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Feriados" sheetId="3" state="visible" r:id="rId3"/>
    <sheet xmlns:r="http://schemas.openxmlformats.org/officeDocument/2006/relationships" name="Saldos" sheetId="4" state="visible" r:id="rId4"/>
    <sheet xmlns:r="http://schemas.openxmlformats.org/officeDocument/2006/relationships" name="Solicitudes" sheetId="5" state="visible" r:id="rId5"/>
    <sheet xmlns:r="http://schemas.openxmlformats.org/officeDocument/2006/relationships" name="Calendario" sheetId="6" state="visible" r:id="rId6"/>
    <sheet xmlns:r="http://schemas.openxmlformats.org/officeDocument/2006/relationships" name="Más informació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"/>
  </numFmts>
  <fonts count="10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color rgb="009C0006"/>
      <sz val="11"/>
    </font>
    <font>
      <i val="1"/>
    </font>
    <font>
      <b val="1"/>
      <sz val="12"/>
    </font>
    <font>
      <b val="1"/>
      <color rgb="001F3A5F"/>
      <sz val="14"/>
    </font>
    <font>
      <b val="1"/>
    </font>
    <font>
      <b val="1"/>
      <color rgb="00FFFFFF"/>
    </font>
    <font>
      <i val="1"/>
      <sz val="9"/>
    </font>
    <font>
      <b val="1"/>
      <color rgb="001F3A5F"/>
      <sz val="12"/>
    </font>
  </fonts>
  <fills count="6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4" borderId="0" pivotButton="0" quotePrefix="0" xfId="0"/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0" fillId="4" borderId="1" pivotButton="0" quotePrefix="0" xfId="0"/>
    <xf numFmtId="0" fontId="8" fillId="0" borderId="0" pivotButton="0" quotePrefix="0" xfId="0"/>
    <xf numFmtId="0" fontId="4" fillId="0" borderId="0" pivotButton="0" quotePrefix="0" xfId="0"/>
    <xf numFmtId="0" fontId="7" fillId="5" borderId="1" applyAlignment="1" pivotButton="0" quotePrefix="0" xfId="0">
      <alignment horizontal="center" wrapText="1"/>
    </xf>
    <xf numFmtId="0" fontId="0" fillId="0" borderId="1" pivotButton="0" quotePrefix="0" xfId="0"/>
    <xf numFmtId="1" fontId="0" fillId="3" borderId="1" pivotButton="0" quotePrefix="0" xfId="0"/>
    <xf numFmtId="0" fontId="2" fillId="0" borderId="0" pivotButton="0" quotePrefix="0" xfId="0"/>
    <xf numFmtId="0" fontId="9" fillId="0" borderId="0" pivotButton="0" quotePrefix="0" xfId="0"/>
    <xf numFmtId="164" fontId="0" fillId="4" borderId="0" pivotButton="0" quotePrefix="0" xfId="0"/>
    <xf numFmtId="0" fontId="0" fillId="3" borderId="0" pivotButton="0" quotePrefix="0" xfId="0"/>
    <xf numFmtId="0" fontId="7" fillId="5" borderId="0" pivotButton="0" quotePrefix="0" xfId="0"/>
    <xf numFmtId="165" fontId="7" fillId="5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wrapText="1"/>
    </xf>
  </cellXfs>
  <cellStyles count="1">
    <cellStyle name="Normal" xfId="0" builtinId="0" hidden="0"/>
  </cellStyles>
  <dxfs count="5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vacaciones y licencias · México 2026</t>
        </is>
      </c>
    </row>
    <row r="2" ht="22" customHeight="1">
      <c r="A2" s="2" t="inlineStr">
        <is>
          <t>Plantilla orientativa: no sustituye la asesoría laboral ni el texto vigente de la ley.</t>
        </is>
      </c>
    </row>
    <row r="3">
      <c r="A3" s="3" t="inlineStr">
        <is>
          <t>¿Cuántos días le quedan a cada persona y quién falta cada día? Saldos de vacaciones, registro de licencias y ausencias, y calendario para detectar superposiciones.</t>
        </is>
      </c>
    </row>
    <row r="4">
      <c r="A4" s="4" t="inlineStr"/>
    </row>
    <row r="5">
      <c r="A5" s="5" t="inlineStr">
        <is>
          <t>Cómo usarla</t>
        </is>
      </c>
    </row>
    <row r="6">
      <c r="A6" s="4" t="inlineStr">
        <is>
          <t>1. «Parámetros»: la plantilla viene con México (MX) elegido; si la usas para otro país, cámbialo (AR, CL, CO, PY u Otro). Revisa la fecha de corte y completa la columna de tu país: tipo de días (hábiles o corridos; en México, laborables o naturales), si el sábado cuenta como hábil, preaviso mínimo y la escala de días por antigüedad. Todo eso es [NORMA LOCAL]: las celdas vienen vacías a propósito. Excepción: la columna MX trae precargada la escala de días por antigüedad del art. 76 de la Ley Federal del Trabajo (reforma publicada en el DOF el 27/12/2022) [VERIFICAR NORMA: agrupación por quinquenios desde el sexto año]; el resto de los datos de México viene vacío.</t>
        </is>
      </c>
    </row>
    <row r="7">
      <c r="A7" s="4" t="inlineStr">
        <is>
          <t xml:space="preserve">   México: el art. 78 de la LFT pide que la persona disfrute de al menos 12 días de vacaciones continuos del total. La plantilla no lo valida: revísalo en «Solicitudes» [VERIFICAR NORMA].</t>
        </is>
      </c>
    </row>
    <row r="8">
      <c r="A8" s="4" t="inlineStr">
        <is>
          <t>2. «Feriados»: carga los feriados del año en la columna de tu país. Se descuentan cuando las vacaciones se cuentan en días hábiles.</t>
        </is>
      </c>
    </row>
    <row r="9">
      <c r="A9" s="4" t="inlineStr">
        <is>
          <t>3. «Saldos»: carga a cada colaborador con su fecha de ingreso. La plantilla calcula la antigüedad, los días según tu escala, los días tomados y el saldo pendiente.</t>
        </is>
      </c>
    </row>
    <row r="10">
      <c r="A10" s="4" t="inlineStr">
        <is>
          <t>4. «Solicitudes»: una fila por pedido. Tipo: Vacaciones, Licencia o Ausencia (si lo dejas vacío, se toma como Vacaciones). Estados: Solicitada, Planificada, Aprobada, Rechazada. Solo las vacaciones «Aprobadas» descuentan saldo; las licencias y ausencias se registran aparte y no descuentan vacaciones. Los tipos de licencia y cómo se cuentan sus días son [NORMA LOCAL AR / CL / CO / PY]: anótalo en «Observaciones / motivo».</t>
        </is>
      </c>
    </row>
    <row r="11">
      <c r="A11" s="4" t="inlineStr">
        <is>
          <t>5. «Calendario»: elige año y mes y verás quién está fuera cada día (V = vacaciones aprobadas, L = licencia o ausencia aprobada, P = solicitada o planificada) y cuántas personas faltan por día. Si fijas un máximo de ausentes por día, la plantilla marca en rojo los días que lo superan.</t>
        </is>
      </c>
    </row>
    <row r="12">
      <c r="A12" s="4" t="inlineStr">
        <is>
          <t>6. Usa un archivo por período de vacaciones. [NORMA LOCAL AR / CL / CO / PY: cómo se define el período de cómputo y de goce].</t>
        </is>
      </c>
    </row>
    <row r="13">
      <c r="A13" s="4" t="inlineStr">
        <is>
          <t>7. Las filas marcadas «EJEMPLO» son para que veas cómo funciona: bórralas antes de usarla.</t>
        </is>
      </c>
    </row>
    <row r="14">
      <c r="A14" s="4" t="inlineStr"/>
    </row>
    <row r="15">
      <c r="A15" s="5" t="inlineStr">
        <is>
          <t>Colores</t>
        </is>
      </c>
    </row>
    <row r="16">
      <c r="A16" s="4" t="inlineStr">
        <is>
          <t>Amarillo = completar · Gris = fórmula, no editar · Rojo = alerta (saldo negativo, aviso fuera de plazo o superposición).</t>
        </is>
      </c>
    </row>
    <row r="17">
      <c r="A17" s="4" t="inlineStr"/>
    </row>
    <row r="18">
      <c r="A18" s="5" t="inlineStr">
        <is>
          <t>Importante</t>
        </is>
      </c>
    </row>
    <row r="19" ht="22" customHeight="1">
      <c r="A19" s="2" t="inlineStr">
        <is>
          <t>Plantilla orientativa: no sustituye la asesoría laboral ni el texto vigente de la ley.</t>
        </is>
      </c>
    </row>
    <row r="20">
      <c r="A20" s="4" t="inlineStr">
        <is>
          <t>Días por antigüedad, forma de contarlos, preaviso, fraccionamiento y pago de días no gozados dependen de la norma de cada país y del convenio: [NORMA LOCAL]. Valida con tu asesor laboral. No sustituye asesoría laboral ni el cálculo de tu nómina.</t>
        </is>
      </c>
    </row>
    <row r="21">
      <c r="A21" s="4" t="inlineStr"/>
    </row>
    <row r="22">
      <c r="A22" s="3" t="inlineStr">
        <is>
          <t>Más información en la última hoja.</t>
        </is>
      </c>
    </row>
  </sheetData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7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30" customWidth="1" min="14" max="14"/>
    <col width="9" customWidth="1" min="15" max="15"/>
    <col width="9" customWidth="1" min="16" max="16"/>
  </cols>
  <sheetData>
    <row r="1">
      <c r="A1" s="6" t="inlineStr">
        <is>
          <t>Parámetros por país</t>
        </is>
      </c>
    </row>
    <row r="2">
      <c r="A2" s="7" t="inlineStr">
        <is>
          <t>Elige el país y completa su columna. Las celdas [NORMA LOCAL] vienen vacías a propósito: no traen valores legales por defecto.</t>
        </is>
      </c>
    </row>
    <row r="3">
      <c r="A3" s="8" t="inlineStr">
        <is>
          <t>País de esta plantilla:</t>
        </is>
      </c>
      <c r="B3" s="9" t="inlineStr">
        <is>
          <t>MX</t>
        </is>
      </c>
      <c r="C3" t="inlineStr">
        <is>
          <t>AR = Argentina · CL = Chile · CO = Colombia · PY = Paraguay · MX = México · Otro = personalizado</t>
        </is>
      </c>
    </row>
    <row r="4">
      <c r="A4" s="8" t="inlineStr">
        <is>
          <t>Fecha de corte (por defecto, hoy):</t>
        </is>
      </c>
      <c r="B4" s="10">
        <f>TODAY()</f>
        <v/>
      </c>
    </row>
    <row r="5">
      <c r="A5" t="inlineStr">
        <is>
          <t>Índice del país (automático):</t>
        </is>
      </c>
      <c r="B5" s="11">
        <f>MATCH(B3,$B$7:$G$7,0)</f>
        <v/>
      </c>
    </row>
    <row r="7" ht="30" customHeight="1">
      <c r="A7" s="12" t="inlineStr">
        <is>
          <t>Parámetro</t>
        </is>
      </c>
      <c r="B7" s="12" t="inlineStr">
        <is>
          <t>AR</t>
        </is>
      </c>
      <c r="C7" s="12" t="inlineStr">
        <is>
          <t>CL</t>
        </is>
      </c>
      <c r="D7" s="12" t="inlineStr">
        <is>
          <t>CO</t>
        </is>
      </c>
      <c r="E7" s="12" t="inlineStr">
        <is>
          <t>PY</t>
        </is>
      </c>
      <c r="F7" s="12" t="inlineStr">
        <is>
          <t>MX</t>
        </is>
      </c>
      <c r="G7" s="12" t="inlineStr">
        <is>
          <t>Otro</t>
        </is>
      </c>
      <c r="H7" s="12" t="inlineStr">
        <is>
          <t>Valor en uso</t>
        </is>
      </c>
    </row>
    <row r="8">
      <c r="A8" s="13" t="inlineStr">
        <is>
          <t>Tipo de días para contar vacaciones [NORMA LOCAL]</t>
        </is>
      </c>
      <c r="B8" s="9" t="n"/>
      <c r="C8" s="9" t="n"/>
      <c r="D8" s="9" t="n"/>
      <c r="E8" s="9" t="n"/>
      <c r="F8" s="9" t="n"/>
      <c r="G8" s="9" t="n"/>
      <c r="H8" s="14">
        <f>IF(INDEX(B8:G8,$B$5)="","",INDEX(B8:G8,$B$5))</f>
        <v/>
      </c>
      <c r="I8" s="15" t="inlineStr">
        <is>
          <t>Si queda vacío, se cuentan días corridos. En México: hábiles = laborables, corridos = naturales. [NORMA LOCAL MX: el art. 76 habla de «días laborables»; VERIFICAR NORMA cómo contarlos según la jornada]</t>
        </is>
      </c>
    </row>
    <row r="9">
      <c r="A9" s="13" t="inlineStr">
        <is>
          <t>¿El sábado cuenta como día hábil? [NORMA LOCAL]</t>
        </is>
      </c>
      <c r="B9" s="9" t="n"/>
      <c r="C9" s="9" t="n"/>
      <c r="D9" s="9" t="n"/>
      <c r="E9" s="9" t="n"/>
      <c r="F9" s="9" t="n"/>
      <c r="G9" s="9" t="n"/>
      <c r="H9" s="14">
        <f>IF(INDEX(B9:G9,$B$5)="","",INDEX(B9:G9,$B$5))</f>
        <v/>
      </c>
      <c r="I9" s="15" t="inlineStr">
        <is>
          <t>Si queda vacío, el sábado no cuenta como hábil.</t>
        </is>
      </c>
    </row>
    <row r="10">
      <c r="A10" s="13" t="inlineStr">
        <is>
          <t>Preaviso mínimo de vacaciones, en días [NORMA LOCAL]</t>
        </is>
      </c>
      <c r="B10" s="9" t="n"/>
      <c r="C10" s="9" t="n"/>
      <c r="D10" s="9" t="n"/>
      <c r="E10" s="9" t="n"/>
      <c r="F10" s="9" t="n"/>
      <c r="G10" s="9" t="n"/>
      <c r="H10" s="14">
        <f>IF(INDEX(B10:G10,$B$5)="","",INDEX(B10:G10,$B$5))</f>
        <v/>
      </c>
      <c r="I10" s="15" t="inlineStr">
        <is>
          <t>Si queda vacío, no se marca el aviso.</t>
        </is>
      </c>
    </row>
    <row r="13">
      <c r="A13" s="16" t="inlineStr">
        <is>
          <t>Escala de días de vacaciones por antigüedad [NORMA LOCAL AR / CL / CO / PY] · MX: precargada según art. 76 LFT [VERIFICAR NORMA]</t>
        </is>
      </c>
    </row>
    <row r="14">
      <c r="A14" s="7" t="inlineStr">
        <is>
          <t>Por país: en «Desde» va la antigüedad mínima en años (empieza en 0) y en «Días» los días que corresponden desde esa antigüedad. Ordena de menor a mayor. Hay 40 tramos por país. México: con menos de 1 año de servicios la escala da 0 días (el art. 76 parte de «más de un año de servicios»).</t>
        </is>
      </c>
    </row>
    <row r="15">
      <c r="A15" s="17" t="inlineStr">
        <is>
          <t>Tramo</t>
        </is>
      </c>
      <c r="B15" s="17" t="inlineStr">
        <is>
          <t>AR</t>
        </is>
      </c>
      <c r="C15" s="17" t="n"/>
      <c r="D15" s="17" t="inlineStr">
        <is>
          <t>CL</t>
        </is>
      </c>
      <c r="E15" s="17" t="n"/>
      <c r="F15" s="17" t="inlineStr">
        <is>
          <t>CO</t>
        </is>
      </c>
      <c r="G15" s="17" t="n"/>
      <c r="H15" s="17" t="inlineStr">
        <is>
          <t>PY</t>
        </is>
      </c>
      <c r="I15" s="17" t="n"/>
      <c r="J15" s="17" t="inlineStr">
        <is>
          <t>MX</t>
        </is>
      </c>
      <c r="K15" s="17" t="n"/>
      <c r="L15" s="17" t="inlineStr">
        <is>
          <t>Otro</t>
        </is>
      </c>
      <c r="M15" s="17" t="n"/>
      <c r="O15" s="8" t="inlineStr">
        <is>
          <t>Escala en uso (automática)</t>
        </is>
      </c>
    </row>
    <row r="16">
      <c r="A16" s="17" t="inlineStr"/>
      <c r="B16" s="17" t="inlineStr">
        <is>
          <t>Desde (años)</t>
        </is>
      </c>
      <c r="C16" s="17" t="inlineStr">
        <is>
          <t>Días</t>
        </is>
      </c>
      <c r="D16" s="17" t="inlineStr">
        <is>
          <t>Desde (años)</t>
        </is>
      </c>
      <c r="E16" s="17" t="inlineStr">
        <is>
          <t>Días</t>
        </is>
      </c>
      <c r="F16" s="17" t="inlineStr">
        <is>
          <t>Desde (años)</t>
        </is>
      </c>
      <c r="G16" s="17" t="inlineStr">
        <is>
          <t>Días</t>
        </is>
      </c>
      <c r="H16" s="17" t="inlineStr">
        <is>
          <t>Desde (años)</t>
        </is>
      </c>
      <c r="I16" s="17" t="inlineStr">
        <is>
          <t>Días</t>
        </is>
      </c>
      <c r="J16" s="17" t="inlineStr">
        <is>
          <t>Desde (años)</t>
        </is>
      </c>
      <c r="K16" s="17" t="inlineStr">
        <is>
          <t>Días</t>
        </is>
      </c>
      <c r="L16" s="17" t="inlineStr">
        <is>
          <t>Desde (años)</t>
        </is>
      </c>
      <c r="M16" s="17" t="inlineStr">
        <is>
          <t>Días</t>
        </is>
      </c>
      <c r="O16" s="8" t="inlineStr">
        <is>
          <t>Desde</t>
        </is>
      </c>
      <c r="P16" s="8" t="inlineStr">
        <is>
          <t>Días</t>
        </is>
      </c>
    </row>
    <row r="17">
      <c r="A17" s="18" t="inlineStr">
        <is>
          <t>Tramo 1</t>
        </is>
      </c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>
        <v>1</v>
      </c>
      <c r="K17" s="19" t="n">
        <v>12</v>
      </c>
      <c r="L17" s="19" t="n"/>
      <c r="M17" s="19" t="n"/>
      <c r="O17" s="11">
        <f>IF(INDEX($B17:$M17,2*Parámetros!$B$5-1)="",9999,INDEX($B17:$M17,2*Parámetros!$B$5-1))</f>
        <v/>
      </c>
      <c r="P17" s="11">
        <f>IF(INDEX($B17:$M17,2*Parámetros!$B$5)="",0,INDEX($B17:$M17,2*Parámetros!$B$5))</f>
        <v/>
      </c>
      <c r="Q17" s="15" t="inlineStr">
        <is>
          <t>9999 = tramo vacío</t>
        </is>
      </c>
    </row>
    <row r="18">
      <c r="A18" s="18" t="inlineStr">
        <is>
          <t>Tramo 2</t>
        </is>
      </c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>
        <v>2</v>
      </c>
      <c r="K18" s="19" t="n">
        <v>14</v>
      </c>
      <c r="L18" s="19" t="n"/>
      <c r="M18" s="19" t="n"/>
      <c r="O18" s="11">
        <f>IF(INDEX($B18:$M18,2*Parámetros!$B$5-1)="",9999,INDEX($B18:$M18,2*Parámetros!$B$5-1))</f>
        <v/>
      </c>
      <c r="P18" s="11">
        <f>IF(INDEX($B18:$M18,2*Parámetros!$B$5)="",0,INDEX($B18:$M18,2*Parámetros!$B$5))</f>
        <v/>
      </c>
    </row>
    <row r="19">
      <c r="A19" s="18" t="inlineStr">
        <is>
          <t>Tramo 3</t>
        </is>
      </c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>
        <v>3</v>
      </c>
      <c r="K19" s="19" t="n">
        <v>16</v>
      </c>
      <c r="L19" s="19" t="n"/>
      <c r="M19" s="19" t="n"/>
      <c r="O19" s="11">
        <f>IF(INDEX($B19:$M19,2*Parámetros!$B$5-1)="",9999,INDEX($B19:$M19,2*Parámetros!$B$5-1))</f>
        <v/>
      </c>
      <c r="P19" s="11">
        <f>IF(INDEX($B19:$M19,2*Parámetros!$B$5)="",0,INDEX($B19:$M19,2*Parámetros!$B$5))</f>
        <v/>
      </c>
    </row>
    <row r="20">
      <c r="A20" s="18" t="inlineStr">
        <is>
          <t>Tramo 4</t>
        </is>
      </c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>
        <v>4</v>
      </c>
      <c r="K20" s="19" t="n">
        <v>18</v>
      </c>
      <c r="L20" s="19" t="n"/>
      <c r="M20" s="19" t="n"/>
      <c r="O20" s="11">
        <f>IF(INDEX($B20:$M20,2*Parámetros!$B$5-1)="",9999,INDEX($B20:$M20,2*Parámetros!$B$5-1))</f>
        <v/>
      </c>
      <c r="P20" s="11">
        <f>IF(INDEX($B20:$M20,2*Parámetros!$B$5)="",0,INDEX($B20:$M20,2*Parámetros!$B$5))</f>
        <v/>
      </c>
    </row>
    <row r="21">
      <c r="A21" s="18" t="inlineStr">
        <is>
          <t>Tramo 5</t>
        </is>
      </c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>
        <v>5</v>
      </c>
      <c r="K21" s="19" t="n">
        <v>20</v>
      </c>
      <c r="L21" s="19" t="n"/>
      <c r="M21" s="19" t="n"/>
      <c r="O21" s="11">
        <f>IF(INDEX($B21:$M21,2*Parámetros!$B$5-1)="",9999,INDEX($B21:$M21,2*Parámetros!$B$5-1))</f>
        <v/>
      </c>
      <c r="P21" s="11">
        <f>IF(INDEX($B21:$M21,2*Parámetros!$B$5)="",0,INDEX($B21:$M21,2*Parámetros!$B$5))</f>
        <v/>
      </c>
    </row>
    <row r="22">
      <c r="A22" s="18" t="inlineStr">
        <is>
          <t>Tramo 6</t>
        </is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>
        <v>6</v>
      </c>
      <c r="K22" s="19" t="n">
        <v>22</v>
      </c>
      <c r="L22" s="19" t="n"/>
      <c r="M22" s="19" t="n"/>
      <c r="O22" s="11">
        <f>IF(INDEX($B22:$M22,2*Parámetros!$B$5-1)="",9999,INDEX($B22:$M22,2*Parámetros!$B$5-1))</f>
        <v/>
      </c>
      <c r="P22" s="11">
        <f>IF(INDEX($B22:$M22,2*Parámetros!$B$5)="",0,INDEX($B22:$M22,2*Parámetros!$B$5))</f>
        <v/>
      </c>
    </row>
    <row r="23">
      <c r="A23" s="18" t="inlineStr">
        <is>
          <t>Tramo 7</t>
        </is>
      </c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>
        <v>11</v>
      </c>
      <c r="K23" s="19" t="n">
        <v>24</v>
      </c>
      <c r="L23" s="19" t="n"/>
      <c r="M23" s="19" t="n"/>
      <c r="O23" s="11">
        <f>IF(INDEX($B23:$M23,2*Parámetros!$B$5-1)="",9999,INDEX($B23:$M23,2*Parámetros!$B$5-1))</f>
        <v/>
      </c>
      <c r="P23" s="11">
        <f>IF(INDEX($B23:$M23,2*Parámetros!$B$5)="",0,INDEX($B23:$M23,2*Parámetros!$B$5))</f>
        <v/>
      </c>
    </row>
    <row r="24">
      <c r="A24" s="18" t="inlineStr">
        <is>
          <t>Tramo 8</t>
        </is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>
        <v>16</v>
      </c>
      <c r="K24" s="19" t="n">
        <v>26</v>
      </c>
      <c r="L24" s="19" t="n"/>
      <c r="M24" s="19" t="n"/>
      <c r="O24" s="11">
        <f>IF(INDEX($B24:$M24,2*Parámetros!$B$5-1)="",9999,INDEX($B24:$M24,2*Parámetros!$B$5-1))</f>
        <v/>
      </c>
      <c r="P24" s="11">
        <f>IF(INDEX($B24:$M24,2*Parámetros!$B$5)="",0,INDEX($B24:$M24,2*Parámetros!$B$5))</f>
        <v/>
      </c>
    </row>
    <row r="25">
      <c r="A25" s="18" t="inlineStr">
        <is>
          <t>Tramo 9</t>
        </is>
      </c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>
        <v>21</v>
      </c>
      <c r="K25" s="19" t="n">
        <v>28</v>
      </c>
      <c r="L25" s="19" t="n"/>
      <c r="M25" s="19" t="n"/>
      <c r="O25" s="11">
        <f>IF(INDEX($B25:$M25,2*Parámetros!$B$5-1)="",9999,INDEX($B25:$M25,2*Parámetros!$B$5-1))</f>
        <v/>
      </c>
      <c r="P25" s="11">
        <f>IF(INDEX($B25:$M25,2*Parámetros!$B$5)="",0,INDEX($B25:$M25,2*Parámetros!$B$5))</f>
        <v/>
      </c>
    </row>
    <row r="26">
      <c r="A26" s="18" t="inlineStr">
        <is>
          <t>Tramo 10</t>
        </is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>
        <v>26</v>
      </c>
      <c r="K26" s="19" t="n">
        <v>30</v>
      </c>
      <c r="L26" s="19" t="n"/>
      <c r="M26" s="19" t="n"/>
      <c r="O26" s="11">
        <f>IF(INDEX($B26:$M26,2*Parámetros!$B$5-1)="",9999,INDEX($B26:$M26,2*Parámetros!$B$5-1))</f>
        <v/>
      </c>
      <c r="P26" s="11">
        <f>IF(INDEX($B26:$M26,2*Parámetros!$B$5)="",0,INDEX($B26:$M26,2*Parámetros!$B$5))</f>
        <v/>
      </c>
    </row>
    <row r="27">
      <c r="A27" s="18" t="inlineStr">
        <is>
          <t>Tramo 11</t>
        </is>
      </c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>
        <v>31</v>
      </c>
      <c r="K27" s="19" t="n">
        <v>32</v>
      </c>
      <c r="L27" s="19" t="n"/>
      <c r="M27" s="19" t="n"/>
      <c r="O27" s="11">
        <f>IF(INDEX($B27:$M27,2*Parámetros!$B$5-1)="",9999,INDEX($B27:$M27,2*Parámetros!$B$5-1))</f>
        <v/>
      </c>
      <c r="P27" s="11">
        <f>IF(INDEX($B27:$M27,2*Parámetros!$B$5)="",0,INDEX($B27:$M27,2*Parámetros!$B$5))</f>
        <v/>
      </c>
    </row>
    <row r="28">
      <c r="A28" s="18" t="inlineStr">
        <is>
          <t>Tramo 12</t>
        </is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>
        <v>36</v>
      </c>
      <c r="K28" s="19" t="n">
        <v>34</v>
      </c>
      <c r="L28" s="19" t="n"/>
      <c r="M28" s="19" t="n"/>
      <c r="O28" s="11">
        <f>IF(INDEX($B28:$M28,2*Parámetros!$B$5-1)="",9999,INDEX($B28:$M28,2*Parámetros!$B$5-1))</f>
        <v/>
      </c>
      <c r="P28" s="11">
        <f>IF(INDEX($B28:$M28,2*Parámetros!$B$5)="",0,INDEX($B28:$M28,2*Parámetros!$B$5))</f>
        <v/>
      </c>
    </row>
    <row r="29">
      <c r="A29" s="18" t="inlineStr">
        <is>
          <t>Tramo 13</t>
        </is>
      </c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>
        <v>41</v>
      </c>
      <c r="K29" s="19" t="n">
        <v>36</v>
      </c>
      <c r="L29" s="19" t="n"/>
      <c r="M29" s="19" t="n"/>
      <c r="O29" s="11">
        <f>IF(INDEX($B29:$M29,2*Parámetros!$B$5-1)="",9999,INDEX($B29:$M29,2*Parámetros!$B$5-1))</f>
        <v/>
      </c>
      <c r="P29" s="11">
        <f>IF(INDEX($B29:$M29,2*Parámetros!$B$5)="",0,INDEX($B29:$M29,2*Parámetros!$B$5))</f>
        <v/>
      </c>
    </row>
    <row r="30">
      <c r="A30" s="18" t="inlineStr">
        <is>
          <t>Tramo 14</t>
        </is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O30" s="11">
        <f>IF(INDEX($B30:$M30,2*Parámetros!$B$5-1)="",9999,INDEX($B30:$M30,2*Parámetros!$B$5-1))</f>
        <v/>
      </c>
      <c r="P30" s="11">
        <f>IF(INDEX($B30:$M30,2*Parámetros!$B$5)="",0,INDEX($B30:$M30,2*Parámetros!$B$5))</f>
        <v/>
      </c>
    </row>
    <row r="31">
      <c r="A31" s="18" t="inlineStr">
        <is>
          <t>Tramo 15</t>
        </is>
      </c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O31" s="11">
        <f>IF(INDEX($B31:$M31,2*Parámetros!$B$5-1)="",9999,INDEX($B31:$M31,2*Parámetros!$B$5-1))</f>
        <v/>
      </c>
      <c r="P31" s="11">
        <f>IF(INDEX($B31:$M31,2*Parámetros!$B$5)="",0,INDEX($B31:$M31,2*Parámetros!$B$5))</f>
        <v/>
      </c>
    </row>
    <row r="32">
      <c r="A32" s="18" t="inlineStr">
        <is>
          <t>Tramo 16</t>
        </is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O32" s="11">
        <f>IF(INDEX($B32:$M32,2*Parámetros!$B$5-1)="",9999,INDEX($B32:$M32,2*Parámetros!$B$5-1))</f>
        <v/>
      </c>
      <c r="P32" s="11">
        <f>IF(INDEX($B32:$M32,2*Parámetros!$B$5)="",0,INDEX($B32:$M32,2*Parámetros!$B$5))</f>
        <v/>
      </c>
    </row>
    <row r="33">
      <c r="A33" s="18" t="inlineStr">
        <is>
          <t>Tramo 17</t>
        </is>
      </c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O33" s="11">
        <f>IF(INDEX($B33:$M33,2*Parámetros!$B$5-1)="",9999,INDEX($B33:$M33,2*Parámetros!$B$5-1))</f>
        <v/>
      </c>
      <c r="P33" s="11">
        <f>IF(INDEX($B33:$M33,2*Parámetros!$B$5)="",0,INDEX($B33:$M33,2*Parámetros!$B$5))</f>
        <v/>
      </c>
    </row>
    <row r="34">
      <c r="A34" s="18" t="inlineStr">
        <is>
          <t>Tramo 18</t>
        </is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O34" s="11">
        <f>IF(INDEX($B34:$M34,2*Parámetros!$B$5-1)="",9999,INDEX($B34:$M34,2*Parámetros!$B$5-1))</f>
        <v/>
      </c>
      <c r="P34" s="11">
        <f>IF(INDEX($B34:$M34,2*Parámetros!$B$5)="",0,INDEX($B34:$M34,2*Parámetros!$B$5))</f>
        <v/>
      </c>
    </row>
    <row r="35">
      <c r="A35" s="18" t="inlineStr">
        <is>
          <t>Tramo 19</t>
        </is>
      </c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O35" s="11">
        <f>IF(INDEX($B35:$M35,2*Parámetros!$B$5-1)="",9999,INDEX($B35:$M35,2*Parámetros!$B$5-1))</f>
        <v/>
      </c>
      <c r="P35" s="11">
        <f>IF(INDEX($B35:$M35,2*Parámetros!$B$5)="",0,INDEX($B35:$M35,2*Parámetros!$B$5))</f>
        <v/>
      </c>
    </row>
    <row r="36">
      <c r="A36" s="18" t="inlineStr">
        <is>
          <t>Tramo 20</t>
        </is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O36" s="11">
        <f>IF(INDEX($B36:$M36,2*Parámetros!$B$5-1)="",9999,INDEX($B36:$M36,2*Parámetros!$B$5-1))</f>
        <v/>
      </c>
      <c r="P36" s="11">
        <f>IF(INDEX($B36:$M36,2*Parámetros!$B$5)="",0,INDEX($B36:$M36,2*Parámetros!$B$5))</f>
        <v/>
      </c>
    </row>
    <row r="37">
      <c r="A37" s="18" t="inlineStr">
        <is>
          <t>Tramo 21</t>
        </is>
      </c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O37" s="11">
        <f>IF(INDEX($B37:$M37,2*Parámetros!$B$5-1)="",9999,INDEX($B37:$M37,2*Parámetros!$B$5-1))</f>
        <v/>
      </c>
      <c r="P37" s="11">
        <f>IF(INDEX($B37:$M37,2*Parámetros!$B$5)="",0,INDEX($B37:$M37,2*Parámetros!$B$5))</f>
        <v/>
      </c>
    </row>
    <row r="38">
      <c r="A38" s="18" t="inlineStr">
        <is>
          <t>Tramo 22</t>
        </is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O38" s="11">
        <f>IF(INDEX($B38:$M38,2*Parámetros!$B$5-1)="",9999,INDEX($B38:$M38,2*Parámetros!$B$5-1))</f>
        <v/>
      </c>
      <c r="P38" s="11">
        <f>IF(INDEX($B38:$M38,2*Parámetros!$B$5)="",0,INDEX($B38:$M38,2*Parámetros!$B$5))</f>
        <v/>
      </c>
    </row>
    <row r="39">
      <c r="A39" s="18" t="inlineStr">
        <is>
          <t>Tramo 23</t>
        </is>
      </c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O39" s="11">
        <f>IF(INDEX($B39:$M39,2*Parámetros!$B$5-1)="",9999,INDEX($B39:$M39,2*Parámetros!$B$5-1))</f>
        <v/>
      </c>
      <c r="P39" s="11">
        <f>IF(INDEX($B39:$M39,2*Parámetros!$B$5)="",0,INDEX($B39:$M39,2*Parámetros!$B$5))</f>
        <v/>
      </c>
    </row>
    <row r="40">
      <c r="A40" s="18" t="inlineStr">
        <is>
          <t>Tramo 24</t>
        </is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O40" s="11">
        <f>IF(INDEX($B40:$M40,2*Parámetros!$B$5-1)="",9999,INDEX($B40:$M40,2*Parámetros!$B$5-1))</f>
        <v/>
      </c>
      <c r="P40" s="11">
        <f>IF(INDEX($B40:$M40,2*Parámetros!$B$5)="",0,INDEX($B40:$M40,2*Parámetros!$B$5))</f>
        <v/>
      </c>
    </row>
    <row r="41">
      <c r="A41" s="18" t="inlineStr">
        <is>
          <t>Tramo 25</t>
        </is>
      </c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O41" s="11">
        <f>IF(INDEX($B41:$M41,2*Parámetros!$B$5-1)="",9999,INDEX($B41:$M41,2*Parámetros!$B$5-1))</f>
        <v/>
      </c>
      <c r="P41" s="11">
        <f>IF(INDEX($B41:$M41,2*Parámetros!$B$5)="",0,INDEX($B41:$M41,2*Parámetros!$B$5))</f>
        <v/>
      </c>
    </row>
    <row r="42">
      <c r="A42" s="18" t="inlineStr">
        <is>
          <t>Tramo 26</t>
        </is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O42" s="11">
        <f>IF(INDEX($B42:$M42,2*Parámetros!$B$5-1)="",9999,INDEX($B42:$M42,2*Parámetros!$B$5-1))</f>
        <v/>
      </c>
      <c r="P42" s="11">
        <f>IF(INDEX($B42:$M42,2*Parámetros!$B$5)="",0,INDEX($B42:$M42,2*Parámetros!$B$5))</f>
        <v/>
      </c>
    </row>
    <row r="43">
      <c r="A43" s="18" t="inlineStr">
        <is>
          <t>Tramo 27</t>
        </is>
      </c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O43" s="11">
        <f>IF(INDEX($B43:$M43,2*Parámetros!$B$5-1)="",9999,INDEX($B43:$M43,2*Parámetros!$B$5-1))</f>
        <v/>
      </c>
      <c r="P43" s="11">
        <f>IF(INDEX($B43:$M43,2*Parámetros!$B$5)="",0,INDEX($B43:$M43,2*Parámetros!$B$5))</f>
        <v/>
      </c>
    </row>
    <row r="44">
      <c r="A44" s="18" t="inlineStr">
        <is>
          <t>Tramo 28</t>
        </is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O44" s="11">
        <f>IF(INDEX($B44:$M44,2*Parámetros!$B$5-1)="",9999,INDEX($B44:$M44,2*Parámetros!$B$5-1))</f>
        <v/>
      </c>
      <c r="P44" s="11">
        <f>IF(INDEX($B44:$M44,2*Parámetros!$B$5)="",0,INDEX($B44:$M44,2*Parámetros!$B$5))</f>
        <v/>
      </c>
    </row>
    <row r="45">
      <c r="A45" s="18" t="inlineStr">
        <is>
          <t>Tramo 29</t>
        </is>
      </c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O45" s="11">
        <f>IF(INDEX($B45:$M45,2*Parámetros!$B$5-1)="",9999,INDEX($B45:$M45,2*Parámetros!$B$5-1))</f>
        <v/>
      </c>
      <c r="P45" s="11">
        <f>IF(INDEX($B45:$M45,2*Parámetros!$B$5)="",0,INDEX($B45:$M45,2*Parámetros!$B$5))</f>
        <v/>
      </c>
    </row>
    <row r="46">
      <c r="A46" s="18" t="inlineStr">
        <is>
          <t>Tramo 30</t>
        </is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O46" s="11">
        <f>IF(INDEX($B46:$M46,2*Parámetros!$B$5-1)="",9999,INDEX($B46:$M46,2*Parámetros!$B$5-1))</f>
        <v/>
      </c>
      <c r="P46" s="11">
        <f>IF(INDEX($B46:$M46,2*Parámetros!$B$5)="",0,INDEX($B46:$M46,2*Parámetros!$B$5))</f>
        <v/>
      </c>
    </row>
    <row r="47">
      <c r="A47" s="18" t="inlineStr">
        <is>
          <t>Tramo 31</t>
        </is>
      </c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19" t="n"/>
      <c r="L47" s="19" t="n"/>
      <c r="M47" s="19" t="n"/>
      <c r="O47" s="11">
        <f>IF(INDEX($B47:$M47,2*Parámetros!$B$5-1)="",9999,INDEX($B47:$M47,2*Parámetros!$B$5-1))</f>
        <v/>
      </c>
      <c r="P47" s="11">
        <f>IF(INDEX($B47:$M47,2*Parámetros!$B$5)="",0,INDEX($B47:$M47,2*Parámetros!$B$5))</f>
        <v/>
      </c>
    </row>
    <row r="48">
      <c r="A48" s="18" t="inlineStr">
        <is>
          <t>Tramo 32</t>
        </is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O48" s="11">
        <f>IF(INDEX($B48:$M48,2*Parámetros!$B$5-1)="",9999,INDEX($B48:$M48,2*Parámetros!$B$5-1))</f>
        <v/>
      </c>
      <c r="P48" s="11">
        <f>IF(INDEX($B48:$M48,2*Parámetros!$B$5)="",0,INDEX($B48:$M48,2*Parámetros!$B$5))</f>
        <v/>
      </c>
    </row>
    <row r="49">
      <c r="A49" s="18" t="inlineStr">
        <is>
          <t>Tramo 33</t>
        </is>
      </c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O49" s="11">
        <f>IF(INDEX($B49:$M49,2*Parámetros!$B$5-1)="",9999,INDEX($B49:$M49,2*Parámetros!$B$5-1))</f>
        <v/>
      </c>
      <c r="P49" s="11">
        <f>IF(INDEX($B49:$M49,2*Parámetros!$B$5)="",0,INDEX($B49:$M49,2*Parámetros!$B$5))</f>
        <v/>
      </c>
    </row>
    <row r="50">
      <c r="A50" s="18" t="inlineStr">
        <is>
          <t>Tramo 34</t>
        </is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  <c r="M50" s="19" t="n"/>
      <c r="O50" s="11">
        <f>IF(INDEX($B50:$M50,2*Parámetros!$B$5-1)="",9999,INDEX($B50:$M50,2*Parámetros!$B$5-1))</f>
        <v/>
      </c>
      <c r="P50" s="11">
        <f>IF(INDEX($B50:$M50,2*Parámetros!$B$5)="",0,INDEX($B50:$M50,2*Parámetros!$B$5))</f>
        <v/>
      </c>
    </row>
    <row r="51">
      <c r="A51" s="18" t="inlineStr">
        <is>
          <t>Tramo 35</t>
        </is>
      </c>
      <c r="B51" s="19" t="n"/>
      <c r="C51" s="19" t="n"/>
      <c r="D51" s="19" t="n"/>
      <c r="E51" s="19" t="n"/>
      <c r="F51" s="19" t="n"/>
      <c r="G51" s="19" t="n"/>
      <c r="H51" s="19" t="n"/>
      <c r="I51" s="19" t="n"/>
      <c r="J51" s="19" t="n"/>
      <c r="K51" s="19" t="n"/>
      <c r="L51" s="19" t="n"/>
      <c r="M51" s="19" t="n"/>
      <c r="O51" s="11">
        <f>IF(INDEX($B51:$M51,2*Parámetros!$B$5-1)="",9999,INDEX($B51:$M51,2*Parámetros!$B$5-1))</f>
        <v/>
      </c>
      <c r="P51" s="11">
        <f>IF(INDEX($B51:$M51,2*Parámetros!$B$5)="",0,INDEX($B51:$M51,2*Parámetros!$B$5))</f>
        <v/>
      </c>
    </row>
    <row r="52">
      <c r="A52" s="18" t="inlineStr">
        <is>
          <t>Tramo 36</t>
        </is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  <c r="M52" s="19" t="n"/>
      <c r="O52" s="11">
        <f>IF(INDEX($B52:$M52,2*Parámetros!$B$5-1)="",9999,INDEX($B52:$M52,2*Parámetros!$B$5-1))</f>
        <v/>
      </c>
      <c r="P52" s="11">
        <f>IF(INDEX($B52:$M52,2*Parámetros!$B$5)="",0,INDEX($B52:$M52,2*Parámetros!$B$5))</f>
        <v/>
      </c>
    </row>
    <row r="53">
      <c r="A53" s="18" t="inlineStr">
        <is>
          <t>Tramo 37</t>
        </is>
      </c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O53" s="11">
        <f>IF(INDEX($B53:$M53,2*Parámetros!$B$5-1)="",9999,INDEX($B53:$M53,2*Parámetros!$B$5-1))</f>
        <v/>
      </c>
      <c r="P53" s="11">
        <f>IF(INDEX($B53:$M53,2*Parámetros!$B$5)="",0,INDEX($B53:$M53,2*Parámetros!$B$5))</f>
        <v/>
      </c>
    </row>
    <row r="54">
      <c r="A54" s="18" t="inlineStr">
        <is>
          <t>Tramo 38</t>
        </is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O54" s="11">
        <f>IF(INDEX($B54:$M54,2*Parámetros!$B$5-1)="",9999,INDEX($B54:$M54,2*Parámetros!$B$5-1))</f>
        <v/>
      </c>
      <c r="P54" s="11">
        <f>IF(INDEX($B54:$M54,2*Parámetros!$B$5)="",0,INDEX($B54:$M54,2*Parámetros!$B$5))</f>
        <v/>
      </c>
    </row>
    <row r="55">
      <c r="A55" s="18" t="inlineStr">
        <is>
          <t>Tramo 39</t>
        </is>
      </c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O55" s="11">
        <f>IF(INDEX($B55:$M55,2*Parámetros!$B$5-1)="",9999,INDEX($B55:$M55,2*Parámetros!$B$5-1))</f>
        <v/>
      </c>
      <c r="P55" s="11">
        <f>IF(INDEX($B55:$M55,2*Parámetros!$B$5)="",0,INDEX($B55:$M55,2*Parámetros!$B$5))</f>
        <v/>
      </c>
    </row>
    <row r="56">
      <c r="A56" s="18" t="inlineStr">
        <is>
          <t>Tramo 40</t>
        </is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O56" s="11">
        <f>IF(INDEX($B56:$M56,2*Parámetros!$B$5-1)="",9999,INDEX($B56:$M56,2*Parámetros!$B$5-1))</f>
        <v/>
      </c>
      <c r="P56" s="11">
        <f>IF(INDEX($B56:$M56,2*Parámetros!$B$5)="",0,INDEX($B56:$M56,2*Parámetros!$B$5))</f>
        <v/>
      </c>
    </row>
    <row r="58">
      <c r="A58" s="8" t="inlineStr">
        <is>
          <t>Otros datos que cambian por país (no se usan en fórmulas):</t>
        </is>
      </c>
    </row>
    <row r="59">
      <c r="A59" t="inlineStr">
        <is>
          <t>[NORMA LOCAL AR / CL / CO / PY: período del año en que deben otorgarse o tomarse las vacaciones]</t>
        </is>
      </c>
    </row>
    <row r="60">
      <c r="A60" t="inlineStr">
        <is>
          <t>[NORMA LOCAL AR / CL / CO / PY: si se pueden fraccionar y en tramos de cuántos días como mínimo]</t>
        </is>
      </c>
    </row>
    <row r="61">
      <c r="A61" t="inlineStr">
        <is>
          <t>[NORMA LOCAL AR / CL / CO / PY: acumulación, traslado y pago de vacaciones no gozadas]</t>
        </is>
      </c>
    </row>
    <row r="62">
      <c r="A62" t="inlineStr">
        <is>
          <t>[NORMA LOCAL AR / CL / CO / PY: requisito mínimo de días trabajados para tener derecho a vacaciones completas]</t>
        </is>
      </c>
    </row>
    <row r="63">
      <c r="A63" t="inlineStr">
        <is>
          <t>[VERIFICAR NORMA MX: la escala precargada aplica el art. 76 de la LFT (DOF 27/12/2022). La agrupación por quinquenios desde el sexto año (6–10: 22, 11–15: 24, 16–20: 26, 21–25: 28, 26–30: 30, 31–35: 32…) es la lectura habitual; valídala con tu asesor laboral]</t>
        </is>
      </c>
    </row>
    <row r="64">
      <c r="A64" t="inlineStr">
        <is>
          <t>[VERIFICAR NORMA MX: art. 78 de la LFT: del total, al menos 12 días de vacaciones continuos. La plantilla no lo valida]</t>
        </is>
      </c>
    </row>
    <row r="65">
      <c r="A65" t="inlineStr">
        <is>
          <t>[NORMA LOCAL MX: tipo de días, preaviso, feriados, prima vacacional (la calcula tu sistema de nómina) y vacaciones no gozadas]</t>
        </is>
      </c>
    </row>
    <row r="67">
      <c r="A67" s="20" t="inlineStr">
        <is>
          <t>Plantilla orientativa: no sustituye la asesoría laboral ni el texto vigente de la ley.</t>
        </is>
      </c>
    </row>
  </sheetData>
  <mergeCells count="6">
    <mergeCell ref="B15:C15"/>
    <mergeCell ref="F15:G15"/>
    <mergeCell ref="D15:E15"/>
    <mergeCell ref="J15:K15"/>
    <mergeCell ref="H15:I15"/>
    <mergeCell ref="L15:M15"/>
  </mergeCells>
  <dataValidations count="3">
    <dataValidation sqref="B3" showDropDown="0" showInputMessage="0" showErrorMessage="0" allowBlank="0" type="list">
      <formula1>"AR,CL,CO,PY,MX,Otro"</formula1>
    </dataValidation>
    <dataValidation sqref="B8:G8" showDropDown="0" showInputMessage="0" showErrorMessage="0" allowBlank="1" type="list">
      <formula1>"Hábiles,Corridos"</formula1>
    </dataValidation>
    <dataValidation sqref="B9:G9" showDropDown="0" showInputMessage="0" showErrorMessage="0" allowBlank="1" type="list">
      <formula1>"Sí,No"</formula1>
    </dataValidation>
  </dataValidations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4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0" customWidth="1" min="7" max="7"/>
  </cols>
  <sheetData>
    <row r="1">
      <c r="A1" s="21" t="inlineStr">
        <is>
          <t>Feriados del año por país [NORMA LOCAL AR / CL / CO / PY / MX: calendario oficial de feriados]</t>
        </is>
      </c>
    </row>
    <row r="2" ht="22" customHeight="1">
      <c r="A2" s="12" t="inlineStr">
        <is>
          <t>AR</t>
        </is>
      </c>
      <c r="B2" s="12" t="inlineStr">
        <is>
          <t>CL</t>
        </is>
      </c>
      <c r="C2" s="12" t="inlineStr">
        <is>
          <t>CO</t>
        </is>
      </c>
      <c r="D2" s="12" t="inlineStr">
        <is>
          <t>PY</t>
        </is>
      </c>
      <c r="E2" s="12" t="inlineStr">
        <is>
          <t>MX</t>
        </is>
      </c>
      <c r="F2" s="12" t="inlineStr">
        <is>
          <t>Otro</t>
        </is>
      </c>
      <c r="G2" s="12" t="inlineStr">
        <is>
          <t>Notas</t>
        </is>
      </c>
    </row>
    <row r="3">
      <c r="A3" s="10" t="n"/>
      <c r="B3" s="10" t="n"/>
      <c r="C3" s="10" t="n"/>
      <c r="D3" s="10" t="n"/>
      <c r="E3" s="10" t="n"/>
      <c r="F3" s="10" t="n"/>
      <c r="G3" t="inlineStr">
        <is>
          <t>Una fecha por celda, en la columna de tu país.</t>
        </is>
      </c>
    </row>
    <row r="4">
      <c r="A4" s="10" t="n"/>
      <c r="B4" s="10" t="n"/>
      <c r="C4" s="10" t="n"/>
      <c r="D4" s="10" t="n"/>
      <c r="E4" s="10" t="n"/>
      <c r="F4" s="10" t="n"/>
    </row>
    <row r="5">
      <c r="A5" s="10" t="n"/>
      <c r="B5" s="10" t="n"/>
      <c r="C5" s="10" t="n"/>
      <c r="D5" s="10" t="n"/>
      <c r="E5" s="10" t="n"/>
      <c r="F5" s="10" t="n"/>
    </row>
    <row r="6">
      <c r="A6" s="10" t="n"/>
      <c r="B6" s="10" t="n"/>
      <c r="C6" s="10" t="n"/>
      <c r="D6" s="10" t="n"/>
      <c r="E6" s="10" t="n"/>
      <c r="F6" s="10" t="n"/>
    </row>
    <row r="7">
      <c r="A7" s="10" t="n"/>
      <c r="B7" s="10" t="n"/>
      <c r="C7" s="10" t="n"/>
      <c r="D7" s="10" t="n"/>
      <c r="E7" s="10" t="n"/>
      <c r="F7" s="10" t="n"/>
    </row>
    <row r="8">
      <c r="A8" s="10" t="n"/>
      <c r="B8" s="10" t="n"/>
      <c r="C8" s="10" t="n"/>
      <c r="D8" s="10" t="n"/>
      <c r="E8" s="10" t="n"/>
      <c r="F8" s="10" t="n"/>
    </row>
    <row r="9">
      <c r="A9" s="10" t="n"/>
      <c r="B9" s="10" t="n"/>
      <c r="C9" s="10" t="n"/>
      <c r="D9" s="10" t="n"/>
      <c r="E9" s="10" t="n"/>
      <c r="F9" s="10" t="n"/>
    </row>
    <row r="10">
      <c r="A10" s="10" t="n"/>
      <c r="B10" s="10" t="n"/>
      <c r="C10" s="10" t="n"/>
      <c r="D10" s="10" t="n"/>
      <c r="E10" s="10" t="n"/>
      <c r="F10" s="10" t="n"/>
    </row>
    <row r="11">
      <c r="A11" s="10" t="n"/>
      <c r="B11" s="10" t="n"/>
      <c r="C11" s="10" t="n"/>
      <c r="D11" s="10" t="n"/>
      <c r="E11" s="10" t="n"/>
      <c r="F11" s="10" t="n"/>
    </row>
    <row r="12">
      <c r="A12" s="10" t="n"/>
      <c r="B12" s="10" t="n"/>
      <c r="C12" s="10" t="n"/>
      <c r="D12" s="10" t="n"/>
      <c r="E12" s="10" t="n"/>
      <c r="F12" s="10" t="n"/>
    </row>
    <row r="13">
      <c r="A13" s="10" t="n"/>
      <c r="B13" s="10" t="n"/>
      <c r="C13" s="10" t="n"/>
      <c r="D13" s="10" t="n"/>
      <c r="E13" s="10" t="n"/>
      <c r="F13" s="10" t="n"/>
    </row>
    <row r="14">
      <c r="A14" s="10" t="n"/>
      <c r="B14" s="10" t="n"/>
      <c r="C14" s="10" t="n"/>
      <c r="D14" s="10" t="n"/>
      <c r="E14" s="10" t="n"/>
      <c r="F14" s="10" t="n"/>
    </row>
    <row r="15">
      <c r="A15" s="10" t="n"/>
      <c r="B15" s="10" t="n"/>
      <c r="C15" s="10" t="n"/>
      <c r="D15" s="10" t="n"/>
      <c r="E15" s="10" t="n"/>
      <c r="F15" s="10" t="n"/>
    </row>
    <row r="16">
      <c r="A16" s="10" t="n"/>
      <c r="B16" s="10" t="n"/>
      <c r="C16" s="10" t="n"/>
      <c r="D16" s="10" t="n"/>
      <c r="E16" s="10" t="n"/>
      <c r="F16" s="10" t="n"/>
    </row>
    <row r="17">
      <c r="A17" s="10" t="n"/>
      <c r="B17" s="10" t="n"/>
      <c r="C17" s="10" t="n"/>
      <c r="D17" s="10" t="n"/>
      <c r="E17" s="10" t="n"/>
      <c r="F17" s="10" t="n"/>
    </row>
    <row r="18">
      <c r="A18" s="10" t="n"/>
      <c r="B18" s="10" t="n"/>
      <c r="C18" s="10" t="n"/>
      <c r="D18" s="10" t="n"/>
      <c r="E18" s="10" t="n"/>
      <c r="F18" s="10" t="n"/>
    </row>
    <row r="19">
      <c r="A19" s="10" t="n"/>
      <c r="B19" s="10" t="n"/>
      <c r="C19" s="10" t="n"/>
      <c r="D19" s="10" t="n"/>
      <c r="E19" s="10" t="n"/>
      <c r="F19" s="10" t="n"/>
    </row>
    <row r="20">
      <c r="A20" s="10" t="n"/>
      <c r="B20" s="10" t="n"/>
      <c r="C20" s="10" t="n"/>
      <c r="D20" s="10" t="n"/>
      <c r="E20" s="10" t="n"/>
      <c r="F20" s="10" t="n"/>
    </row>
    <row r="21">
      <c r="A21" s="10" t="n"/>
      <c r="B21" s="10" t="n"/>
      <c r="C21" s="10" t="n"/>
      <c r="D21" s="10" t="n"/>
      <c r="E21" s="10" t="n"/>
      <c r="F21" s="10" t="n"/>
    </row>
    <row r="22">
      <c r="A22" s="10" t="n"/>
      <c r="B22" s="10" t="n"/>
      <c r="C22" s="10" t="n"/>
      <c r="D22" s="10" t="n"/>
      <c r="E22" s="10" t="n"/>
      <c r="F22" s="10" t="n"/>
    </row>
    <row r="23">
      <c r="A23" s="10" t="n"/>
      <c r="B23" s="10" t="n"/>
      <c r="C23" s="10" t="n"/>
      <c r="D23" s="10" t="n"/>
      <c r="E23" s="10" t="n"/>
      <c r="F23" s="10" t="n"/>
    </row>
    <row r="24">
      <c r="A24" s="10" t="n"/>
      <c r="B24" s="10" t="n"/>
      <c r="C24" s="10" t="n"/>
      <c r="D24" s="10" t="n"/>
      <c r="E24" s="10" t="n"/>
      <c r="F24" s="10" t="n"/>
    </row>
    <row r="25">
      <c r="A25" s="10" t="n"/>
      <c r="B25" s="10" t="n"/>
      <c r="C25" s="10" t="n"/>
      <c r="D25" s="10" t="n"/>
      <c r="E25" s="10" t="n"/>
      <c r="F25" s="10" t="n"/>
    </row>
    <row r="26">
      <c r="A26" s="10" t="n"/>
      <c r="B26" s="10" t="n"/>
      <c r="C26" s="10" t="n"/>
      <c r="D26" s="10" t="n"/>
      <c r="E26" s="10" t="n"/>
      <c r="F26" s="10" t="n"/>
    </row>
    <row r="27">
      <c r="A27" s="10" t="n"/>
      <c r="B27" s="10" t="n"/>
      <c r="C27" s="10" t="n"/>
      <c r="D27" s="10" t="n"/>
      <c r="E27" s="10" t="n"/>
      <c r="F27" s="10" t="n"/>
    </row>
    <row r="28">
      <c r="A28" s="10" t="n"/>
      <c r="B28" s="10" t="n"/>
      <c r="C28" s="10" t="n"/>
      <c r="D28" s="10" t="n"/>
      <c r="E28" s="10" t="n"/>
      <c r="F28" s="10" t="n"/>
    </row>
    <row r="29">
      <c r="A29" s="10" t="n"/>
      <c r="B29" s="10" t="n"/>
      <c r="C29" s="10" t="n"/>
      <c r="D29" s="10" t="n"/>
      <c r="E29" s="10" t="n"/>
      <c r="F29" s="10" t="n"/>
    </row>
    <row r="30">
      <c r="A30" s="10" t="n"/>
      <c r="B30" s="10" t="n"/>
      <c r="C30" s="10" t="n"/>
      <c r="D30" s="10" t="n"/>
      <c r="E30" s="10" t="n"/>
      <c r="F30" s="10" t="n"/>
    </row>
    <row r="31">
      <c r="A31" s="10" t="n"/>
      <c r="B31" s="10" t="n"/>
      <c r="C31" s="10" t="n"/>
      <c r="D31" s="10" t="n"/>
      <c r="E31" s="10" t="n"/>
      <c r="F31" s="10" t="n"/>
    </row>
    <row r="32">
      <c r="A32" s="10" t="n"/>
      <c r="B32" s="10" t="n"/>
      <c r="C32" s="10" t="n"/>
      <c r="D32" s="10" t="n"/>
      <c r="E32" s="10" t="n"/>
      <c r="F32" s="10" t="n"/>
    </row>
    <row r="33">
      <c r="A33" s="10" t="n"/>
      <c r="B33" s="10" t="n"/>
      <c r="C33" s="10" t="n"/>
      <c r="D33" s="10" t="n"/>
      <c r="E33" s="10" t="n"/>
      <c r="F33" s="10" t="n"/>
    </row>
    <row r="34">
      <c r="A34" s="10" t="n"/>
      <c r="B34" s="10" t="n"/>
      <c r="C34" s="10" t="n"/>
      <c r="D34" s="10" t="n"/>
      <c r="E34" s="10" t="n"/>
      <c r="F34" s="10" t="n"/>
    </row>
    <row r="35">
      <c r="A35" s="10" t="n"/>
      <c r="B35" s="10" t="n"/>
      <c r="C35" s="10" t="n"/>
      <c r="D35" s="10" t="n"/>
      <c r="E35" s="10" t="n"/>
      <c r="F35" s="10" t="n"/>
    </row>
    <row r="36">
      <c r="A36" s="10" t="n"/>
      <c r="B36" s="10" t="n"/>
      <c r="C36" s="10" t="n"/>
      <c r="D36" s="10" t="n"/>
      <c r="E36" s="10" t="n"/>
      <c r="F36" s="10" t="n"/>
    </row>
    <row r="37">
      <c r="A37" s="10" t="n"/>
      <c r="B37" s="10" t="n"/>
      <c r="C37" s="10" t="n"/>
      <c r="D37" s="10" t="n"/>
      <c r="E37" s="10" t="n"/>
      <c r="F37" s="10" t="n"/>
    </row>
    <row r="38">
      <c r="A38" s="10" t="n"/>
      <c r="B38" s="10" t="n"/>
      <c r="C38" s="10" t="n"/>
      <c r="D38" s="10" t="n"/>
      <c r="E38" s="10" t="n"/>
      <c r="F38" s="10" t="n"/>
    </row>
    <row r="39">
      <c r="A39" s="10" t="n"/>
      <c r="B39" s="10" t="n"/>
      <c r="C39" s="10" t="n"/>
      <c r="D39" s="10" t="n"/>
      <c r="E39" s="10" t="n"/>
      <c r="F39" s="10" t="n"/>
    </row>
    <row r="40">
      <c r="A40" s="10" t="n"/>
      <c r="B40" s="10" t="n"/>
      <c r="C40" s="10" t="n"/>
      <c r="D40" s="10" t="n"/>
      <c r="E40" s="10" t="n"/>
      <c r="F40" s="10" t="n"/>
    </row>
    <row r="41">
      <c r="A41" s="10" t="n"/>
      <c r="B41" s="10" t="n"/>
      <c r="C41" s="10" t="n"/>
      <c r="D41" s="10" t="n"/>
      <c r="E41" s="10" t="n"/>
      <c r="F41" s="10" t="n"/>
    </row>
    <row r="42">
      <c r="A42" s="10" t="n"/>
      <c r="B42" s="10" t="n"/>
      <c r="C42" s="10" t="n"/>
      <c r="D42" s="10" t="n"/>
      <c r="E42" s="10" t="n"/>
      <c r="F42" s="10" t="n"/>
    </row>
    <row r="43">
      <c r="A43" s="10" t="n"/>
      <c r="B43" s="10" t="n"/>
      <c r="C43" s="10" t="n"/>
      <c r="D43" s="10" t="n"/>
      <c r="E43" s="10" t="n"/>
      <c r="F43" s="10" t="n"/>
    </row>
    <row r="44">
      <c r="A44" s="10" t="n"/>
      <c r="B44" s="10" t="n"/>
      <c r="C44" s="10" t="n"/>
      <c r="D44" s="10" t="n"/>
      <c r="E44" s="10" t="n"/>
      <c r="F44" s="10" t="n"/>
    </row>
    <row r="45">
      <c r="A45" s="10" t="n"/>
      <c r="B45" s="10" t="n"/>
      <c r="C45" s="10" t="n"/>
      <c r="D45" s="10" t="n"/>
      <c r="E45" s="10" t="n"/>
      <c r="F45" s="10" t="n"/>
    </row>
    <row r="46">
      <c r="A46" s="10" t="n"/>
      <c r="B46" s="10" t="n"/>
      <c r="C46" s="10" t="n"/>
      <c r="D46" s="10" t="n"/>
      <c r="E46" s="10" t="n"/>
      <c r="F46" s="10" t="n"/>
    </row>
    <row r="47">
      <c r="A47" s="10" t="n"/>
      <c r="B47" s="10" t="n"/>
      <c r="C47" s="10" t="n"/>
      <c r="D47" s="10" t="n"/>
      <c r="E47" s="10" t="n"/>
      <c r="F47" s="10" t="n"/>
    </row>
    <row r="48">
      <c r="A48" s="10" t="n"/>
      <c r="B48" s="10" t="n"/>
      <c r="C48" s="10" t="n"/>
      <c r="D48" s="10" t="n"/>
      <c r="E48" s="10" t="n"/>
      <c r="F48" s="10" t="n"/>
    </row>
    <row r="49">
      <c r="A49" s="10" t="n"/>
      <c r="B49" s="10" t="n"/>
      <c r="C49" s="10" t="n"/>
      <c r="D49" s="10" t="n"/>
      <c r="E49" s="10" t="n"/>
      <c r="F49" s="10" t="n"/>
    </row>
    <row r="50">
      <c r="A50" s="10" t="n"/>
      <c r="B50" s="10" t="n"/>
      <c r="C50" s="10" t="n"/>
      <c r="D50" s="10" t="n"/>
      <c r="E50" s="10" t="n"/>
      <c r="F50" s="10" t="n"/>
    </row>
    <row r="51">
      <c r="A51" s="10" t="n"/>
      <c r="B51" s="10" t="n"/>
      <c r="C51" s="10" t="n"/>
      <c r="D51" s="10" t="n"/>
      <c r="E51" s="10" t="n"/>
      <c r="F51" s="10" t="n"/>
    </row>
    <row r="52">
      <c r="A52" s="10" t="n"/>
      <c r="B52" s="10" t="n"/>
      <c r="C52" s="10" t="n"/>
      <c r="D52" s="10" t="n"/>
      <c r="E52" s="10" t="n"/>
      <c r="F52" s="10" t="n"/>
    </row>
    <row r="53">
      <c r="A53" s="10" t="n"/>
      <c r="B53" s="10" t="n"/>
      <c r="C53" s="10" t="n"/>
      <c r="D53" s="10" t="n"/>
      <c r="E53" s="10" t="n"/>
      <c r="F53" s="10" t="n"/>
    </row>
    <row r="54">
      <c r="A54" s="10" t="n"/>
      <c r="B54" s="10" t="n"/>
      <c r="C54" s="10" t="n"/>
      <c r="D54" s="10" t="n"/>
      <c r="E54" s="10" t="n"/>
      <c r="F54" s="10" t="n"/>
    </row>
    <row r="55">
      <c r="A55" s="10" t="n"/>
      <c r="B55" s="10" t="n"/>
      <c r="C55" s="10" t="n"/>
      <c r="D55" s="10" t="n"/>
      <c r="E55" s="10" t="n"/>
      <c r="F55" s="10" t="n"/>
    </row>
    <row r="56">
      <c r="A56" s="10" t="n"/>
      <c r="B56" s="10" t="n"/>
      <c r="C56" s="10" t="n"/>
      <c r="D56" s="10" t="n"/>
      <c r="E56" s="10" t="n"/>
      <c r="F56" s="10" t="n"/>
    </row>
    <row r="57">
      <c r="A57" s="10" t="n"/>
      <c r="B57" s="10" t="n"/>
      <c r="C57" s="10" t="n"/>
      <c r="D57" s="10" t="n"/>
      <c r="E57" s="10" t="n"/>
      <c r="F57" s="10" t="n"/>
    </row>
    <row r="58">
      <c r="A58" s="10" t="n"/>
      <c r="B58" s="10" t="n"/>
      <c r="C58" s="10" t="n"/>
      <c r="D58" s="10" t="n"/>
      <c r="E58" s="10" t="n"/>
      <c r="F58" s="10" t="n"/>
    </row>
    <row r="59">
      <c r="A59" s="10" t="n"/>
      <c r="B59" s="10" t="n"/>
      <c r="C59" s="10" t="n"/>
      <c r="D59" s="10" t="n"/>
      <c r="E59" s="10" t="n"/>
      <c r="F59" s="10" t="n"/>
    </row>
    <row r="60">
      <c r="A60" s="10" t="n"/>
      <c r="B60" s="10" t="n"/>
      <c r="C60" s="10" t="n"/>
      <c r="D60" s="10" t="n"/>
      <c r="E60" s="10" t="n"/>
      <c r="F60" s="10" t="n"/>
    </row>
    <row r="61">
      <c r="A61" s="10" t="n"/>
      <c r="B61" s="10" t="n"/>
      <c r="C61" s="10" t="n"/>
      <c r="D61" s="10" t="n"/>
      <c r="E61" s="10" t="n"/>
      <c r="F61" s="10" t="n"/>
    </row>
    <row r="62">
      <c r="A62" s="10" t="n"/>
      <c r="B62" s="10" t="n"/>
      <c r="C62" s="10" t="n"/>
      <c r="D62" s="10" t="n"/>
      <c r="E62" s="10" t="n"/>
      <c r="F62" s="10" t="n"/>
    </row>
    <row r="64">
      <c r="A64" s="20" t="inlineStr">
        <is>
          <t>Plantilla orientativa: no sustituye la asesoría laboral ni el texto vigente de la ley.</t>
        </is>
      </c>
    </row>
  </sheetData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07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18" customWidth="1" min="3" max="3"/>
    <col width="12" customWidth="1" min="4" max="4"/>
    <col width="11" customWidth="1" min="5" max="5"/>
    <col width="14" customWidth="1" min="6" max="6"/>
    <col width="13" customWidth="1" min="7" max="7"/>
    <col width="12" customWidth="1" min="8" max="8"/>
    <col width="12" customWidth="1" min="9" max="9"/>
    <col width="12" customWidth="1" min="10" max="10"/>
    <col width="13" customWidth="1" min="11" max="11"/>
    <col width="12" customWidth="1" min="12" max="12"/>
    <col width="13" customWidth="1" min="13" max="13"/>
    <col width="12" customWidth="1" min="14" max="14"/>
    <col width="14" customWidth="1" min="15" max="15"/>
    <col width="16" customWidth="1" min="16" max="16"/>
  </cols>
  <sheetData>
    <row r="1">
      <c r="A1" s="6" t="inlineStr">
        <is>
          <t>Saldo de vacaciones y licencias por colaborador</t>
        </is>
      </c>
    </row>
    <row r="2">
      <c r="A2" t="inlineStr">
        <is>
          <t>Fecha de corte:</t>
        </is>
      </c>
      <c r="B2" s="22">
        <f>Parámetros!$B$4</f>
        <v/>
      </c>
    </row>
    <row r="4" ht="62" customHeight="1">
      <c r="A4" s="12" t="inlineStr">
        <is>
          <t>ID</t>
        </is>
      </c>
      <c r="B4" s="12" t="inlineStr">
        <is>
          <t>Nombre y apellido</t>
        </is>
      </c>
      <c r="C4" s="12" t="inlineStr">
        <is>
          <t>Área / sucursal</t>
        </is>
      </c>
      <c r="D4" s="12" t="inlineStr">
        <is>
          <t>Fecha de ingreso</t>
        </is>
      </c>
      <c r="E4" s="12" t="inlineStr">
        <is>
          <t>Antigüedad (años)</t>
        </is>
      </c>
      <c r="F4" s="12" t="inlineStr">
        <is>
          <t>Días según escala [NORMA LOCAL]</t>
        </is>
      </c>
      <c r="G4" s="12" t="inlineStr">
        <is>
          <t>Ajuste manual (reemplaza la escala)</t>
        </is>
      </c>
      <c r="H4" s="12" t="inlineStr">
        <is>
          <t>Días adicionales por política</t>
        </is>
      </c>
      <c r="I4" s="12" t="inlineStr">
        <is>
          <t>Saldo del período anterior</t>
        </is>
      </c>
      <c r="J4" s="12" t="inlineStr">
        <is>
          <t>Total disponible</t>
        </is>
      </c>
      <c r="K4" s="12" t="inlineStr">
        <is>
          <t>Días tomados (aprobados, ya iniciados)</t>
        </is>
      </c>
      <c r="L4" s="12" t="inlineStr">
        <is>
          <t>Aprobados por tomar</t>
        </is>
      </c>
      <c r="M4" s="12" t="inlineStr">
        <is>
          <t>Solicitados o planificados</t>
        </is>
      </c>
      <c r="N4" s="12" t="inlineStr">
        <is>
          <t>Saldo pendiente</t>
        </is>
      </c>
      <c r="O4" s="12" t="inlineStr">
        <is>
          <t>Saldo si se aprueba lo solicitado</t>
        </is>
      </c>
      <c r="P4" s="12" t="inlineStr">
        <is>
          <t>Días de licencia y ausencia aprobados (no descuentan vacaciones)</t>
        </is>
      </c>
    </row>
    <row r="5">
      <c r="A5" s="9" t="inlineStr">
        <is>
          <t>C001</t>
        </is>
      </c>
      <c r="B5" s="9" t="inlineStr">
        <is>
          <t>EJEMPLO Persona 1</t>
        </is>
      </c>
      <c r="C5" s="9" t="inlineStr">
        <is>
          <t>Administración</t>
        </is>
      </c>
      <c r="D5" s="10" t="n">
        <v>43525</v>
      </c>
      <c r="E5" s="14">
        <f>IF(OR(D5="",$B$2=""),"",DATEDIF(D5,$B$2,"y"))</f>
        <v/>
      </c>
      <c r="F5" s="14">
        <f>IF(OR(E5="",COUNTIF(Parámetros!$O$17:$O$56,"&lt;9999")=0),"",SUMPRODUCT((Parámetros!$O$17:$O$56=SUMPRODUCT(MAX((Parámetros!$O$17:$O$56&lt;=E5)*Parámetros!$O$17:$O$56)))*(Parámetros!$O$17:$O$56&lt;=E5)*Parámetros!$P$17:$P$56))</f>
        <v/>
      </c>
      <c r="G5" s="9" t="n"/>
      <c r="H5" s="9" t="n"/>
      <c r="I5" s="9" t="n">
        <v>0</v>
      </c>
      <c r="J5" s="14">
        <f>IF(OR(A5="",AND(G5="",F5="")),"",IF(G5&lt;&gt;"",G5,F5)+N(H5)+N(I5))</f>
        <v/>
      </c>
      <c r="K5" s="14">
        <f>IF(A5="","",SUMIFS(Solicitudes!$F$3:$F$502,Solicitudes!$A$3:$A$502,A5,Solicitudes!$G$3:$G$502,"Aprobada",Solicitudes!$D$3:$D$502,"&lt;="&amp;$B$2,Solicitudes!$L$3:$L$502,"&lt;&gt;Licencia",Solicitudes!$L$3:$L$502,"&lt;&gt;Ausencia"))</f>
        <v/>
      </c>
      <c r="L5" s="14">
        <f>IF(A5="","",SUMIFS(Solicitudes!$F$3:$F$502,Solicitudes!$A$3:$A$502,A5,Solicitudes!$G$3:$G$502,"Aprobada",Solicitudes!$D$3:$D$502,"&gt;"&amp;$B$2,Solicitudes!$L$3:$L$502,"&lt;&gt;Licencia",Solicitudes!$L$3:$L$502,"&lt;&gt;Ausencia"))</f>
        <v/>
      </c>
      <c r="M5" s="14">
        <f>IF(A5="","",SUMIFS(Solicitudes!$F$3:$F$502,Solicitudes!$A$3:$A$502,A5,Solicitudes!$G$3:$G$502,"Solicitada",Solicitudes!$L$3:$L$502,"&lt;&gt;Licencia",Solicitudes!$L$3:$L$502,"&lt;&gt;Ausencia")+SUMIFS(Solicitudes!$F$3:$F$502,Solicitudes!$A$3:$A$502,A5,Solicitudes!$G$3:$G$502,"Planificada",Solicitudes!$L$3:$L$502,"&lt;&gt;Licencia",Solicitudes!$L$3:$L$502,"&lt;&gt;Ausencia"))</f>
        <v/>
      </c>
      <c r="N5" s="14">
        <f>IF(OR(A5="",J5=""),"",J5-K5-L5)</f>
        <v/>
      </c>
      <c r="O5" s="14">
        <f>IF(OR(A5="",N5=""),"",N5-M5)</f>
        <v/>
      </c>
      <c r="P5" s="14">
        <f>IF(A5="","",SUMIFS(Solicitudes!$F$3:$F$502,Solicitudes!$A$3:$A$502,A5,Solicitudes!$G$3:$G$502,"Aprobada",Solicitudes!$L$3:$L$502,"Licencia")+SUMIFS(Solicitudes!$F$3:$F$502,Solicitudes!$A$3:$A$502,A5,Solicitudes!$G$3:$G$502,"Aprobada",Solicitudes!$L$3:$L$502,"Ausencia"))</f>
        <v/>
      </c>
    </row>
    <row r="6">
      <c r="A6" s="9" t="inlineStr">
        <is>
          <t>C002</t>
        </is>
      </c>
      <c r="B6" s="9" t="inlineStr">
        <is>
          <t>EJEMPLO Persona 2</t>
        </is>
      </c>
      <c r="C6" s="9" t="inlineStr">
        <is>
          <t>Ventas</t>
        </is>
      </c>
      <c r="D6" s="10" t="n">
        <v>45519</v>
      </c>
      <c r="E6" s="14">
        <f>IF(OR(D6="",$B$2=""),"",DATEDIF(D6,$B$2,"y"))</f>
        <v/>
      </c>
      <c r="F6" s="14">
        <f>IF(OR(E6="",COUNTIF(Parámetros!$O$17:$O$56,"&lt;9999")=0),"",SUMPRODUCT((Parámetros!$O$17:$O$56=SUMPRODUCT(MAX((Parámetros!$O$17:$O$56&lt;=E6)*Parámetros!$O$17:$O$56)))*(Parámetros!$O$17:$O$56&lt;=E6)*Parámetros!$P$17:$P$56))</f>
        <v/>
      </c>
      <c r="G6" s="9" t="n">
        <v>12</v>
      </c>
      <c r="H6" s="9" t="n"/>
      <c r="I6" s="9" t="n">
        <v>2</v>
      </c>
      <c r="J6" s="14">
        <f>IF(OR(A6="",AND(G6="",F6="")),"",IF(G6&lt;&gt;"",G6,F6)+N(H6)+N(I6))</f>
        <v/>
      </c>
      <c r="K6" s="14">
        <f>IF(A6="","",SUMIFS(Solicitudes!$F$3:$F$502,Solicitudes!$A$3:$A$502,A6,Solicitudes!$G$3:$G$502,"Aprobada",Solicitudes!$D$3:$D$502,"&lt;="&amp;$B$2,Solicitudes!$L$3:$L$502,"&lt;&gt;Licencia",Solicitudes!$L$3:$L$502,"&lt;&gt;Ausencia"))</f>
        <v/>
      </c>
      <c r="L6" s="14">
        <f>IF(A6="","",SUMIFS(Solicitudes!$F$3:$F$502,Solicitudes!$A$3:$A$502,A6,Solicitudes!$G$3:$G$502,"Aprobada",Solicitudes!$D$3:$D$502,"&gt;"&amp;$B$2,Solicitudes!$L$3:$L$502,"&lt;&gt;Licencia",Solicitudes!$L$3:$L$502,"&lt;&gt;Ausencia"))</f>
        <v/>
      </c>
      <c r="M6" s="14">
        <f>IF(A6="","",SUMIFS(Solicitudes!$F$3:$F$502,Solicitudes!$A$3:$A$502,A6,Solicitudes!$G$3:$G$502,"Solicitada",Solicitudes!$L$3:$L$502,"&lt;&gt;Licencia",Solicitudes!$L$3:$L$502,"&lt;&gt;Ausencia")+SUMIFS(Solicitudes!$F$3:$F$502,Solicitudes!$A$3:$A$502,A6,Solicitudes!$G$3:$G$502,"Planificada",Solicitudes!$L$3:$L$502,"&lt;&gt;Licencia",Solicitudes!$L$3:$L$502,"&lt;&gt;Ausencia"))</f>
        <v/>
      </c>
      <c r="N6" s="14">
        <f>IF(OR(A6="",J6=""),"",J6-K6-L6)</f>
        <v/>
      </c>
      <c r="O6" s="14">
        <f>IF(OR(A6="",N6=""),"",N6-M6)</f>
        <v/>
      </c>
      <c r="P6" s="14">
        <f>IF(A6="","",SUMIFS(Solicitudes!$F$3:$F$502,Solicitudes!$A$3:$A$502,A6,Solicitudes!$G$3:$G$502,"Aprobada",Solicitudes!$L$3:$L$502,"Licencia")+SUMIFS(Solicitudes!$F$3:$F$502,Solicitudes!$A$3:$A$502,A6,Solicitudes!$G$3:$G$502,"Aprobada",Solicitudes!$L$3:$L$502,"Ausencia"))</f>
        <v/>
      </c>
    </row>
    <row r="7">
      <c r="A7" s="9" t="inlineStr">
        <is>
          <t>C003</t>
        </is>
      </c>
      <c r="B7" s="9" t="inlineStr">
        <is>
          <t>EJEMPLO Persona 3</t>
        </is>
      </c>
      <c r="C7" s="9" t="inlineStr">
        <is>
          <t>Depósito</t>
        </is>
      </c>
      <c r="D7" s="10" t="n">
        <v>44571</v>
      </c>
      <c r="E7" s="14">
        <f>IF(OR(D7="",$B$2=""),"",DATEDIF(D7,$B$2,"y"))</f>
        <v/>
      </c>
      <c r="F7" s="14">
        <f>IF(OR(E7="",COUNTIF(Parámetros!$O$17:$O$56,"&lt;9999")=0),"",SUMPRODUCT((Parámetros!$O$17:$O$56=SUMPRODUCT(MAX((Parámetros!$O$17:$O$56&lt;=E7)*Parámetros!$O$17:$O$56)))*(Parámetros!$O$17:$O$56&lt;=E7)*Parámetros!$P$17:$P$56))</f>
        <v/>
      </c>
      <c r="G7" s="9" t="n"/>
      <c r="H7" s="9" t="n">
        <v>1</v>
      </c>
      <c r="I7" s="9" t="n">
        <v>0</v>
      </c>
      <c r="J7" s="14">
        <f>IF(OR(A7="",AND(G7="",F7="")),"",IF(G7&lt;&gt;"",G7,F7)+N(H7)+N(I7))</f>
        <v/>
      </c>
      <c r="K7" s="14">
        <f>IF(A7="","",SUMIFS(Solicitudes!$F$3:$F$502,Solicitudes!$A$3:$A$502,A7,Solicitudes!$G$3:$G$502,"Aprobada",Solicitudes!$D$3:$D$502,"&lt;="&amp;$B$2,Solicitudes!$L$3:$L$502,"&lt;&gt;Licencia",Solicitudes!$L$3:$L$502,"&lt;&gt;Ausencia"))</f>
        <v/>
      </c>
      <c r="L7" s="14">
        <f>IF(A7="","",SUMIFS(Solicitudes!$F$3:$F$502,Solicitudes!$A$3:$A$502,A7,Solicitudes!$G$3:$G$502,"Aprobada",Solicitudes!$D$3:$D$502,"&gt;"&amp;$B$2,Solicitudes!$L$3:$L$502,"&lt;&gt;Licencia",Solicitudes!$L$3:$L$502,"&lt;&gt;Ausencia"))</f>
        <v/>
      </c>
      <c r="M7" s="14">
        <f>IF(A7="","",SUMIFS(Solicitudes!$F$3:$F$502,Solicitudes!$A$3:$A$502,A7,Solicitudes!$G$3:$G$502,"Solicitada",Solicitudes!$L$3:$L$502,"&lt;&gt;Licencia",Solicitudes!$L$3:$L$502,"&lt;&gt;Ausencia")+SUMIFS(Solicitudes!$F$3:$F$502,Solicitudes!$A$3:$A$502,A7,Solicitudes!$G$3:$G$502,"Planificada",Solicitudes!$L$3:$L$502,"&lt;&gt;Licencia",Solicitudes!$L$3:$L$502,"&lt;&gt;Ausencia"))</f>
        <v/>
      </c>
      <c r="N7" s="14">
        <f>IF(OR(A7="",J7=""),"",J7-K7-L7)</f>
        <v/>
      </c>
      <c r="O7" s="14">
        <f>IF(OR(A7="",N7=""),"",N7-M7)</f>
        <v/>
      </c>
      <c r="P7" s="14">
        <f>IF(A7="","",SUMIFS(Solicitudes!$F$3:$F$502,Solicitudes!$A$3:$A$502,A7,Solicitudes!$G$3:$G$502,"Aprobada",Solicitudes!$L$3:$L$502,"Licencia")+SUMIFS(Solicitudes!$F$3:$F$502,Solicitudes!$A$3:$A$502,A7,Solicitudes!$G$3:$G$502,"Aprobada",Solicitudes!$L$3:$L$502,"Ausencia"))</f>
        <v/>
      </c>
    </row>
    <row r="8">
      <c r="A8" s="9" t="n"/>
      <c r="B8" s="9" t="n"/>
      <c r="C8" s="9" t="n"/>
      <c r="D8" s="10" t="n"/>
      <c r="E8" s="14">
        <f>IF(OR(D8="",$B$2=""),"",DATEDIF(D8,$B$2,"y"))</f>
        <v/>
      </c>
      <c r="F8" s="14">
        <f>IF(OR(E8="",COUNTIF(Parámetros!$O$17:$O$56,"&lt;9999")=0),"",SUMPRODUCT((Parámetros!$O$17:$O$56=SUMPRODUCT(MAX((Parámetros!$O$17:$O$56&lt;=E8)*Parámetros!$O$17:$O$56)))*(Parámetros!$O$17:$O$56&lt;=E8)*Parámetros!$P$17:$P$56))</f>
        <v/>
      </c>
      <c r="G8" s="9" t="n"/>
      <c r="H8" s="9" t="n"/>
      <c r="I8" s="9" t="n"/>
      <c r="J8" s="14">
        <f>IF(OR(A8="",AND(G8="",F8="")),"",IF(G8&lt;&gt;"",G8,F8)+N(H8)+N(I8))</f>
        <v/>
      </c>
      <c r="K8" s="14">
        <f>IF(A8="","",SUMIFS(Solicitudes!$F$3:$F$502,Solicitudes!$A$3:$A$502,A8,Solicitudes!$G$3:$G$502,"Aprobada",Solicitudes!$D$3:$D$502,"&lt;="&amp;$B$2,Solicitudes!$L$3:$L$502,"&lt;&gt;Licencia",Solicitudes!$L$3:$L$502,"&lt;&gt;Ausencia"))</f>
        <v/>
      </c>
      <c r="L8" s="14">
        <f>IF(A8="","",SUMIFS(Solicitudes!$F$3:$F$502,Solicitudes!$A$3:$A$502,A8,Solicitudes!$G$3:$G$502,"Aprobada",Solicitudes!$D$3:$D$502,"&gt;"&amp;$B$2,Solicitudes!$L$3:$L$502,"&lt;&gt;Licencia",Solicitudes!$L$3:$L$502,"&lt;&gt;Ausencia"))</f>
        <v/>
      </c>
      <c r="M8" s="14">
        <f>IF(A8="","",SUMIFS(Solicitudes!$F$3:$F$502,Solicitudes!$A$3:$A$502,A8,Solicitudes!$G$3:$G$502,"Solicitada",Solicitudes!$L$3:$L$502,"&lt;&gt;Licencia",Solicitudes!$L$3:$L$502,"&lt;&gt;Ausencia")+SUMIFS(Solicitudes!$F$3:$F$502,Solicitudes!$A$3:$A$502,A8,Solicitudes!$G$3:$G$502,"Planificada",Solicitudes!$L$3:$L$502,"&lt;&gt;Licencia",Solicitudes!$L$3:$L$502,"&lt;&gt;Ausencia"))</f>
        <v/>
      </c>
      <c r="N8" s="14">
        <f>IF(OR(A8="",J8=""),"",J8-K8-L8)</f>
        <v/>
      </c>
      <c r="O8" s="14">
        <f>IF(OR(A8="",N8=""),"",N8-M8)</f>
        <v/>
      </c>
      <c r="P8" s="14">
        <f>IF(A8="","",SUMIFS(Solicitudes!$F$3:$F$502,Solicitudes!$A$3:$A$502,A8,Solicitudes!$G$3:$G$502,"Aprobada",Solicitudes!$L$3:$L$502,"Licencia")+SUMIFS(Solicitudes!$F$3:$F$502,Solicitudes!$A$3:$A$502,A8,Solicitudes!$G$3:$G$502,"Aprobada",Solicitudes!$L$3:$L$502,"Ausencia"))</f>
        <v/>
      </c>
    </row>
    <row r="9">
      <c r="A9" s="9" t="n"/>
      <c r="B9" s="9" t="n"/>
      <c r="C9" s="9" t="n"/>
      <c r="D9" s="10" t="n"/>
      <c r="E9" s="14">
        <f>IF(OR(D9="",$B$2=""),"",DATEDIF(D9,$B$2,"y"))</f>
        <v/>
      </c>
      <c r="F9" s="14">
        <f>IF(OR(E9="",COUNTIF(Parámetros!$O$17:$O$56,"&lt;9999")=0),"",SUMPRODUCT((Parámetros!$O$17:$O$56=SUMPRODUCT(MAX((Parámetros!$O$17:$O$56&lt;=E9)*Parámetros!$O$17:$O$56)))*(Parámetros!$O$17:$O$56&lt;=E9)*Parámetros!$P$17:$P$56))</f>
        <v/>
      </c>
      <c r="G9" s="9" t="n"/>
      <c r="H9" s="9" t="n"/>
      <c r="I9" s="9" t="n"/>
      <c r="J9" s="14">
        <f>IF(OR(A9="",AND(G9="",F9="")),"",IF(G9&lt;&gt;"",G9,F9)+N(H9)+N(I9))</f>
        <v/>
      </c>
      <c r="K9" s="14">
        <f>IF(A9="","",SUMIFS(Solicitudes!$F$3:$F$502,Solicitudes!$A$3:$A$502,A9,Solicitudes!$G$3:$G$502,"Aprobada",Solicitudes!$D$3:$D$502,"&lt;="&amp;$B$2,Solicitudes!$L$3:$L$502,"&lt;&gt;Licencia",Solicitudes!$L$3:$L$502,"&lt;&gt;Ausencia"))</f>
        <v/>
      </c>
      <c r="L9" s="14">
        <f>IF(A9="","",SUMIFS(Solicitudes!$F$3:$F$502,Solicitudes!$A$3:$A$502,A9,Solicitudes!$G$3:$G$502,"Aprobada",Solicitudes!$D$3:$D$502,"&gt;"&amp;$B$2,Solicitudes!$L$3:$L$502,"&lt;&gt;Licencia",Solicitudes!$L$3:$L$502,"&lt;&gt;Ausencia"))</f>
        <v/>
      </c>
      <c r="M9" s="14">
        <f>IF(A9="","",SUMIFS(Solicitudes!$F$3:$F$502,Solicitudes!$A$3:$A$502,A9,Solicitudes!$G$3:$G$502,"Solicitada",Solicitudes!$L$3:$L$502,"&lt;&gt;Licencia",Solicitudes!$L$3:$L$502,"&lt;&gt;Ausencia")+SUMIFS(Solicitudes!$F$3:$F$502,Solicitudes!$A$3:$A$502,A9,Solicitudes!$G$3:$G$502,"Planificada",Solicitudes!$L$3:$L$502,"&lt;&gt;Licencia",Solicitudes!$L$3:$L$502,"&lt;&gt;Ausencia"))</f>
        <v/>
      </c>
      <c r="N9" s="14">
        <f>IF(OR(A9="",J9=""),"",J9-K9-L9)</f>
        <v/>
      </c>
      <c r="O9" s="14">
        <f>IF(OR(A9="",N9=""),"",N9-M9)</f>
        <v/>
      </c>
      <c r="P9" s="14">
        <f>IF(A9="","",SUMIFS(Solicitudes!$F$3:$F$502,Solicitudes!$A$3:$A$502,A9,Solicitudes!$G$3:$G$502,"Aprobada",Solicitudes!$L$3:$L$502,"Licencia")+SUMIFS(Solicitudes!$F$3:$F$502,Solicitudes!$A$3:$A$502,A9,Solicitudes!$G$3:$G$502,"Aprobada",Solicitudes!$L$3:$L$502,"Ausencia"))</f>
        <v/>
      </c>
    </row>
    <row r="10">
      <c r="A10" s="9" t="n"/>
      <c r="B10" s="9" t="n"/>
      <c r="C10" s="9" t="n"/>
      <c r="D10" s="10" t="n"/>
      <c r="E10" s="14">
        <f>IF(OR(D10="",$B$2=""),"",DATEDIF(D10,$B$2,"y"))</f>
        <v/>
      </c>
      <c r="F10" s="14">
        <f>IF(OR(E10="",COUNTIF(Parámetros!$O$17:$O$56,"&lt;9999")=0),"",SUMPRODUCT((Parámetros!$O$17:$O$56=SUMPRODUCT(MAX((Parámetros!$O$17:$O$56&lt;=E10)*Parámetros!$O$17:$O$56)))*(Parámetros!$O$17:$O$56&lt;=E10)*Parámetros!$P$17:$P$56))</f>
        <v/>
      </c>
      <c r="G10" s="9" t="n"/>
      <c r="H10" s="9" t="n"/>
      <c r="I10" s="9" t="n"/>
      <c r="J10" s="14">
        <f>IF(OR(A10="",AND(G10="",F10="")),"",IF(G10&lt;&gt;"",G10,F10)+N(H10)+N(I10))</f>
        <v/>
      </c>
      <c r="K10" s="14">
        <f>IF(A10="","",SUMIFS(Solicitudes!$F$3:$F$502,Solicitudes!$A$3:$A$502,A10,Solicitudes!$G$3:$G$502,"Aprobada",Solicitudes!$D$3:$D$502,"&lt;="&amp;$B$2,Solicitudes!$L$3:$L$502,"&lt;&gt;Licencia",Solicitudes!$L$3:$L$502,"&lt;&gt;Ausencia"))</f>
        <v/>
      </c>
      <c r="L10" s="14">
        <f>IF(A10="","",SUMIFS(Solicitudes!$F$3:$F$502,Solicitudes!$A$3:$A$502,A10,Solicitudes!$G$3:$G$502,"Aprobada",Solicitudes!$D$3:$D$502,"&gt;"&amp;$B$2,Solicitudes!$L$3:$L$502,"&lt;&gt;Licencia",Solicitudes!$L$3:$L$502,"&lt;&gt;Ausencia"))</f>
        <v/>
      </c>
      <c r="M10" s="14">
        <f>IF(A10="","",SUMIFS(Solicitudes!$F$3:$F$502,Solicitudes!$A$3:$A$502,A10,Solicitudes!$G$3:$G$502,"Solicitada",Solicitudes!$L$3:$L$502,"&lt;&gt;Licencia",Solicitudes!$L$3:$L$502,"&lt;&gt;Ausencia")+SUMIFS(Solicitudes!$F$3:$F$502,Solicitudes!$A$3:$A$502,A10,Solicitudes!$G$3:$G$502,"Planificada",Solicitudes!$L$3:$L$502,"&lt;&gt;Licencia",Solicitudes!$L$3:$L$502,"&lt;&gt;Ausencia"))</f>
        <v/>
      </c>
      <c r="N10" s="14">
        <f>IF(OR(A10="",J10=""),"",J10-K10-L10)</f>
        <v/>
      </c>
      <c r="O10" s="14">
        <f>IF(OR(A10="",N10=""),"",N10-M10)</f>
        <v/>
      </c>
      <c r="P10" s="14">
        <f>IF(A10="","",SUMIFS(Solicitudes!$F$3:$F$502,Solicitudes!$A$3:$A$502,A10,Solicitudes!$G$3:$G$502,"Aprobada",Solicitudes!$L$3:$L$502,"Licencia")+SUMIFS(Solicitudes!$F$3:$F$502,Solicitudes!$A$3:$A$502,A10,Solicitudes!$G$3:$G$502,"Aprobada",Solicitudes!$L$3:$L$502,"Ausencia"))</f>
        <v/>
      </c>
    </row>
    <row r="11">
      <c r="A11" s="9" t="n"/>
      <c r="B11" s="9" t="n"/>
      <c r="C11" s="9" t="n"/>
      <c r="D11" s="10" t="n"/>
      <c r="E11" s="14">
        <f>IF(OR(D11="",$B$2=""),"",DATEDIF(D11,$B$2,"y"))</f>
        <v/>
      </c>
      <c r="F11" s="14">
        <f>IF(OR(E11="",COUNTIF(Parámetros!$O$17:$O$56,"&lt;9999")=0),"",SUMPRODUCT((Parámetros!$O$17:$O$56=SUMPRODUCT(MAX((Parámetros!$O$17:$O$56&lt;=E11)*Parámetros!$O$17:$O$56)))*(Parámetros!$O$17:$O$56&lt;=E11)*Parámetros!$P$17:$P$56))</f>
        <v/>
      </c>
      <c r="G11" s="9" t="n"/>
      <c r="H11" s="9" t="n"/>
      <c r="I11" s="9" t="n"/>
      <c r="J11" s="14">
        <f>IF(OR(A11="",AND(G11="",F11="")),"",IF(G11&lt;&gt;"",G11,F11)+N(H11)+N(I11))</f>
        <v/>
      </c>
      <c r="K11" s="14">
        <f>IF(A11="","",SUMIFS(Solicitudes!$F$3:$F$502,Solicitudes!$A$3:$A$502,A11,Solicitudes!$G$3:$G$502,"Aprobada",Solicitudes!$D$3:$D$502,"&lt;="&amp;$B$2,Solicitudes!$L$3:$L$502,"&lt;&gt;Licencia",Solicitudes!$L$3:$L$502,"&lt;&gt;Ausencia"))</f>
        <v/>
      </c>
      <c r="L11" s="14">
        <f>IF(A11="","",SUMIFS(Solicitudes!$F$3:$F$502,Solicitudes!$A$3:$A$502,A11,Solicitudes!$G$3:$G$502,"Aprobada",Solicitudes!$D$3:$D$502,"&gt;"&amp;$B$2,Solicitudes!$L$3:$L$502,"&lt;&gt;Licencia",Solicitudes!$L$3:$L$502,"&lt;&gt;Ausencia"))</f>
        <v/>
      </c>
      <c r="M11" s="14">
        <f>IF(A11="","",SUMIFS(Solicitudes!$F$3:$F$502,Solicitudes!$A$3:$A$502,A11,Solicitudes!$G$3:$G$502,"Solicitada",Solicitudes!$L$3:$L$502,"&lt;&gt;Licencia",Solicitudes!$L$3:$L$502,"&lt;&gt;Ausencia")+SUMIFS(Solicitudes!$F$3:$F$502,Solicitudes!$A$3:$A$502,A11,Solicitudes!$G$3:$G$502,"Planificada",Solicitudes!$L$3:$L$502,"&lt;&gt;Licencia",Solicitudes!$L$3:$L$502,"&lt;&gt;Ausencia"))</f>
        <v/>
      </c>
      <c r="N11" s="14">
        <f>IF(OR(A11="",J11=""),"",J11-K11-L11)</f>
        <v/>
      </c>
      <c r="O11" s="14">
        <f>IF(OR(A11="",N11=""),"",N11-M11)</f>
        <v/>
      </c>
      <c r="P11" s="14">
        <f>IF(A11="","",SUMIFS(Solicitudes!$F$3:$F$502,Solicitudes!$A$3:$A$502,A11,Solicitudes!$G$3:$G$502,"Aprobada",Solicitudes!$L$3:$L$502,"Licencia")+SUMIFS(Solicitudes!$F$3:$F$502,Solicitudes!$A$3:$A$502,A11,Solicitudes!$G$3:$G$502,"Aprobada",Solicitudes!$L$3:$L$502,"Ausencia"))</f>
        <v/>
      </c>
    </row>
    <row r="12">
      <c r="A12" s="9" t="n"/>
      <c r="B12" s="9" t="n"/>
      <c r="C12" s="9" t="n"/>
      <c r="D12" s="10" t="n"/>
      <c r="E12" s="14">
        <f>IF(OR(D12="",$B$2=""),"",DATEDIF(D12,$B$2,"y"))</f>
        <v/>
      </c>
      <c r="F12" s="14">
        <f>IF(OR(E12="",COUNTIF(Parámetros!$O$17:$O$56,"&lt;9999")=0),"",SUMPRODUCT((Parámetros!$O$17:$O$56=SUMPRODUCT(MAX((Parámetros!$O$17:$O$56&lt;=E12)*Parámetros!$O$17:$O$56)))*(Parámetros!$O$17:$O$56&lt;=E12)*Parámetros!$P$17:$P$56))</f>
        <v/>
      </c>
      <c r="G12" s="9" t="n"/>
      <c r="H12" s="9" t="n"/>
      <c r="I12" s="9" t="n"/>
      <c r="J12" s="14">
        <f>IF(OR(A12="",AND(G12="",F12="")),"",IF(G12&lt;&gt;"",G12,F12)+N(H12)+N(I12))</f>
        <v/>
      </c>
      <c r="K12" s="14">
        <f>IF(A12="","",SUMIFS(Solicitudes!$F$3:$F$502,Solicitudes!$A$3:$A$502,A12,Solicitudes!$G$3:$G$502,"Aprobada",Solicitudes!$D$3:$D$502,"&lt;="&amp;$B$2,Solicitudes!$L$3:$L$502,"&lt;&gt;Licencia",Solicitudes!$L$3:$L$502,"&lt;&gt;Ausencia"))</f>
        <v/>
      </c>
      <c r="L12" s="14">
        <f>IF(A12="","",SUMIFS(Solicitudes!$F$3:$F$502,Solicitudes!$A$3:$A$502,A12,Solicitudes!$G$3:$G$502,"Aprobada",Solicitudes!$D$3:$D$502,"&gt;"&amp;$B$2,Solicitudes!$L$3:$L$502,"&lt;&gt;Licencia",Solicitudes!$L$3:$L$502,"&lt;&gt;Ausencia"))</f>
        <v/>
      </c>
      <c r="M12" s="14">
        <f>IF(A12="","",SUMIFS(Solicitudes!$F$3:$F$502,Solicitudes!$A$3:$A$502,A12,Solicitudes!$G$3:$G$502,"Solicitada",Solicitudes!$L$3:$L$502,"&lt;&gt;Licencia",Solicitudes!$L$3:$L$502,"&lt;&gt;Ausencia")+SUMIFS(Solicitudes!$F$3:$F$502,Solicitudes!$A$3:$A$502,A12,Solicitudes!$G$3:$G$502,"Planificada",Solicitudes!$L$3:$L$502,"&lt;&gt;Licencia",Solicitudes!$L$3:$L$502,"&lt;&gt;Ausencia"))</f>
        <v/>
      </c>
      <c r="N12" s="14">
        <f>IF(OR(A12="",J12=""),"",J12-K12-L12)</f>
        <v/>
      </c>
      <c r="O12" s="14">
        <f>IF(OR(A12="",N12=""),"",N12-M12)</f>
        <v/>
      </c>
      <c r="P12" s="14">
        <f>IF(A12="","",SUMIFS(Solicitudes!$F$3:$F$502,Solicitudes!$A$3:$A$502,A12,Solicitudes!$G$3:$G$502,"Aprobada",Solicitudes!$L$3:$L$502,"Licencia")+SUMIFS(Solicitudes!$F$3:$F$502,Solicitudes!$A$3:$A$502,A12,Solicitudes!$G$3:$G$502,"Aprobada",Solicitudes!$L$3:$L$502,"Ausencia"))</f>
        <v/>
      </c>
    </row>
    <row r="13">
      <c r="A13" s="9" t="n"/>
      <c r="B13" s="9" t="n"/>
      <c r="C13" s="9" t="n"/>
      <c r="D13" s="10" t="n"/>
      <c r="E13" s="14">
        <f>IF(OR(D13="",$B$2=""),"",DATEDIF(D13,$B$2,"y"))</f>
        <v/>
      </c>
      <c r="F13" s="14">
        <f>IF(OR(E13="",COUNTIF(Parámetros!$O$17:$O$56,"&lt;9999")=0),"",SUMPRODUCT((Parámetros!$O$17:$O$56=SUMPRODUCT(MAX((Parámetros!$O$17:$O$56&lt;=E13)*Parámetros!$O$17:$O$56)))*(Parámetros!$O$17:$O$56&lt;=E13)*Parámetros!$P$17:$P$56))</f>
        <v/>
      </c>
      <c r="G13" s="9" t="n"/>
      <c r="H13" s="9" t="n"/>
      <c r="I13" s="9" t="n"/>
      <c r="J13" s="14">
        <f>IF(OR(A13="",AND(G13="",F13="")),"",IF(G13&lt;&gt;"",G13,F13)+N(H13)+N(I13))</f>
        <v/>
      </c>
      <c r="K13" s="14">
        <f>IF(A13="","",SUMIFS(Solicitudes!$F$3:$F$502,Solicitudes!$A$3:$A$502,A13,Solicitudes!$G$3:$G$502,"Aprobada",Solicitudes!$D$3:$D$502,"&lt;="&amp;$B$2,Solicitudes!$L$3:$L$502,"&lt;&gt;Licencia",Solicitudes!$L$3:$L$502,"&lt;&gt;Ausencia"))</f>
        <v/>
      </c>
      <c r="L13" s="14">
        <f>IF(A13="","",SUMIFS(Solicitudes!$F$3:$F$502,Solicitudes!$A$3:$A$502,A13,Solicitudes!$G$3:$G$502,"Aprobada",Solicitudes!$D$3:$D$502,"&gt;"&amp;$B$2,Solicitudes!$L$3:$L$502,"&lt;&gt;Licencia",Solicitudes!$L$3:$L$502,"&lt;&gt;Ausencia"))</f>
        <v/>
      </c>
      <c r="M13" s="14">
        <f>IF(A13="","",SUMIFS(Solicitudes!$F$3:$F$502,Solicitudes!$A$3:$A$502,A13,Solicitudes!$G$3:$G$502,"Solicitada",Solicitudes!$L$3:$L$502,"&lt;&gt;Licencia",Solicitudes!$L$3:$L$502,"&lt;&gt;Ausencia")+SUMIFS(Solicitudes!$F$3:$F$502,Solicitudes!$A$3:$A$502,A13,Solicitudes!$G$3:$G$502,"Planificada",Solicitudes!$L$3:$L$502,"&lt;&gt;Licencia",Solicitudes!$L$3:$L$502,"&lt;&gt;Ausencia"))</f>
        <v/>
      </c>
      <c r="N13" s="14">
        <f>IF(OR(A13="",J13=""),"",J13-K13-L13)</f>
        <v/>
      </c>
      <c r="O13" s="14">
        <f>IF(OR(A13="",N13=""),"",N13-M13)</f>
        <v/>
      </c>
      <c r="P13" s="14">
        <f>IF(A13="","",SUMIFS(Solicitudes!$F$3:$F$502,Solicitudes!$A$3:$A$502,A13,Solicitudes!$G$3:$G$502,"Aprobada",Solicitudes!$L$3:$L$502,"Licencia")+SUMIFS(Solicitudes!$F$3:$F$502,Solicitudes!$A$3:$A$502,A13,Solicitudes!$G$3:$G$502,"Aprobada",Solicitudes!$L$3:$L$502,"Ausencia"))</f>
        <v/>
      </c>
    </row>
    <row r="14">
      <c r="A14" s="9" t="n"/>
      <c r="B14" s="9" t="n"/>
      <c r="C14" s="9" t="n"/>
      <c r="D14" s="10" t="n"/>
      <c r="E14" s="14">
        <f>IF(OR(D14="",$B$2=""),"",DATEDIF(D14,$B$2,"y"))</f>
        <v/>
      </c>
      <c r="F14" s="14">
        <f>IF(OR(E14="",COUNTIF(Parámetros!$O$17:$O$56,"&lt;9999")=0),"",SUMPRODUCT((Parámetros!$O$17:$O$56=SUMPRODUCT(MAX((Parámetros!$O$17:$O$56&lt;=E14)*Parámetros!$O$17:$O$56)))*(Parámetros!$O$17:$O$56&lt;=E14)*Parámetros!$P$17:$P$56))</f>
        <v/>
      </c>
      <c r="G14" s="9" t="n"/>
      <c r="H14" s="9" t="n"/>
      <c r="I14" s="9" t="n"/>
      <c r="J14" s="14">
        <f>IF(OR(A14="",AND(G14="",F14="")),"",IF(G14&lt;&gt;"",G14,F14)+N(H14)+N(I14))</f>
        <v/>
      </c>
      <c r="K14" s="14">
        <f>IF(A14="","",SUMIFS(Solicitudes!$F$3:$F$502,Solicitudes!$A$3:$A$502,A14,Solicitudes!$G$3:$G$502,"Aprobada",Solicitudes!$D$3:$D$502,"&lt;="&amp;$B$2,Solicitudes!$L$3:$L$502,"&lt;&gt;Licencia",Solicitudes!$L$3:$L$502,"&lt;&gt;Ausencia"))</f>
        <v/>
      </c>
      <c r="L14" s="14">
        <f>IF(A14="","",SUMIFS(Solicitudes!$F$3:$F$502,Solicitudes!$A$3:$A$502,A14,Solicitudes!$G$3:$G$502,"Aprobada",Solicitudes!$D$3:$D$502,"&gt;"&amp;$B$2,Solicitudes!$L$3:$L$502,"&lt;&gt;Licencia",Solicitudes!$L$3:$L$502,"&lt;&gt;Ausencia"))</f>
        <v/>
      </c>
      <c r="M14" s="14">
        <f>IF(A14="","",SUMIFS(Solicitudes!$F$3:$F$502,Solicitudes!$A$3:$A$502,A14,Solicitudes!$G$3:$G$502,"Solicitada",Solicitudes!$L$3:$L$502,"&lt;&gt;Licencia",Solicitudes!$L$3:$L$502,"&lt;&gt;Ausencia")+SUMIFS(Solicitudes!$F$3:$F$502,Solicitudes!$A$3:$A$502,A14,Solicitudes!$G$3:$G$502,"Planificada",Solicitudes!$L$3:$L$502,"&lt;&gt;Licencia",Solicitudes!$L$3:$L$502,"&lt;&gt;Ausencia"))</f>
        <v/>
      </c>
      <c r="N14" s="14">
        <f>IF(OR(A14="",J14=""),"",J14-K14-L14)</f>
        <v/>
      </c>
      <c r="O14" s="14">
        <f>IF(OR(A14="",N14=""),"",N14-M14)</f>
        <v/>
      </c>
      <c r="P14" s="14">
        <f>IF(A14="","",SUMIFS(Solicitudes!$F$3:$F$502,Solicitudes!$A$3:$A$502,A14,Solicitudes!$G$3:$G$502,"Aprobada",Solicitudes!$L$3:$L$502,"Licencia")+SUMIFS(Solicitudes!$F$3:$F$502,Solicitudes!$A$3:$A$502,A14,Solicitudes!$G$3:$G$502,"Aprobada",Solicitudes!$L$3:$L$502,"Ausencia"))</f>
        <v/>
      </c>
    </row>
    <row r="15">
      <c r="A15" s="9" t="n"/>
      <c r="B15" s="9" t="n"/>
      <c r="C15" s="9" t="n"/>
      <c r="D15" s="10" t="n"/>
      <c r="E15" s="14">
        <f>IF(OR(D15="",$B$2=""),"",DATEDIF(D15,$B$2,"y"))</f>
        <v/>
      </c>
      <c r="F15" s="14">
        <f>IF(OR(E15="",COUNTIF(Parámetros!$O$17:$O$56,"&lt;9999")=0),"",SUMPRODUCT((Parámetros!$O$17:$O$56=SUMPRODUCT(MAX((Parámetros!$O$17:$O$56&lt;=E15)*Parámetros!$O$17:$O$56)))*(Parámetros!$O$17:$O$56&lt;=E15)*Parámetros!$P$17:$P$56))</f>
        <v/>
      </c>
      <c r="G15" s="9" t="n"/>
      <c r="H15" s="9" t="n"/>
      <c r="I15" s="9" t="n"/>
      <c r="J15" s="14">
        <f>IF(OR(A15="",AND(G15="",F15="")),"",IF(G15&lt;&gt;"",G15,F15)+N(H15)+N(I15))</f>
        <v/>
      </c>
      <c r="K15" s="14">
        <f>IF(A15="","",SUMIFS(Solicitudes!$F$3:$F$502,Solicitudes!$A$3:$A$502,A15,Solicitudes!$G$3:$G$502,"Aprobada",Solicitudes!$D$3:$D$502,"&lt;="&amp;$B$2,Solicitudes!$L$3:$L$502,"&lt;&gt;Licencia",Solicitudes!$L$3:$L$502,"&lt;&gt;Ausencia"))</f>
        <v/>
      </c>
      <c r="L15" s="14">
        <f>IF(A15="","",SUMIFS(Solicitudes!$F$3:$F$502,Solicitudes!$A$3:$A$502,A15,Solicitudes!$G$3:$G$502,"Aprobada",Solicitudes!$D$3:$D$502,"&gt;"&amp;$B$2,Solicitudes!$L$3:$L$502,"&lt;&gt;Licencia",Solicitudes!$L$3:$L$502,"&lt;&gt;Ausencia"))</f>
        <v/>
      </c>
      <c r="M15" s="14">
        <f>IF(A15="","",SUMIFS(Solicitudes!$F$3:$F$502,Solicitudes!$A$3:$A$502,A15,Solicitudes!$G$3:$G$502,"Solicitada",Solicitudes!$L$3:$L$502,"&lt;&gt;Licencia",Solicitudes!$L$3:$L$502,"&lt;&gt;Ausencia")+SUMIFS(Solicitudes!$F$3:$F$502,Solicitudes!$A$3:$A$502,A15,Solicitudes!$G$3:$G$502,"Planificada",Solicitudes!$L$3:$L$502,"&lt;&gt;Licencia",Solicitudes!$L$3:$L$502,"&lt;&gt;Ausencia"))</f>
        <v/>
      </c>
      <c r="N15" s="14">
        <f>IF(OR(A15="",J15=""),"",J15-K15-L15)</f>
        <v/>
      </c>
      <c r="O15" s="14">
        <f>IF(OR(A15="",N15=""),"",N15-M15)</f>
        <v/>
      </c>
      <c r="P15" s="14">
        <f>IF(A15="","",SUMIFS(Solicitudes!$F$3:$F$502,Solicitudes!$A$3:$A$502,A15,Solicitudes!$G$3:$G$502,"Aprobada",Solicitudes!$L$3:$L$502,"Licencia")+SUMIFS(Solicitudes!$F$3:$F$502,Solicitudes!$A$3:$A$502,A15,Solicitudes!$G$3:$G$502,"Aprobada",Solicitudes!$L$3:$L$502,"Ausencia"))</f>
        <v/>
      </c>
    </row>
    <row r="16">
      <c r="A16" s="9" t="n"/>
      <c r="B16" s="9" t="n"/>
      <c r="C16" s="9" t="n"/>
      <c r="D16" s="10" t="n"/>
      <c r="E16" s="14">
        <f>IF(OR(D16="",$B$2=""),"",DATEDIF(D16,$B$2,"y"))</f>
        <v/>
      </c>
      <c r="F16" s="14">
        <f>IF(OR(E16="",COUNTIF(Parámetros!$O$17:$O$56,"&lt;9999")=0),"",SUMPRODUCT((Parámetros!$O$17:$O$56=SUMPRODUCT(MAX((Parámetros!$O$17:$O$56&lt;=E16)*Parámetros!$O$17:$O$56)))*(Parámetros!$O$17:$O$56&lt;=E16)*Parámetros!$P$17:$P$56))</f>
        <v/>
      </c>
      <c r="G16" s="9" t="n"/>
      <c r="H16" s="9" t="n"/>
      <c r="I16" s="9" t="n"/>
      <c r="J16" s="14">
        <f>IF(OR(A16="",AND(G16="",F16="")),"",IF(G16&lt;&gt;"",G16,F16)+N(H16)+N(I16))</f>
        <v/>
      </c>
      <c r="K16" s="14">
        <f>IF(A16="","",SUMIFS(Solicitudes!$F$3:$F$502,Solicitudes!$A$3:$A$502,A16,Solicitudes!$G$3:$G$502,"Aprobada",Solicitudes!$D$3:$D$502,"&lt;="&amp;$B$2,Solicitudes!$L$3:$L$502,"&lt;&gt;Licencia",Solicitudes!$L$3:$L$502,"&lt;&gt;Ausencia"))</f>
        <v/>
      </c>
      <c r="L16" s="14">
        <f>IF(A16="","",SUMIFS(Solicitudes!$F$3:$F$502,Solicitudes!$A$3:$A$502,A16,Solicitudes!$G$3:$G$502,"Aprobada",Solicitudes!$D$3:$D$502,"&gt;"&amp;$B$2,Solicitudes!$L$3:$L$502,"&lt;&gt;Licencia",Solicitudes!$L$3:$L$502,"&lt;&gt;Ausencia"))</f>
        <v/>
      </c>
      <c r="M16" s="14">
        <f>IF(A16="","",SUMIFS(Solicitudes!$F$3:$F$502,Solicitudes!$A$3:$A$502,A16,Solicitudes!$G$3:$G$502,"Solicitada",Solicitudes!$L$3:$L$502,"&lt;&gt;Licencia",Solicitudes!$L$3:$L$502,"&lt;&gt;Ausencia")+SUMIFS(Solicitudes!$F$3:$F$502,Solicitudes!$A$3:$A$502,A16,Solicitudes!$G$3:$G$502,"Planificada",Solicitudes!$L$3:$L$502,"&lt;&gt;Licencia",Solicitudes!$L$3:$L$502,"&lt;&gt;Ausencia"))</f>
        <v/>
      </c>
      <c r="N16" s="14">
        <f>IF(OR(A16="",J16=""),"",J16-K16-L16)</f>
        <v/>
      </c>
      <c r="O16" s="14">
        <f>IF(OR(A16="",N16=""),"",N16-M16)</f>
        <v/>
      </c>
      <c r="P16" s="14">
        <f>IF(A16="","",SUMIFS(Solicitudes!$F$3:$F$502,Solicitudes!$A$3:$A$502,A16,Solicitudes!$G$3:$G$502,"Aprobada",Solicitudes!$L$3:$L$502,"Licencia")+SUMIFS(Solicitudes!$F$3:$F$502,Solicitudes!$A$3:$A$502,A16,Solicitudes!$G$3:$G$502,"Aprobada",Solicitudes!$L$3:$L$502,"Ausencia"))</f>
        <v/>
      </c>
    </row>
    <row r="17">
      <c r="A17" s="9" t="n"/>
      <c r="B17" s="9" t="n"/>
      <c r="C17" s="9" t="n"/>
      <c r="D17" s="10" t="n"/>
      <c r="E17" s="14">
        <f>IF(OR(D17="",$B$2=""),"",DATEDIF(D17,$B$2,"y"))</f>
        <v/>
      </c>
      <c r="F17" s="14">
        <f>IF(OR(E17="",COUNTIF(Parámetros!$O$17:$O$56,"&lt;9999")=0),"",SUMPRODUCT((Parámetros!$O$17:$O$56=SUMPRODUCT(MAX((Parámetros!$O$17:$O$56&lt;=E17)*Parámetros!$O$17:$O$56)))*(Parámetros!$O$17:$O$56&lt;=E17)*Parámetros!$P$17:$P$56))</f>
        <v/>
      </c>
      <c r="G17" s="9" t="n"/>
      <c r="H17" s="9" t="n"/>
      <c r="I17" s="9" t="n"/>
      <c r="J17" s="14">
        <f>IF(OR(A17="",AND(G17="",F17="")),"",IF(G17&lt;&gt;"",G17,F17)+N(H17)+N(I17))</f>
        <v/>
      </c>
      <c r="K17" s="14">
        <f>IF(A17="","",SUMIFS(Solicitudes!$F$3:$F$502,Solicitudes!$A$3:$A$502,A17,Solicitudes!$G$3:$G$502,"Aprobada",Solicitudes!$D$3:$D$502,"&lt;="&amp;$B$2,Solicitudes!$L$3:$L$502,"&lt;&gt;Licencia",Solicitudes!$L$3:$L$502,"&lt;&gt;Ausencia"))</f>
        <v/>
      </c>
      <c r="L17" s="14">
        <f>IF(A17="","",SUMIFS(Solicitudes!$F$3:$F$502,Solicitudes!$A$3:$A$502,A17,Solicitudes!$G$3:$G$502,"Aprobada",Solicitudes!$D$3:$D$502,"&gt;"&amp;$B$2,Solicitudes!$L$3:$L$502,"&lt;&gt;Licencia",Solicitudes!$L$3:$L$502,"&lt;&gt;Ausencia"))</f>
        <v/>
      </c>
      <c r="M17" s="14">
        <f>IF(A17="","",SUMIFS(Solicitudes!$F$3:$F$502,Solicitudes!$A$3:$A$502,A17,Solicitudes!$G$3:$G$502,"Solicitada",Solicitudes!$L$3:$L$502,"&lt;&gt;Licencia",Solicitudes!$L$3:$L$502,"&lt;&gt;Ausencia")+SUMIFS(Solicitudes!$F$3:$F$502,Solicitudes!$A$3:$A$502,A17,Solicitudes!$G$3:$G$502,"Planificada",Solicitudes!$L$3:$L$502,"&lt;&gt;Licencia",Solicitudes!$L$3:$L$502,"&lt;&gt;Ausencia"))</f>
        <v/>
      </c>
      <c r="N17" s="14">
        <f>IF(OR(A17="",J17=""),"",J17-K17-L17)</f>
        <v/>
      </c>
      <c r="O17" s="14">
        <f>IF(OR(A17="",N17=""),"",N17-M17)</f>
        <v/>
      </c>
      <c r="P17" s="14">
        <f>IF(A17="","",SUMIFS(Solicitudes!$F$3:$F$502,Solicitudes!$A$3:$A$502,A17,Solicitudes!$G$3:$G$502,"Aprobada",Solicitudes!$L$3:$L$502,"Licencia")+SUMIFS(Solicitudes!$F$3:$F$502,Solicitudes!$A$3:$A$502,A17,Solicitudes!$G$3:$G$502,"Aprobada",Solicitudes!$L$3:$L$502,"Ausencia"))</f>
        <v/>
      </c>
    </row>
    <row r="18">
      <c r="A18" s="9" t="n"/>
      <c r="B18" s="9" t="n"/>
      <c r="C18" s="9" t="n"/>
      <c r="D18" s="10" t="n"/>
      <c r="E18" s="14">
        <f>IF(OR(D18="",$B$2=""),"",DATEDIF(D18,$B$2,"y"))</f>
        <v/>
      </c>
      <c r="F18" s="14">
        <f>IF(OR(E18="",COUNTIF(Parámetros!$O$17:$O$56,"&lt;9999")=0),"",SUMPRODUCT((Parámetros!$O$17:$O$56=SUMPRODUCT(MAX((Parámetros!$O$17:$O$56&lt;=E18)*Parámetros!$O$17:$O$56)))*(Parámetros!$O$17:$O$56&lt;=E18)*Parámetros!$P$17:$P$56))</f>
        <v/>
      </c>
      <c r="G18" s="9" t="n"/>
      <c r="H18" s="9" t="n"/>
      <c r="I18" s="9" t="n"/>
      <c r="J18" s="14">
        <f>IF(OR(A18="",AND(G18="",F18="")),"",IF(G18&lt;&gt;"",G18,F18)+N(H18)+N(I18))</f>
        <v/>
      </c>
      <c r="K18" s="14">
        <f>IF(A18="","",SUMIFS(Solicitudes!$F$3:$F$502,Solicitudes!$A$3:$A$502,A18,Solicitudes!$G$3:$G$502,"Aprobada",Solicitudes!$D$3:$D$502,"&lt;="&amp;$B$2,Solicitudes!$L$3:$L$502,"&lt;&gt;Licencia",Solicitudes!$L$3:$L$502,"&lt;&gt;Ausencia"))</f>
        <v/>
      </c>
      <c r="L18" s="14">
        <f>IF(A18="","",SUMIFS(Solicitudes!$F$3:$F$502,Solicitudes!$A$3:$A$502,A18,Solicitudes!$G$3:$G$502,"Aprobada",Solicitudes!$D$3:$D$502,"&gt;"&amp;$B$2,Solicitudes!$L$3:$L$502,"&lt;&gt;Licencia",Solicitudes!$L$3:$L$502,"&lt;&gt;Ausencia"))</f>
        <v/>
      </c>
      <c r="M18" s="14">
        <f>IF(A18="","",SUMIFS(Solicitudes!$F$3:$F$502,Solicitudes!$A$3:$A$502,A18,Solicitudes!$G$3:$G$502,"Solicitada",Solicitudes!$L$3:$L$502,"&lt;&gt;Licencia",Solicitudes!$L$3:$L$502,"&lt;&gt;Ausencia")+SUMIFS(Solicitudes!$F$3:$F$502,Solicitudes!$A$3:$A$502,A18,Solicitudes!$G$3:$G$502,"Planificada",Solicitudes!$L$3:$L$502,"&lt;&gt;Licencia",Solicitudes!$L$3:$L$502,"&lt;&gt;Ausencia"))</f>
        <v/>
      </c>
      <c r="N18" s="14">
        <f>IF(OR(A18="",J18=""),"",J18-K18-L18)</f>
        <v/>
      </c>
      <c r="O18" s="14">
        <f>IF(OR(A18="",N18=""),"",N18-M18)</f>
        <v/>
      </c>
      <c r="P18" s="14">
        <f>IF(A18="","",SUMIFS(Solicitudes!$F$3:$F$502,Solicitudes!$A$3:$A$502,A18,Solicitudes!$G$3:$G$502,"Aprobada",Solicitudes!$L$3:$L$502,"Licencia")+SUMIFS(Solicitudes!$F$3:$F$502,Solicitudes!$A$3:$A$502,A18,Solicitudes!$G$3:$G$502,"Aprobada",Solicitudes!$L$3:$L$502,"Ausencia"))</f>
        <v/>
      </c>
    </row>
    <row r="19">
      <c r="A19" s="9" t="n"/>
      <c r="B19" s="9" t="n"/>
      <c r="C19" s="9" t="n"/>
      <c r="D19" s="10" t="n"/>
      <c r="E19" s="14">
        <f>IF(OR(D19="",$B$2=""),"",DATEDIF(D19,$B$2,"y"))</f>
        <v/>
      </c>
      <c r="F19" s="14">
        <f>IF(OR(E19="",COUNTIF(Parámetros!$O$17:$O$56,"&lt;9999")=0),"",SUMPRODUCT((Parámetros!$O$17:$O$56=SUMPRODUCT(MAX((Parámetros!$O$17:$O$56&lt;=E19)*Parámetros!$O$17:$O$56)))*(Parámetros!$O$17:$O$56&lt;=E19)*Parámetros!$P$17:$P$56))</f>
        <v/>
      </c>
      <c r="G19" s="9" t="n"/>
      <c r="H19" s="9" t="n"/>
      <c r="I19" s="9" t="n"/>
      <c r="J19" s="14">
        <f>IF(OR(A19="",AND(G19="",F19="")),"",IF(G19&lt;&gt;"",G19,F19)+N(H19)+N(I19))</f>
        <v/>
      </c>
      <c r="K19" s="14">
        <f>IF(A19="","",SUMIFS(Solicitudes!$F$3:$F$502,Solicitudes!$A$3:$A$502,A19,Solicitudes!$G$3:$G$502,"Aprobada",Solicitudes!$D$3:$D$502,"&lt;="&amp;$B$2,Solicitudes!$L$3:$L$502,"&lt;&gt;Licencia",Solicitudes!$L$3:$L$502,"&lt;&gt;Ausencia"))</f>
        <v/>
      </c>
      <c r="L19" s="14">
        <f>IF(A19="","",SUMIFS(Solicitudes!$F$3:$F$502,Solicitudes!$A$3:$A$502,A19,Solicitudes!$G$3:$G$502,"Aprobada",Solicitudes!$D$3:$D$502,"&gt;"&amp;$B$2,Solicitudes!$L$3:$L$502,"&lt;&gt;Licencia",Solicitudes!$L$3:$L$502,"&lt;&gt;Ausencia"))</f>
        <v/>
      </c>
      <c r="M19" s="14">
        <f>IF(A19="","",SUMIFS(Solicitudes!$F$3:$F$502,Solicitudes!$A$3:$A$502,A19,Solicitudes!$G$3:$G$502,"Solicitada",Solicitudes!$L$3:$L$502,"&lt;&gt;Licencia",Solicitudes!$L$3:$L$502,"&lt;&gt;Ausencia")+SUMIFS(Solicitudes!$F$3:$F$502,Solicitudes!$A$3:$A$502,A19,Solicitudes!$G$3:$G$502,"Planificada",Solicitudes!$L$3:$L$502,"&lt;&gt;Licencia",Solicitudes!$L$3:$L$502,"&lt;&gt;Ausencia"))</f>
        <v/>
      </c>
      <c r="N19" s="14">
        <f>IF(OR(A19="",J19=""),"",J19-K19-L19)</f>
        <v/>
      </c>
      <c r="O19" s="14">
        <f>IF(OR(A19="",N19=""),"",N19-M19)</f>
        <v/>
      </c>
      <c r="P19" s="14">
        <f>IF(A19="","",SUMIFS(Solicitudes!$F$3:$F$502,Solicitudes!$A$3:$A$502,A19,Solicitudes!$G$3:$G$502,"Aprobada",Solicitudes!$L$3:$L$502,"Licencia")+SUMIFS(Solicitudes!$F$3:$F$502,Solicitudes!$A$3:$A$502,A19,Solicitudes!$G$3:$G$502,"Aprobada",Solicitudes!$L$3:$L$502,"Ausencia"))</f>
        <v/>
      </c>
    </row>
    <row r="20">
      <c r="A20" s="9" t="n"/>
      <c r="B20" s="9" t="n"/>
      <c r="C20" s="9" t="n"/>
      <c r="D20" s="10" t="n"/>
      <c r="E20" s="14">
        <f>IF(OR(D20="",$B$2=""),"",DATEDIF(D20,$B$2,"y"))</f>
        <v/>
      </c>
      <c r="F20" s="14">
        <f>IF(OR(E20="",COUNTIF(Parámetros!$O$17:$O$56,"&lt;9999")=0),"",SUMPRODUCT((Parámetros!$O$17:$O$56=SUMPRODUCT(MAX((Parámetros!$O$17:$O$56&lt;=E20)*Parámetros!$O$17:$O$56)))*(Parámetros!$O$17:$O$56&lt;=E20)*Parámetros!$P$17:$P$56))</f>
        <v/>
      </c>
      <c r="G20" s="9" t="n"/>
      <c r="H20" s="9" t="n"/>
      <c r="I20" s="9" t="n"/>
      <c r="J20" s="14">
        <f>IF(OR(A20="",AND(G20="",F20="")),"",IF(G20&lt;&gt;"",G20,F20)+N(H20)+N(I20))</f>
        <v/>
      </c>
      <c r="K20" s="14">
        <f>IF(A20="","",SUMIFS(Solicitudes!$F$3:$F$502,Solicitudes!$A$3:$A$502,A20,Solicitudes!$G$3:$G$502,"Aprobada",Solicitudes!$D$3:$D$502,"&lt;="&amp;$B$2,Solicitudes!$L$3:$L$502,"&lt;&gt;Licencia",Solicitudes!$L$3:$L$502,"&lt;&gt;Ausencia"))</f>
        <v/>
      </c>
      <c r="L20" s="14">
        <f>IF(A20="","",SUMIFS(Solicitudes!$F$3:$F$502,Solicitudes!$A$3:$A$502,A20,Solicitudes!$G$3:$G$502,"Aprobada",Solicitudes!$D$3:$D$502,"&gt;"&amp;$B$2,Solicitudes!$L$3:$L$502,"&lt;&gt;Licencia",Solicitudes!$L$3:$L$502,"&lt;&gt;Ausencia"))</f>
        <v/>
      </c>
      <c r="M20" s="14">
        <f>IF(A20="","",SUMIFS(Solicitudes!$F$3:$F$502,Solicitudes!$A$3:$A$502,A20,Solicitudes!$G$3:$G$502,"Solicitada",Solicitudes!$L$3:$L$502,"&lt;&gt;Licencia",Solicitudes!$L$3:$L$502,"&lt;&gt;Ausencia")+SUMIFS(Solicitudes!$F$3:$F$502,Solicitudes!$A$3:$A$502,A20,Solicitudes!$G$3:$G$502,"Planificada",Solicitudes!$L$3:$L$502,"&lt;&gt;Licencia",Solicitudes!$L$3:$L$502,"&lt;&gt;Ausencia"))</f>
        <v/>
      </c>
      <c r="N20" s="14">
        <f>IF(OR(A20="",J20=""),"",J20-K20-L20)</f>
        <v/>
      </c>
      <c r="O20" s="14">
        <f>IF(OR(A20="",N20=""),"",N20-M20)</f>
        <v/>
      </c>
      <c r="P20" s="14">
        <f>IF(A20="","",SUMIFS(Solicitudes!$F$3:$F$502,Solicitudes!$A$3:$A$502,A20,Solicitudes!$G$3:$G$502,"Aprobada",Solicitudes!$L$3:$L$502,"Licencia")+SUMIFS(Solicitudes!$F$3:$F$502,Solicitudes!$A$3:$A$502,A20,Solicitudes!$G$3:$G$502,"Aprobada",Solicitudes!$L$3:$L$502,"Ausencia"))</f>
        <v/>
      </c>
    </row>
    <row r="21">
      <c r="A21" s="9" t="n"/>
      <c r="B21" s="9" t="n"/>
      <c r="C21" s="9" t="n"/>
      <c r="D21" s="10" t="n"/>
      <c r="E21" s="14">
        <f>IF(OR(D21="",$B$2=""),"",DATEDIF(D21,$B$2,"y"))</f>
        <v/>
      </c>
      <c r="F21" s="14">
        <f>IF(OR(E21="",COUNTIF(Parámetros!$O$17:$O$56,"&lt;9999")=0),"",SUMPRODUCT((Parámetros!$O$17:$O$56=SUMPRODUCT(MAX((Parámetros!$O$17:$O$56&lt;=E21)*Parámetros!$O$17:$O$56)))*(Parámetros!$O$17:$O$56&lt;=E21)*Parámetros!$P$17:$P$56))</f>
        <v/>
      </c>
      <c r="G21" s="9" t="n"/>
      <c r="H21" s="9" t="n"/>
      <c r="I21" s="9" t="n"/>
      <c r="J21" s="14">
        <f>IF(OR(A21="",AND(G21="",F21="")),"",IF(G21&lt;&gt;"",G21,F21)+N(H21)+N(I21))</f>
        <v/>
      </c>
      <c r="K21" s="14">
        <f>IF(A21="","",SUMIFS(Solicitudes!$F$3:$F$502,Solicitudes!$A$3:$A$502,A21,Solicitudes!$G$3:$G$502,"Aprobada",Solicitudes!$D$3:$D$502,"&lt;="&amp;$B$2,Solicitudes!$L$3:$L$502,"&lt;&gt;Licencia",Solicitudes!$L$3:$L$502,"&lt;&gt;Ausencia"))</f>
        <v/>
      </c>
      <c r="L21" s="14">
        <f>IF(A21="","",SUMIFS(Solicitudes!$F$3:$F$502,Solicitudes!$A$3:$A$502,A21,Solicitudes!$G$3:$G$502,"Aprobada",Solicitudes!$D$3:$D$502,"&gt;"&amp;$B$2,Solicitudes!$L$3:$L$502,"&lt;&gt;Licencia",Solicitudes!$L$3:$L$502,"&lt;&gt;Ausencia"))</f>
        <v/>
      </c>
      <c r="M21" s="14">
        <f>IF(A21="","",SUMIFS(Solicitudes!$F$3:$F$502,Solicitudes!$A$3:$A$502,A21,Solicitudes!$G$3:$G$502,"Solicitada",Solicitudes!$L$3:$L$502,"&lt;&gt;Licencia",Solicitudes!$L$3:$L$502,"&lt;&gt;Ausencia")+SUMIFS(Solicitudes!$F$3:$F$502,Solicitudes!$A$3:$A$502,A21,Solicitudes!$G$3:$G$502,"Planificada",Solicitudes!$L$3:$L$502,"&lt;&gt;Licencia",Solicitudes!$L$3:$L$502,"&lt;&gt;Ausencia"))</f>
        <v/>
      </c>
      <c r="N21" s="14">
        <f>IF(OR(A21="",J21=""),"",J21-K21-L21)</f>
        <v/>
      </c>
      <c r="O21" s="14">
        <f>IF(OR(A21="",N21=""),"",N21-M21)</f>
        <v/>
      </c>
      <c r="P21" s="14">
        <f>IF(A21="","",SUMIFS(Solicitudes!$F$3:$F$502,Solicitudes!$A$3:$A$502,A21,Solicitudes!$G$3:$G$502,"Aprobada",Solicitudes!$L$3:$L$502,"Licencia")+SUMIFS(Solicitudes!$F$3:$F$502,Solicitudes!$A$3:$A$502,A21,Solicitudes!$G$3:$G$502,"Aprobada",Solicitudes!$L$3:$L$502,"Ausencia"))</f>
        <v/>
      </c>
    </row>
    <row r="22">
      <c r="A22" s="9" t="n"/>
      <c r="B22" s="9" t="n"/>
      <c r="C22" s="9" t="n"/>
      <c r="D22" s="10" t="n"/>
      <c r="E22" s="14">
        <f>IF(OR(D22="",$B$2=""),"",DATEDIF(D22,$B$2,"y"))</f>
        <v/>
      </c>
      <c r="F22" s="14">
        <f>IF(OR(E22="",COUNTIF(Parámetros!$O$17:$O$56,"&lt;9999")=0),"",SUMPRODUCT((Parámetros!$O$17:$O$56=SUMPRODUCT(MAX((Parámetros!$O$17:$O$56&lt;=E22)*Parámetros!$O$17:$O$56)))*(Parámetros!$O$17:$O$56&lt;=E22)*Parámetros!$P$17:$P$56))</f>
        <v/>
      </c>
      <c r="G22" s="9" t="n"/>
      <c r="H22" s="9" t="n"/>
      <c r="I22" s="9" t="n"/>
      <c r="J22" s="14">
        <f>IF(OR(A22="",AND(G22="",F22="")),"",IF(G22&lt;&gt;"",G22,F22)+N(H22)+N(I22))</f>
        <v/>
      </c>
      <c r="K22" s="14">
        <f>IF(A22="","",SUMIFS(Solicitudes!$F$3:$F$502,Solicitudes!$A$3:$A$502,A22,Solicitudes!$G$3:$G$502,"Aprobada",Solicitudes!$D$3:$D$502,"&lt;="&amp;$B$2,Solicitudes!$L$3:$L$502,"&lt;&gt;Licencia",Solicitudes!$L$3:$L$502,"&lt;&gt;Ausencia"))</f>
        <v/>
      </c>
      <c r="L22" s="14">
        <f>IF(A22="","",SUMIFS(Solicitudes!$F$3:$F$502,Solicitudes!$A$3:$A$502,A22,Solicitudes!$G$3:$G$502,"Aprobada",Solicitudes!$D$3:$D$502,"&gt;"&amp;$B$2,Solicitudes!$L$3:$L$502,"&lt;&gt;Licencia",Solicitudes!$L$3:$L$502,"&lt;&gt;Ausencia"))</f>
        <v/>
      </c>
      <c r="M22" s="14">
        <f>IF(A22="","",SUMIFS(Solicitudes!$F$3:$F$502,Solicitudes!$A$3:$A$502,A22,Solicitudes!$G$3:$G$502,"Solicitada",Solicitudes!$L$3:$L$502,"&lt;&gt;Licencia",Solicitudes!$L$3:$L$502,"&lt;&gt;Ausencia")+SUMIFS(Solicitudes!$F$3:$F$502,Solicitudes!$A$3:$A$502,A22,Solicitudes!$G$3:$G$502,"Planificada",Solicitudes!$L$3:$L$502,"&lt;&gt;Licencia",Solicitudes!$L$3:$L$502,"&lt;&gt;Ausencia"))</f>
        <v/>
      </c>
      <c r="N22" s="14">
        <f>IF(OR(A22="",J22=""),"",J22-K22-L22)</f>
        <v/>
      </c>
      <c r="O22" s="14">
        <f>IF(OR(A22="",N22=""),"",N22-M22)</f>
        <v/>
      </c>
      <c r="P22" s="14">
        <f>IF(A22="","",SUMIFS(Solicitudes!$F$3:$F$502,Solicitudes!$A$3:$A$502,A22,Solicitudes!$G$3:$G$502,"Aprobada",Solicitudes!$L$3:$L$502,"Licencia")+SUMIFS(Solicitudes!$F$3:$F$502,Solicitudes!$A$3:$A$502,A22,Solicitudes!$G$3:$G$502,"Aprobada",Solicitudes!$L$3:$L$502,"Ausencia"))</f>
        <v/>
      </c>
    </row>
    <row r="23">
      <c r="A23" s="9" t="n"/>
      <c r="B23" s="9" t="n"/>
      <c r="C23" s="9" t="n"/>
      <c r="D23" s="10" t="n"/>
      <c r="E23" s="14">
        <f>IF(OR(D23="",$B$2=""),"",DATEDIF(D23,$B$2,"y"))</f>
        <v/>
      </c>
      <c r="F23" s="14">
        <f>IF(OR(E23="",COUNTIF(Parámetros!$O$17:$O$56,"&lt;9999")=0),"",SUMPRODUCT((Parámetros!$O$17:$O$56=SUMPRODUCT(MAX((Parámetros!$O$17:$O$56&lt;=E23)*Parámetros!$O$17:$O$56)))*(Parámetros!$O$17:$O$56&lt;=E23)*Parámetros!$P$17:$P$56))</f>
        <v/>
      </c>
      <c r="G23" s="9" t="n"/>
      <c r="H23" s="9" t="n"/>
      <c r="I23" s="9" t="n"/>
      <c r="J23" s="14">
        <f>IF(OR(A23="",AND(G23="",F23="")),"",IF(G23&lt;&gt;"",G23,F23)+N(H23)+N(I23))</f>
        <v/>
      </c>
      <c r="K23" s="14">
        <f>IF(A23="","",SUMIFS(Solicitudes!$F$3:$F$502,Solicitudes!$A$3:$A$502,A23,Solicitudes!$G$3:$G$502,"Aprobada",Solicitudes!$D$3:$D$502,"&lt;="&amp;$B$2,Solicitudes!$L$3:$L$502,"&lt;&gt;Licencia",Solicitudes!$L$3:$L$502,"&lt;&gt;Ausencia"))</f>
        <v/>
      </c>
      <c r="L23" s="14">
        <f>IF(A23="","",SUMIFS(Solicitudes!$F$3:$F$502,Solicitudes!$A$3:$A$502,A23,Solicitudes!$G$3:$G$502,"Aprobada",Solicitudes!$D$3:$D$502,"&gt;"&amp;$B$2,Solicitudes!$L$3:$L$502,"&lt;&gt;Licencia",Solicitudes!$L$3:$L$502,"&lt;&gt;Ausencia"))</f>
        <v/>
      </c>
      <c r="M23" s="14">
        <f>IF(A23="","",SUMIFS(Solicitudes!$F$3:$F$502,Solicitudes!$A$3:$A$502,A23,Solicitudes!$G$3:$G$502,"Solicitada",Solicitudes!$L$3:$L$502,"&lt;&gt;Licencia",Solicitudes!$L$3:$L$502,"&lt;&gt;Ausencia")+SUMIFS(Solicitudes!$F$3:$F$502,Solicitudes!$A$3:$A$502,A23,Solicitudes!$G$3:$G$502,"Planificada",Solicitudes!$L$3:$L$502,"&lt;&gt;Licencia",Solicitudes!$L$3:$L$502,"&lt;&gt;Ausencia"))</f>
        <v/>
      </c>
      <c r="N23" s="14">
        <f>IF(OR(A23="",J23=""),"",J23-K23-L23)</f>
        <v/>
      </c>
      <c r="O23" s="14">
        <f>IF(OR(A23="",N23=""),"",N23-M23)</f>
        <v/>
      </c>
      <c r="P23" s="14">
        <f>IF(A23="","",SUMIFS(Solicitudes!$F$3:$F$502,Solicitudes!$A$3:$A$502,A23,Solicitudes!$G$3:$G$502,"Aprobada",Solicitudes!$L$3:$L$502,"Licencia")+SUMIFS(Solicitudes!$F$3:$F$502,Solicitudes!$A$3:$A$502,A23,Solicitudes!$G$3:$G$502,"Aprobada",Solicitudes!$L$3:$L$502,"Ausencia"))</f>
        <v/>
      </c>
    </row>
    <row r="24">
      <c r="A24" s="9" t="n"/>
      <c r="B24" s="9" t="n"/>
      <c r="C24" s="9" t="n"/>
      <c r="D24" s="10" t="n"/>
      <c r="E24" s="14">
        <f>IF(OR(D24="",$B$2=""),"",DATEDIF(D24,$B$2,"y"))</f>
        <v/>
      </c>
      <c r="F24" s="14">
        <f>IF(OR(E24="",COUNTIF(Parámetros!$O$17:$O$56,"&lt;9999")=0),"",SUMPRODUCT((Parámetros!$O$17:$O$56=SUMPRODUCT(MAX((Parámetros!$O$17:$O$56&lt;=E24)*Parámetros!$O$17:$O$56)))*(Parámetros!$O$17:$O$56&lt;=E24)*Parámetros!$P$17:$P$56))</f>
        <v/>
      </c>
      <c r="G24" s="9" t="n"/>
      <c r="H24" s="9" t="n"/>
      <c r="I24" s="9" t="n"/>
      <c r="J24" s="14">
        <f>IF(OR(A24="",AND(G24="",F24="")),"",IF(G24&lt;&gt;"",G24,F24)+N(H24)+N(I24))</f>
        <v/>
      </c>
      <c r="K24" s="14">
        <f>IF(A24="","",SUMIFS(Solicitudes!$F$3:$F$502,Solicitudes!$A$3:$A$502,A24,Solicitudes!$G$3:$G$502,"Aprobada",Solicitudes!$D$3:$D$502,"&lt;="&amp;$B$2,Solicitudes!$L$3:$L$502,"&lt;&gt;Licencia",Solicitudes!$L$3:$L$502,"&lt;&gt;Ausencia"))</f>
        <v/>
      </c>
      <c r="L24" s="14">
        <f>IF(A24="","",SUMIFS(Solicitudes!$F$3:$F$502,Solicitudes!$A$3:$A$502,A24,Solicitudes!$G$3:$G$502,"Aprobada",Solicitudes!$D$3:$D$502,"&gt;"&amp;$B$2,Solicitudes!$L$3:$L$502,"&lt;&gt;Licencia",Solicitudes!$L$3:$L$502,"&lt;&gt;Ausencia"))</f>
        <v/>
      </c>
      <c r="M24" s="14">
        <f>IF(A24="","",SUMIFS(Solicitudes!$F$3:$F$502,Solicitudes!$A$3:$A$502,A24,Solicitudes!$G$3:$G$502,"Solicitada",Solicitudes!$L$3:$L$502,"&lt;&gt;Licencia",Solicitudes!$L$3:$L$502,"&lt;&gt;Ausencia")+SUMIFS(Solicitudes!$F$3:$F$502,Solicitudes!$A$3:$A$502,A24,Solicitudes!$G$3:$G$502,"Planificada",Solicitudes!$L$3:$L$502,"&lt;&gt;Licencia",Solicitudes!$L$3:$L$502,"&lt;&gt;Ausencia"))</f>
        <v/>
      </c>
      <c r="N24" s="14">
        <f>IF(OR(A24="",J24=""),"",J24-K24-L24)</f>
        <v/>
      </c>
      <c r="O24" s="14">
        <f>IF(OR(A24="",N24=""),"",N24-M24)</f>
        <v/>
      </c>
      <c r="P24" s="14">
        <f>IF(A24="","",SUMIFS(Solicitudes!$F$3:$F$502,Solicitudes!$A$3:$A$502,A24,Solicitudes!$G$3:$G$502,"Aprobada",Solicitudes!$L$3:$L$502,"Licencia")+SUMIFS(Solicitudes!$F$3:$F$502,Solicitudes!$A$3:$A$502,A24,Solicitudes!$G$3:$G$502,"Aprobada",Solicitudes!$L$3:$L$502,"Ausencia"))</f>
        <v/>
      </c>
    </row>
    <row r="25">
      <c r="A25" s="9" t="n"/>
      <c r="B25" s="9" t="n"/>
      <c r="C25" s="9" t="n"/>
      <c r="D25" s="10" t="n"/>
      <c r="E25" s="14">
        <f>IF(OR(D25="",$B$2=""),"",DATEDIF(D25,$B$2,"y"))</f>
        <v/>
      </c>
      <c r="F25" s="14">
        <f>IF(OR(E25="",COUNTIF(Parámetros!$O$17:$O$56,"&lt;9999")=0),"",SUMPRODUCT((Parámetros!$O$17:$O$56=SUMPRODUCT(MAX((Parámetros!$O$17:$O$56&lt;=E25)*Parámetros!$O$17:$O$56)))*(Parámetros!$O$17:$O$56&lt;=E25)*Parámetros!$P$17:$P$56))</f>
        <v/>
      </c>
      <c r="G25" s="9" t="n"/>
      <c r="H25" s="9" t="n"/>
      <c r="I25" s="9" t="n"/>
      <c r="J25" s="14">
        <f>IF(OR(A25="",AND(G25="",F25="")),"",IF(G25&lt;&gt;"",G25,F25)+N(H25)+N(I25))</f>
        <v/>
      </c>
      <c r="K25" s="14">
        <f>IF(A25="","",SUMIFS(Solicitudes!$F$3:$F$502,Solicitudes!$A$3:$A$502,A25,Solicitudes!$G$3:$G$502,"Aprobada",Solicitudes!$D$3:$D$502,"&lt;="&amp;$B$2,Solicitudes!$L$3:$L$502,"&lt;&gt;Licencia",Solicitudes!$L$3:$L$502,"&lt;&gt;Ausencia"))</f>
        <v/>
      </c>
      <c r="L25" s="14">
        <f>IF(A25="","",SUMIFS(Solicitudes!$F$3:$F$502,Solicitudes!$A$3:$A$502,A25,Solicitudes!$G$3:$G$502,"Aprobada",Solicitudes!$D$3:$D$502,"&gt;"&amp;$B$2,Solicitudes!$L$3:$L$502,"&lt;&gt;Licencia",Solicitudes!$L$3:$L$502,"&lt;&gt;Ausencia"))</f>
        <v/>
      </c>
      <c r="M25" s="14">
        <f>IF(A25="","",SUMIFS(Solicitudes!$F$3:$F$502,Solicitudes!$A$3:$A$502,A25,Solicitudes!$G$3:$G$502,"Solicitada",Solicitudes!$L$3:$L$502,"&lt;&gt;Licencia",Solicitudes!$L$3:$L$502,"&lt;&gt;Ausencia")+SUMIFS(Solicitudes!$F$3:$F$502,Solicitudes!$A$3:$A$502,A25,Solicitudes!$G$3:$G$502,"Planificada",Solicitudes!$L$3:$L$502,"&lt;&gt;Licencia",Solicitudes!$L$3:$L$502,"&lt;&gt;Ausencia"))</f>
        <v/>
      </c>
      <c r="N25" s="14">
        <f>IF(OR(A25="",J25=""),"",J25-K25-L25)</f>
        <v/>
      </c>
      <c r="O25" s="14">
        <f>IF(OR(A25="",N25=""),"",N25-M25)</f>
        <v/>
      </c>
      <c r="P25" s="14">
        <f>IF(A25="","",SUMIFS(Solicitudes!$F$3:$F$502,Solicitudes!$A$3:$A$502,A25,Solicitudes!$G$3:$G$502,"Aprobada",Solicitudes!$L$3:$L$502,"Licencia")+SUMIFS(Solicitudes!$F$3:$F$502,Solicitudes!$A$3:$A$502,A25,Solicitudes!$G$3:$G$502,"Aprobada",Solicitudes!$L$3:$L$502,"Ausencia"))</f>
        <v/>
      </c>
    </row>
    <row r="26">
      <c r="A26" s="9" t="n"/>
      <c r="B26" s="9" t="n"/>
      <c r="C26" s="9" t="n"/>
      <c r="D26" s="10" t="n"/>
      <c r="E26" s="14">
        <f>IF(OR(D26="",$B$2=""),"",DATEDIF(D26,$B$2,"y"))</f>
        <v/>
      </c>
      <c r="F26" s="14">
        <f>IF(OR(E26="",COUNTIF(Parámetros!$O$17:$O$56,"&lt;9999")=0),"",SUMPRODUCT((Parámetros!$O$17:$O$56=SUMPRODUCT(MAX((Parámetros!$O$17:$O$56&lt;=E26)*Parámetros!$O$17:$O$56)))*(Parámetros!$O$17:$O$56&lt;=E26)*Parámetros!$P$17:$P$56))</f>
        <v/>
      </c>
      <c r="G26" s="9" t="n"/>
      <c r="H26" s="9" t="n"/>
      <c r="I26" s="9" t="n"/>
      <c r="J26" s="14">
        <f>IF(OR(A26="",AND(G26="",F26="")),"",IF(G26&lt;&gt;"",G26,F26)+N(H26)+N(I26))</f>
        <v/>
      </c>
      <c r="K26" s="14">
        <f>IF(A26="","",SUMIFS(Solicitudes!$F$3:$F$502,Solicitudes!$A$3:$A$502,A26,Solicitudes!$G$3:$G$502,"Aprobada",Solicitudes!$D$3:$D$502,"&lt;="&amp;$B$2,Solicitudes!$L$3:$L$502,"&lt;&gt;Licencia",Solicitudes!$L$3:$L$502,"&lt;&gt;Ausencia"))</f>
        <v/>
      </c>
      <c r="L26" s="14">
        <f>IF(A26="","",SUMIFS(Solicitudes!$F$3:$F$502,Solicitudes!$A$3:$A$502,A26,Solicitudes!$G$3:$G$502,"Aprobada",Solicitudes!$D$3:$D$502,"&gt;"&amp;$B$2,Solicitudes!$L$3:$L$502,"&lt;&gt;Licencia",Solicitudes!$L$3:$L$502,"&lt;&gt;Ausencia"))</f>
        <v/>
      </c>
      <c r="M26" s="14">
        <f>IF(A26="","",SUMIFS(Solicitudes!$F$3:$F$502,Solicitudes!$A$3:$A$502,A26,Solicitudes!$G$3:$G$502,"Solicitada",Solicitudes!$L$3:$L$502,"&lt;&gt;Licencia",Solicitudes!$L$3:$L$502,"&lt;&gt;Ausencia")+SUMIFS(Solicitudes!$F$3:$F$502,Solicitudes!$A$3:$A$502,A26,Solicitudes!$G$3:$G$502,"Planificada",Solicitudes!$L$3:$L$502,"&lt;&gt;Licencia",Solicitudes!$L$3:$L$502,"&lt;&gt;Ausencia"))</f>
        <v/>
      </c>
      <c r="N26" s="14">
        <f>IF(OR(A26="",J26=""),"",J26-K26-L26)</f>
        <v/>
      </c>
      <c r="O26" s="14">
        <f>IF(OR(A26="",N26=""),"",N26-M26)</f>
        <v/>
      </c>
      <c r="P26" s="14">
        <f>IF(A26="","",SUMIFS(Solicitudes!$F$3:$F$502,Solicitudes!$A$3:$A$502,A26,Solicitudes!$G$3:$G$502,"Aprobada",Solicitudes!$L$3:$L$502,"Licencia")+SUMIFS(Solicitudes!$F$3:$F$502,Solicitudes!$A$3:$A$502,A26,Solicitudes!$G$3:$G$502,"Aprobada",Solicitudes!$L$3:$L$502,"Ausencia"))</f>
        <v/>
      </c>
    </row>
    <row r="27">
      <c r="A27" s="9" t="n"/>
      <c r="B27" s="9" t="n"/>
      <c r="C27" s="9" t="n"/>
      <c r="D27" s="10" t="n"/>
      <c r="E27" s="14">
        <f>IF(OR(D27="",$B$2=""),"",DATEDIF(D27,$B$2,"y"))</f>
        <v/>
      </c>
      <c r="F27" s="14">
        <f>IF(OR(E27="",COUNTIF(Parámetros!$O$17:$O$56,"&lt;9999")=0),"",SUMPRODUCT((Parámetros!$O$17:$O$56=SUMPRODUCT(MAX((Parámetros!$O$17:$O$56&lt;=E27)*Parámetros!$O$17:$O$56)))*(Parámetros!$O$17:$O$56&lt;=E27)*Parámetros!$P$17:$P$56))</f>
        <v/>
      </c>
      <c r="G27" s="9" t="n"/>
      <c r="H27" s="9" t="n"/>
      <c r="I27" s="9" t="n"/>
      <c r="J27" s="14">
        <f>IF(OR(A27="",AND(G27="",F27="")),"",IF(G27&lt;&gt;"",G27,F27)+N(H27)+N(I27))</f>
        <v/>
      </c>
      <c r="K27" s="14">
        <f>IF(A27="","",SUMIFS(Solicitudes!$F$3:$F$502,Solicitudes!$A$3:$A$502,A27,Solicitudes!$G$3:$G$502,"Aprobada",Solicitudes!$D$3:$D$502,"&lt;="&amp;$B$2,Solicitudes!$L$3:$L$502,"&lt;&gt;Licencia",Solicitudes!$L$3:$L$502,"&lt;&gt;Ausencia"))</f>
        <v/>
      </c>
      <c r="L27" s="14">
        <f>IF(A27="","",SUMIFS(Solicitudes!$F$3:$F$502,Solicitudes!$A$3:$A$502,A27,Solicitudes!$G$3:$G$502,"Aprobada",Solicitudes!$D$3:$D$502,"&gt;"&amp;$B$2,Solicitudes!$L$3:$L$502,"&lt;&gt;Licencia",Solicitudes!$L$3:$L$502,"&lt;&gt;Ausencia"))</f>
        <v/>
      </c>
      <c r="M27" s="14">
        <f>IF(A27="","",SUMIFS(Solicitudes!$F$3:$F$502,Solicitudes!$A$3:$A$502,A27,Solicitudes!$G$3:$G$502,"Solicitada",Solicitudes!$L$3:$L$502,"&lt;&gt;Licencia",Solicitudes!$L$3:$L$502,"&lt;&gt;Ausencia")+SUMIFS(Solicitudes!$F$3:$F$502,Solicitudes!$A$3:$A$502,A27,Solicitudes!$G$3:$G$502,"Planificada",Solicitudes!$L$3:$L$502,"&lt;&gt;Licencia",Solicitudes!$L$3:$L$502,"&lt;&gt;Ausencia"))</f>
        <v/>
      </c>
      <c r="N27" s="14">
        <f>IF(OR(A27="",J27=""),"",J27-K27-L27)</f>
        <v/>
      </c>
      <c r="O27" s="14">
        <f>IF(OR(A27="",N27=""),"",N27-M27)</f>
        <v/>
      </c>
      <c r="P27" s="14">
        <f>IF(A27="","",SUMIFS(Solicitudes!$F$3:$F$502,Solicitudes!$A$3:$A$502,A27,Solicitudes!$G$3:$G$502,"Aprobada",Solicitudes!$L$3:$L$502,"Licencia")+SUMIFS(Solicitudes!$F$3:$F$502,Solicitudes!$A$3:$A$502,A27,Solicitudes!$G$3:$G$502,"Aprobada",Solicitudes!$L$3:$L$502,"Ausencia"))</f>
        <v/>
      </c>
    </row>
    <row r="28">
      <c r="A28" s="9" t="n"/>
      <c r="B28" s="9" t="n"/>
      <c r="C28" s="9" t="n"/>
      <c r="D28" s="10" t="n"/>
      <c r="E28" s="14">
        <f>IF(OR(D28="",$B$2=""),"",DATEDIF(D28,$B$2,"y"))</f>
        <v/>
      </c>
      <c r="F28" s="14">
        <f>IF(OR(E28="",COUNTIF(Parámetros!$O$17:$O$56,"&lt;9999")=0),"",SUMPRODUCT((Parámetros!$O$17:$O$56=SUMPRODUCT(MAX((Parámetros!$O$17:$O$56&lt;=E28)*Parámetros!$O$17:$O$56)))*(Parámetros!$O$17:$O$56&lt;=E28)*Parámetros!$P$17:$P$56))</f>
        <v/>
      </c>
      <c r="G28" s="9" t="n"/>
      <c r="H28" s="9" t="n"/>
      <c r="I28" s="9" t="n"/>
      <c r="J28" s="14">
        <f>IF(OR(A28="",AND(G28="",F28="")),"",IF(G28&lt;&gt;"",G28,F28)+N(H28)+N(I28))</f>
        <v/>
      </c>
      <c r="K28" s="14">
        <f>IF(A28="","",SUMIFS(Solicitudes!$F$3:$F$502,Solicitudes!$A$3:$A$502,A28,Solicitudes!$G$3:$G$502,"Aprobada",Solicitudes!$D$3:$D$502,"&lt;="&amp;$B$2,Solicitudes!$L$3:$L$502,"&lt;&gt;Licencia",Solicitudes!$L$3:$L$502,"&lt;&gt;Ausencia"))</f>
        <v/>
      </c>
      <c r="L28" s="14">
        <f>IF(A28="","",SUMIFS(Solicitudes!$F$3:$F$502,Solicitudes!$A$3:$A$502,A28,Solicitudes!$G$3:$G$502,"Aprobada",Solicitudes!$D$3:$D$502,"&gt;"&amp;$B$2,Solicitudes!$L$3:$L$502,"&lt;&gt;Licencia",Solicitudes!$L$3:$L$502,"&lt;&gt;Ausencia"))</f>
        <v/>
      </c>
      <c r="M28" s="14">
        <f>IF(A28="","",SUMIFS(Solicitudes!$F$3:$F$502,Solicitudes!$A$3:$A$502,A28,Solicitudes!$G$3:$G$502,"Solicitada",Solicitudes!$L$3:$L$502,"&lt;&gt;Licencia",Solicitudes!$L$3:$L$502,"&lt;&gt;Ausencia")+SUMIFS(Solicitudes!$F$3:$F$502,Solicitudes!$A$3:$A$502,A28,Solicitudes!$G$3:$G$502,"Planificada",Solicitudes!$L$3:$L$502,"&lt;&gt;Licencia",Solicitudes!$L$3:$L$502,"&lt;&gt;Ausencia"))</f>
        <v/>
      </c>
      <c r="N28" s="14">
        <f>IF(OR(A28="",J28=""),"",J28-K28-L28)</f>
        <v/>
      </c>
      <c r="O28" s="14">
        <f>IF(OR(A28="",N28=""),"",N28-M28)</f>
        <v/>
      </c>
      <c r="P28" s="14">
        <f>IF(A28="","",SUMIFS(Solicitudes!$F$3:$F$502,Solicitudes!$A$3:$A$502,A28,Solicitudes!$G$3:$G$502,"Aprobada",Solicitudes!$L$3:$L$502,"Licencia")+SUMIFS(Solicitudes!$F$3:$F$502,Solicitudes!$A$3:$A$502,A28,Solicitudes!$G$3:$G$502,"Aprobada",Solicitudes!$L$3:$L$502,"Ausencia"))</f>
        <v/>
      </c>
    </row>
    <row r="29">
      <c r="A29" s="9" t="n"/>
      <c r="B29" s="9" t="n"/>
      <c r="C29" s="9" t="n"/>
      <c r="D29" s="10" t="n"/>
      <c r="E29" s="14">
        <f>IF(OR(D29="",$B$2=""),"",DATEDIF(D29,$B$2,"y"))</f>
        <v/>
      </c>
      <c r="F29" s="14">
        <f>IF(OR(E29="",COUNTIF(Parámetros!$O$17:$O$56,"&lt;9999")=0),"",SUMPRODUCT((Parámetros!$O$17:$O$56=SUMPRODUCT(MAX((Parámetros!$O$17:$O$56&lt;=E29)*Parámetros!$O$17:$O$56)))*(Parámetros!$O$17:$O$56&lt;=E29)*Parámetros!$P$17:$P$56))</f>
        <v/>
      </c>
      <c r="G29" s="9" t="n"/>
      <c r="H29" s="9" t="n"/>
      <c r="I29" s="9" t="n"/>
      <c r="J29" s="14">
        <f>IF(OR(A29="",AND(G29="",F29="")),"",IF(G29&lt;&gt;"",G29,F29)+N(H29)+N(I29))</f>
        <v/>
      </c>
      <c r="K29" s="14">
        <f>IF(A29="","",SUMIFS(Solicitudes!$F$3:$F$502,Solicitudes!$A$3:$A$502,A29,Solicitudes!$G$3:$G$502,"Aprobada",Solicitudes!$D$3:$D$502,"&lt;="&amp;$B$2,Solicitudes!$L$3:$L$502,"&lt;&gt;Licencia",Solicitudes!$L$3:$L$502,"&lt;&gt;Ausencia"))</f>
        <v/>
      </c>
      <c r="L29" s="14">
        <f>IF(A29="","",SUMIFS(Solicitudes!$F$3:$F$502,Solicitudes!$A$3:$A$502,A29,Solicitudes!$G$3:$G$502,"Aprobada",Solicitudes!$D$3:$D$502,"&gt;"&amp;$B$2,Solicitudes!$L$3:$L$502,"&lt;&gt;Licencia",Solicitudes!$L$3:$L$502,"&lt;&gt;Ausencia"))</f>
        <v/>
      </c>
      <c r="M29" s="14">
        <f>IF(A29="","",SUMIFS(Solicitudes!$F$3:$F$502,Solicitudes!$A$3:$A$502,A29,Solicitudes!$G$3:$G$502,"Solicitada",Solicitudes!$L$3:$L$502,"&lt;&gt;Licencia",Solicitudes!$L$3:$L$502,"&lt;&gt;Ausencia")+SUMIFS(Solicitudes!$F$3:$F$502,Solicitudes!$A$3:$A$502,A29,Solicitudes!$G$3:$G$502,"Planificada",Solicitudes!$L$3:$L$502,"&lt;&gt;Licencia",Solicitudes!$L$3:$L$502,"&lt;&gt;Ausencia"))</f>
        <v/>
      </c>
      <c r="N29" s="14">
        <f>IF(OR(A29="",J29=""),"",J29-K29-L29)</f>
        <v/>
      </c>
      <c r="O29" s="14">
        <f>IF(OR(A29="",N29=""),"",N29-M29)</f>
        <v/>
      </c>
      <c r="P29" s="14">
        <f>IF(A29="","",SUMIFS(Solicitudes!$F$3:$F$502,Solicitudes!$A$3:$A$502,A29,Solicitudes!$G$3:$G$502,"Aprobada",Solicitudes!$L$3:$L$502,"Licencia")+SUMIFS(Solicitudes!$F$3:$F$502,Solicitudes!$A$3:$A$502,A29,Solicitudes!$G$3:$G$502,"Aprobada",Solicitudes!$L$3:$L$502,"Ausencia"))</f>
        <v/>
      </c>
    </row>
    <row r="30">
      <c r="A30" s="9" t="n"/>
      <c r="B30" s="9" t="n"/>
      <c r="C30" s="9" t="n"/>
      <c r="D30" s="10" t="n"/>
      <c r="E30" s="14">
        <f>IF(OR(D30="",$B$2=""),"",DATEDIF(D30,$B$2,"y"))</f>
        <v/>
      </c>
      <c r="F30" s="14">
        <f>IF(OR(E30="",COUNTIF(Parámetros!$O$17:$O$56,"&lt;9999")=0),"",SUMPRODUCT((Parámetros!$O$17:$O$56=SUMPRODUCT(MAX((Parámetros!$O$17:$O$56&lt;=E30)*Parámetros!$O$17:$O$56)))*(Parámetros!$O$17:$O$56&lt;=E30)*Parámetros!$P$17:$P$56))</f>
        <v/>
      </c>
      <c r="G30" s="9" t="n"/>
      <c r="H30" s="9" t="n"/>
      <c r="I30" s="9" t="n"/>
      <c r="J30" s="14">
        <f>IF(OR(A30="",AND(G30="",F30="")),"",IF(G30&lt;&gt;"",G30,F30)+N(H30)+N(I30))</f>
        <v/>
      </c>
      <c r="K30" s="14">
        <f>IF(A30="","",SUMIFS(Solicitudes!$F$3:$F$502,Solicitudes!$A$3:$A$502,A30,Solicitudes!$G$3:$G$502,"Aprobada",Solicitudes!$D$3:$D$502,"&lt;="&amp;$B$2,Solicitudes!$L$3:$L$502,"&lt;&gt;Licencia",Solicitudes!$L$3:$L$502,"&lt;&gt;Ausencia"))</f>
        <v/>
      </c>
      <c r="L30" s="14">
        <f>IF(A30="","",SUMIFS(Solicitudes!$F$3:$F$502,Solicitudes!$A$3:$A$502,A30,Solicitudes!$G$3:$G$502,"Aprobada",Solicitudes!$D$3:$D$502,"&gt;"&amp;$B$2,Solicitudes!$L$3:$L$502,"&lt;&gt;Licencia",Solicitudes!$L$3:$L$502,"&lt;&gt;Ausencia"))</f>
        <v/>
      </c>
      <c r="M30" s="14">
        <f>IF(A30="","",SUMIFS(Solicitudes!$F$3:$F$502,Solicitudes!$A$3:$A$502,A30,Solicitudes!$G$3:$G$502,"Solicitada",Solicitudes!$L$3:$L$502,"&lt;&gt;Licencia",Solicitudes!$L$3:$L$502,"&lt;&gt;Ausencia")+SUMIFS(Solicitudes!$F$3:$F$502,Solicitudes!$A$3:$A$502,A30,Solicitudes!$G$3:$G$502,"Planificada",Solicitudes!$L$3:$L$502,"&lt;&gt;Licencia",Solicitudes!$L$3:$L$502,"&lt;&gt;Ausencia"))</f>
        <v/>
      </c>
      <c r="N30" s="14">
        <f>IF(OR(A30="",J30=""),"",J30-K30-L30)</f>
        <v/>
      </c>
      <c r="O30" s="14">
        <f>IF(OR(A30="",N30=""),"",N30-M30)</f>
        <v/>
      </c>
      <c r="P30" s="14">
        <f>IF(A30="","",SUMIFS(Solicitudes!$F$3:$F$502,Solicitudes!$A$3:$A$502,A30,Solicitudes!$G$3:$G$502,"Aprobada",Solicitudes!$L$3:$L$502,"Licencia")+SUMIFS(Solicitudes!$F$3:$F$502,Solicitudes!$A$3:$A$502,A30,Solicitudes!$G$3:$G$502,"Aprobada",Solicitudes!$L$3:$L$502,"Ausencia"))</f>
        <v/>
      </c>
    </row>
    <row r="31">
      <c r="A31" s="9" t="n"/>
      <c r="B31" s="9" t="n"/>
      <c r="C31" s="9" t="n"/>
      <c r="D31" s="10" t="n"/>
      <c r="E31" s="14">
        <f>IF(OR(D31="",$B$2=""),"",DATEDIF(D31,$B$2,"y"))</f>
        <v/>
      </c>
      <c r="F31" s="14">
        <f>IF(OR(E31="",COUNTIF(Parámetros!$O$17:$O$56,"&lt;9999")=0),"",SUMPRODUCT((Parámetros!$O$17:$O$56=SUMPRODUCT(MAX((Parámetros!$O$17:$O$56&lt;=E31)*Parámetros!$O$17:$O$56)))*(Parámetros!$O$17:$O$56&lt;=E31)*Parámetros!$P$17:$P$56))</f>
        <v/>
      </c>
      <c r="G31" s="9" t="n"/>
      <c r="H31" s="9" t="n"/>
      <c r="I31" s="9" t="n"/>
      <c r="J31" s="14">
        <f>IF(OR(A31="",AND(G31="",F31="")),"",IF(G31&lt;&gt;"",G31,F31)+N(H31)+N(I31))</f>
        <v/>
      </c>
      <c r="K31" s="14">
        <f>IF(A31="","",SUMIFS(Solicitudes!$F$3:$F$502,Solicitudes!$A$3:$A$502,A31,Solicitudes!$G$3:$G$502,"Aprobada",Solicitudes!$D$3:$D$502,"&lt;="&amp;$B$2,Solicitudes!$L$3:$L$502,"&lt;&gt;Licencia",Solicitudes!$L$3:$L$502,"&lt;&gt;Ausencia"))</f>
        <v/>
      </c>
      <c r="L31" s="14">
        <f>IF(A31="","",SUMIFS(Solicitudes!$F$3:$F$502,Solicitudes!$A$3:$A$502,A31,Solicitudes!$G$3:$G$502,"Aprobada",Solicitudes!$D$3:$D$502,"&gt;"&amp;$B$2,Solicitudes!$L$3:$L$502,"&lt;&gt;Licencia",Solicitudes!$L$3:$L$502,"&lt;&gt;Ausencia"))</f>
        <v/>
      </c>
      <c r="M31" s="14">
        <f>IF(A31="","",SUMIFS(Solicitudes!$F$3:$F$502,Solicitudes!$A$3:$A$502,A31,Solicitudes!$G$3:$G$502,"Solicitada",Solicitudes!$L$3:$L$502,"&lt;&gt;Licencia",Solicitudes!$L$3:$L$502,"&lt;&gt;Ausencia")+SUMIFS(Solicitudes!$F$3:$F$502,Solicitudes!$A$3:$A$502,A31,Solicitudes!$G$3:$G$502,"Planificada",Solicitudes!$L$3:$L$502,"&lt;&gt;Licencia",Solicitudes!$L$3:$L$502,"&lt;&gt;Ausencia"))</f>
        <v/>
      </c>
      <c r="N31" s="14">
        <f>IF(OR(A31="",J31=""),"",J31-K31-L31)</f>
        <v/>
      </c>
      <c r="O31" s="14">
        <f>IF(OR(A31="",N31=""),"",N31-M31)</f>
        <v/>
      </c>
      <c r="P31" s="14">
        <f>IF(A31="","",SUMIFS(Solicitudes!$F$3:$F$502,Solicitudes!$A$3:$A$502,A31,Solicitudes!$G$3:$G$502,"Aprobada",Solicitudes!$L$3:$L$502,"Licencia")+SUMIFS(Solicitudes!$F$3:$F$502,Solicitudes!$A$3:$A$502,A31,Solicitudes!$G$3:$G$502,"Aprobada",Solicitudes!$L$3:$L$502,"Ausencia"))</f>
        <v/>
      </c>
    </row>
    <row r="32">
      <c r="A32" s="9" t="n"/>
      <c r="B32" s="9" t="n"/>
      <c r="C32" s="9" t="n"/>
      <c r="D32" s="10" t="n"/>
      <c r="E32" s="14">
        <f>IF(OR(D32="",$B$2=""),"",DATEDIF(D32,$B$2,"y"))</f>
        <v/>
      </c>
      <c r="F32" s="14">
        <f>IF(OR(E32="",COUNTIF(Parámetros!$O$17:$O$56,"&lt;9999")=0),"",SUMPRODUCT((Parámetros!$O$17:$O$56=SUMPRODUCT(MAX((Parámetros!$O$17:$O$56&lt;=E32)*Parámetros!$O$17:$O$56)))*(Parámetros!$O$17:$O$56&lt;=E32)*Parámetros!$P$17:$P$56))</f>
        <v/>
      </c>
      <c r="G32" s="9" t="n"/>
      <c r="H32" s="9" t="n"/>
      <c r="I32" s="9" t="n"/>
      <c r="J32" s="14">
        <f>IF(OR(A32="",AND(G32="",F32="")),"",IF(G32&lt;&gt;"",G32,F32)+N(H32)+N(I32))</f>
        <v/>
      </c>
      <c r="K32" s="14">
        <f>IF(A32="","",SUMIFS(Solicitudes!$F$3:$F$502,Solicitudes!$A$3:$A$502,A32,Solicitudes!$G$3:$G$502,"Aprobada",Solicitudes!$D$3:$D$502,"&lt;="&amp;$B$2,Solicitudes!$L$3:$L$502,"&lt;&gt;Licencia",Solicitudes!$L$3:$L$502,"&lt;&gt;Ausencia"))</f>
        <v/>
      </c>
      <c r="L32" s="14">
        <f>IF(A32="","",SUMIFS(Solicitudes!$F$3:$F$502,Solicitudes!$A$3:$A$502,A32,Solicitudes!$G$3:$G$502,"Aprobada",Solicitudes!$D$3:$D$502,"&gt;"&amp;$B$2,Solicitudes!$L$3:$L$502,"&lt;&gt;Licencia",Solicitudes!$L$3:$L$502,"&lt;&gt;Ausencia"))</f>
        <v/>
      </c>
      <c r="M32" s="14">
        <f>IF(A32="","",SUMIFS(Solicitudes!$F$3:$F$502,Solicitudes!$A$3:$A$502,A32,Solicitudes!$G$3:$G$502,"Solicitada",Solicitudes!$L$3:$L$502,"&lt;&gt;Licencia",Solicitudes!$L$3:$L$502,"&lt;&gt;Ausencia")+SUMIFS(Solicitudes!$F$3:$F$502,Solicitudes!$A$3:$A$502,A32,Solicitudes!$G$3:$G$502,"Planificada",Solicitudes!$L$3:$L$502,"&lt;&gt;Licencia",Solicitudes!$L$3:$L$502,"&lt;&gt;Ausencia"))</f>
        <v/>
      </c>
      <c r="N32" s="14">
        <f>IF(OR(A32="",J32=""),"",J32-K32-L32)</f>
        <v/>
      </c>
      <c r="O32" s="14">
        <f>IF(OR(A32="",N32=""),"",N32-M32)</f>
        <v/>
      </c>
      <c r="P32" s="14">
        <f>IF(A32="","",SUMIFS(Solicitudes!$F$3:$F$502,Solicitudes!$A$3:$A$502,A32,Solicitudes!$G$3:$G$502,"Aprobada",Solicitudes!$L$3:$L$502,"Licencia")+SUMIFS(Solicitudes!$F$3:$F$502,Solicitudes!$A$3:$A$502,A32,Solicitudes!$G$3:$G$502,"Aprobada",Solicitudes!$L$3:$L$502,"Ausencia"))</f>
        <v/>
      </c>
    </row>
    <row r="33">
      <c r="A33" s="9" t="n"/>
      <c r="B33" s="9" t="n"/>
      <c r="C33" s="9" t="n"/>
      <c r="D33" s="10" t="n"/>
      <c r="E33" s="14">
        <f>IF(OR(D33="",$B$2=""),"",DATEDIF(D33,$B$2,"y"))</f>
        <v/>
      </c>
      <c r="F33" s="14">
        <f>IF(OR(E33="",COUNTIF(Parámetros!$O$17:$O$56,"&lt;9999")=0),"",SUMPRODUCT((Parámetros!$O$17:$O$56=SUMPRODUCT(MAX((Parámetros!$O$17:$O$56&lt;=E33)*Parámetros!$O$17:$O$56)))*(Parámetros!$O$17:$O$56&lt;=E33)*Parámetros!$P$17:$P$56))</f>
        <v/>
      </c>
      <c r="G33" s="9" t="n"/>
      <c r="H33" s="9" t="n"/>
      <c r="I33" s="9" t="n"/>
      <c r="J33" s="14">
        <f>IF(OR(A33="",AND(G33="",F33="")),"",IF(G33&lt;&gt;"",G33,F33)+N(H33)+N(I33))</f>
        <v/>
      </c>
      <c r="K33" s="14">
        <f>IF(A33="","",SUMIFS(Solicitudes!$F$3:$F$502,Solicitudes!$A$3:$A$502,A33,Solicitudes!$G$3:$G$502,"Aprobada",Solicitudes!$D$3:$D$502,"&lt;="&amp;$B$2,Solicitudes!$L$3:$L$502,"&lt;&gt;Licencia",Solicitudes!$L$3:$L$502,"&lt;&gt;Ausencia"))</f>
        <v/>
      </c>
      <c r="L33" s="14">
        <f>IF(A33="","",SUMIFS(Solicitudes!$F$3:$F$502,Solicitudes!$A$3:$A$502,A33,Solicitudes!$G$3:$G$502,"Aprobada",Solicitudes!$D$3:$D$502,"&gt;"&amp;$B$2,Solicitudes!$L$3:$L$502,"&lt;&gt;Licencia",Solicitudes!$L$3:$L$502,"&lt;&gt;Ausencia"))</f>
        <v/>
      </c>
      <c r="M33" s="14">
        <f>IF(A33="","",SUMIFS(Solicitudes!$F$3:$F$502,Solicitudes!$A$3:$A$502,A33,Solicitudes!$G$3:$G$502,"Solicitada",Solicitudes!$L$3:$L$502,"&lt;&gt;Licencia",Solicitudes!$L$3:$L$502,"&lt;&gt;Ausencia")+SUMIFS(Solicitudes!$F$3:$F$502,Solicitudes!$A$3:$A$502,A33,Solicitudes!$G$3:$G$502,"Planificada",Solicitudes!$L$3:$L$502,"&lt;&gt;Licencia",Solicitudes!$L$3:$L$502,"&lt;&gt;Ausencia"))</f>
        <v/>
      </c>
      <c r="N33" s="14">
        <f>IF(OR(A33="",J33=""),"",J33-K33-L33)</f>
        <v/>
      </c>
      <c r="O33" s="14">
        <f>IF(OR(A33="",N33=""),"",N33-M33)</f>
        <v/>
      </c>
      <c r="P33" s="14">
        <f>IF(A33="","",SUMIFS(Solicitudes!$F$3:$F$502,Solicitudes!$A$3:$A$502,A33,Solicitudes!$G$3:$G$502,"Aprobada",Solicitudes!$L$3:$L$502,"Licencia")+SUMIFS(Solicitudes!$F$3:$F$502,Solicitudes!$A$3:$A$502,A33,Solicitudes!$G$3:$G$502,"Aprobada",Solicitudes!$L$3:$L$502,"Ausencia"))</f>
        <v/>
      </c>
    </row>
    <row r="34">
      <c r="A34" s="9" t="n"/>
      <c r="B34" s="9" t="n"/>
      <c r="C34" s="9" t="n"/>
      <c r="D34" s="10" t="n"/>
      <c r="E34" s="14">
        <f>IF(OR(D34="",$B$2=""),"",DATEDIF(D34,$B$2,"y"))</f>
        <v/>
      </c>
      <c r="F34" s="14">
        <f>IF(OR(E34="",COUNTIF(Parámetros!$O$17:$O$56,"&lt;9999")=0),"",SUMPRODUCT((Parámetros!$O$17:$O$56=SUMPRODUCT(MAX((Parámetros!$O$17:$O$56&lt;=E34)*Parámetros!$O$17:$O$56)))*(Parámetros!$O$17:$O$56&lt;=E34)*Parámetros!$P$17:$P$56))</f>
        <v/>
      </c>
      <c r="G34" s="9" t="n"/>
      <c r="H34" s="9" t="n"/>
      <c r="I34" s="9" t="n"/>
      <c r="J34" s="14">
        <f>IF(OR(A34="",AND(G34="",F34="")),"",IF(G34&lt;&gt;"",G34,F34)+N(H34)+N(I34))</f>
        <v/>
      </c>
      <c r="K34" s="14">
        <f>IF(A34="","",SUMIFS(Solicitudes!$F$3:$F$502,Solicitudes!$A$3:$A$502,A34,Solicitudes!$G$3:$G$502,"Aprobada",Solicitudes!$D$3:$D$502,"&lt;="&amp;$B$2,Solicitudes!$L$3:$L$502,"&lt;&gt;Licencia",Solicitudes!$L$3:$L$502,"&lt;&gt;Ausencia"))</f>
        <v/>
      </c>
      <c r="L34" s="14">
        <f>IF(A34="","",SUMIFS(Solicitudes!$F$3:$F$502,Solicitudes!$A$3:$A$502,A34,Solicitudes!$G$3:$G$502,"Aprobada",Solicitudes!$D$3:$D$502,"&gt;"&amp;$B$2,Solicitudes!$L$3:$L$502,"&lt;&gt;Licencia",Solicitudes!$L$3:$L$502,"&lt;&gt;Ausencia"))</f>
        <v/>
      </c>
      <c r="M34" s="14">
        <f>IF(A34="","",SUMIFS(Solicitudes!$F$3:$F$502,Solicitudes!$A$3:$A$502,A34,Solicitudes!$G$3:$G$502,"Solicitada",Solicitudes!$L$3:$L$502,"&lt;&gt;Licencia",Solicitudes!$L$3:$L$502,"&lt;&gt;Ausencia")+SUMIFS(Solicitudes!$F$3:$F$502,Solicitudes!$A$3:$A$502,A34,Solicitudes!$G$3:$G$502,"Planificada",Solicitudes!$L$3:$L$502,"&lt;&gt;Licencia",Solicitudes!$L$3:$L$502,"&lt;&gt;Ausencia"))</f>
        <v/>
      </c>
      <c r="N34" s="14">
        <f>IF(OR(A34="",J34=""),"",J34-K34-L34)</f>
        <v/>
      </c>
      <c r="O34" s="14">
        <f>IF(OR(A34="",N34=""),"",N34-M34)</f>
        <v/>
      </c>
      <c r="P34" s="14">
        <f>IF(A34="","",SUMIFS(Solicitudes!$F$3:$F$502,Solicitudes!$A$3:$A$502,A34,Solicitudes!$G$3:$G$502,"Aprobada",Solicitudes!$L$3:$L$502,"Licencia")+SUMIFS(Solicitudes!$F$3:$F$502,Solicitudes!$A$3:$A$502,A34,Solicitudes!$G$3:$G$502,"Aprobada",Solicitudes!$L$3:$L$502,"Ausencia"))</f>
        <v/>
      </c>
    </row>
    <row r="35">
      <c r="A35" s="9" t="n"/>
      <c r="B35" s="9" t="n"/>
      <c r="C35" s="9" t="n"/>
      <c r="D35" s="10" t="n"/>
      <c r="E35" s="14">
        <f>IF(OR(D35="",$B$2=""),"",DATEDIF(D35,$B$2,"y"))</f>
        <v/>
      </c>
      <c r="F35" s="14">
        <f>IF(OR(E35="",COUNTIF(Parámetros!$O$17:$O$56,"&lt;9999")=0),"",SUMPRODUCT((Parámetros!$O$17:$O$56=SUMPRODUCT(MAX((Parámetros!$O$17:$O$56&lt;=E35)*Parámetros!$O$17:$O$56)))*(Parámetros!$O$17:$O$56&lt;=E35)*Parámetros!$P$17:$P$56))</f>
        <v/>
      </c>
      <c r="G35" s="9" t="n"/>
      <c r="H35" s="9" t="n"/>
      <c r="I35" s="9" t="n"/>
      <c r="J35" s="14">
        <f>IF(OR(A35="",AND(G35="",F35="")),"",IF(G35&lt;&gt;"",G35,F35)+N(H35)+N(I35))</f>
        <v/>
      </c>
      <c r="K35" s="14">
        <f>IF(A35="","",SUMIFS(Solicitudes!$F$3:$F$502,Solicitudes!$A$3:$A$502,A35,Solicitudes!$G$3:$G$502,"Aprobada",Solicitudes!$D$3:$D$502,"&lt;="&amp;$B$2,Solicitudes!$L$3:$L$502,"&lt;&gt;Licencia",Solicitudes!$L$3:$L$502,"&lt;&gt;Ausencia"))</f>
        <v/>
      </c>
      <c r="L35" s="14">
        <f>IF(A35="","",SUMIFS(Solicitudes!$F$3:$F$502,Solicitudes!$A$3:$A$502,A35,Solicitudes!$G$3:$G$502,"Aprobada",Solicitudes!$D$3:$D$502,"&gt;"&amp;$B$2,Solicitudes!$L$3:$L$502,"&lt;&gt;Licencia",Solicitudes!$L$3:$L$502,"&lt;&gt;Ausencia"))</f>
        <v/>
      </c>
      <c r="M35" s="14">
        <f>IF(A35="","",SUMIFS(Solicitudes!$F$3:$F$502,Solicitudes!$A$3:$A$502,A35,Solicitudes!$G$3:$G$502,"Solicitada",Solicitudes!$L$3:$L$502,"&lt;&gt;Licencia",Solicitudes!$L$3:$L$502,"&lt;&gt;Ausencia")+SUMIFS(Solicitudes!$F$3:$F$502,Solicitudes!$A$3:$A$502,A35,Solicitudes!$G$3:$G$502,"Planificada",Solicitudes!$L$3:$L$502,"&lt;&gt;Licencia",Solicitudes!$L$3:$L$502,"&lt;&gt;Ausencia"))</f>
        <v/>
      </c>
      <c r="N35" s="14">
        <f>IF(OR(A35="",J35=""),"",J35-K35-L35)</f>
        <v/>
      </c>
      <c r="O35" s="14">
        <f>IF(OR(A35="",N35=""),"",N35-M35)</f>
        <v/>
      </c>
      <c r="P35" s="14">
        <f>IF(A35="","",SUMIFS(Solicitudes!$F$3:$F$502,Solicitudes!$A$3:$A$502,A35,Solicitudes!$G$3:$G$502,"Aprobada",Solicitudes!$L$3:$L$502,"Licencia")+SUMIFS(Solicitudes!$F$3:$F$502,Solicitudes!$A$3:$A$502,A35,Solicitudes!$G$3:$G$502,"Aprobada",Solicitudes!$L$3:$L$502,"Ausencia"))</f>
        <v/>
      </c>
    </row>
    <row r="36">
      <c r="A36" s="9" t="n"/>
      <c r="B36" s="9" t="n"/>
      <c r="C36" s="9" t="n"/>
      <c r="D36" s="10" t="n"/>
      <c r="E36" s="14">
        <f>IF(OR(D36="",$B$2=""),"",DATEDIF(D36,$B$2,"y"))</f>
        <v/>
      </c>
      <c r="F36" s="14">
        <f>IF(OR(E36="",COUNTIF(Parámetros!$O$17:$O$56,"&lt;9999")=0),"",SUMPRODUCT((Parámetros!$O$17:$O$56=SUMPRODUCT(MAX((Parámetros!$O$17:$O$56&lt;=E36)*Parámetros!$O$17:$O$56)))*(Parámetros!$O$17:$O$56&lt;=E36)*Parámetros!$P$17:$P$56))</f>
        <v/>
      </c>
      <c r="G36" s="9" t="n"/>
      <c r="H36" s="9" t="n"/>
      <c r="I36" s="9" t="n"/>
      <c r="J36" s="14">
        <f>IF(OR(A36="",AND(G36="",F36="")),"",IF(G36&lt;&gt;"",G36,F36)+N(H36)+N(I36))</f>
        <v/>
      </c>
      <c r="K36" s="14">
        <f>IF(A36="","",SUMIFS(Solicitudes!$F$3:$F$502,Solicitudes!$A$3:$A$502,A36,Solicitudes!$G$3:$G$502,"Aprobada",Solicitudes!$D$3:$D$502,"&lt;="&amp;$B$2,Solicitudes!$L$3:$L$502,"&lt;&gt;Licencia",Solicitudes!$L$3:$L$502,"&lt;&gt;Ausencia"))</f>
        <v/>
      </c>
      <c r="L36" s="14">
        <f>IF(A36="","",SUMIFS(Solicitudes!$F$3:$F$502,Solicitudes!$A$3:$A$502,A36,Solicitudes!$G$3:$G$502,"Aprobada",Solicitudes!$D$3:$D$502,"&gt;"&amp;$B$2,Solicitudes!$L$3:$L$502,"&lt;&gt;Licencia",Solicitudes!$L$3:$L$502,"&lt;&gt;Ausencia"))</f>
        <v/>
      </c>
      <c r="M36" s="14">
        <f>IF(A36="","",SUMIFS(Solicitudes!$F$3:$F$502,Solicitudes!$A$3:$A$502,A36,Solicitudes!$G$3:$G$502,"Solicitada",Solicitudes!$L$3:$L$502,"&lt;&gt;Licencia",Solicitudes!$L$3:$L$502,"&lt;&gt;Ausencia")+SUMIFS(Solicitudes!$F$3:$F$502,Solicitudes!$A$3:$A$502,A36,Solicitudes!$G$3:$G$502,"Planificada",Solicitudes!$L$3:$L$502,"&lt;&gt;Licencia",Solicitudes!$L$3:$L$502,"&lt;&gt;Ausencia"))</f>
        <v/>
      </c>
      <c r="N36" s="14">
        <f>IF(OR(A36="",J36=""),"",J36-K36-L36)</f>
        <v/>
      </c>
      <c r="O36" s="14">
        <f>IF(OR(A36="",N36=""),"",N36-M36)</f>
        <v/>
      </c>
      <c r="P36" s="14">
        <f>IF(A36="","",SUMIFS(Solicitudes!$F$3:$F$502,Solicitudes!$A$3:$A$502,A36,Solicitudes!$G$3:$G$502,"Aprobada",Solicitudes!$L$3:$L$502,"Licencia")+SUMIFS(Solicitudes!$F$3:$F$502,Solicitudes!$A$3:$A$502,A36,Solicitudes!$G$3:$G$502,"Aprobada",Solicitudes!$L$3:$L$502,"Ausencia"))</f>
        <v/>
      </c>
    </row>
    <row r="37">
      <c r="A37" s="9" t="n"/>
      <c r="B37" s="9" t="n"/>
      <c r="C37" s="9" t="n"/>
      <c r="D37" s="10" t="n"/>
      <c r="E37" s="14">
        <f>IF(OR(D37="",$B$2=""),"",DATEDIF(D37,$B$2,"y"))</f>
        <v/>
      </c>
      <c r="F37" s="14">
        <f>IF(OR(E37="",COUNTIF(Parámetros!$O$17:$O$56,"&lt;9999")=0),"",SUMPRODUCT((Parámetros!$O$17:$O$56=SUMPRODUCT(MAX((Parámetros!$O$17:$O$56&lt;=E37)*Parámetros!$O$17:$O$56)))*(Parámetros!$O$17:$O$56&lt;=E37)*Parámetros!$P$17:$P$56))</f>
        <v/>
      </c>
      <c r="G37" s="9" t="n"/>
      <c r="H37" s="9" t="n"/>
      <c r="I37" s="9" t="n"/>
      <c r="J37" s="14">
        <f>IF(OR(A37="",AND(G37="",F37="")),"",IF(G37&lt;&gt;"",G37,F37)+N(H37)+N(I37))</f>
        <v/>
      </c>
      <c r="K37" s="14">
        <f>IF(A37="","",SUMIFS(Solicitudes!$F$3:$F$502,Solicitudes!$A$3:$A$502,A37,Solicitudes!$G$3:$G$502,"Aprobada",Solicitudes!$D$3:$D$502,"&lt;="&amp;$B$2,Solicitudes!$L$3:$L$502,"&lt;&gt;Licencia",Solicitudes!$L$3:$L$502,"&lt;&gt;Ausencia"))</f>
        <v/>
      </c>
      <c r="L37" s="14">
        <f>IF(A37="","",SUMIFS(Solicitudes!$F$3:$F$502,Solicitudes!$A$3:$A$502,A37,Solicitudes!$G$3:$G$502,"Aprobada",Solicitudes!$D$3:$D$502,"&gt;"&amp;$B$2,Solicitudes!$L$3:$L$502,"&lt;&gt;Licencia",Solicitudes!$L$3:$L$502,"&lt;&gt;Ausencia"))</f>
        <v/>
      </c>
      <c r="M37" s="14">
        <f>IF(A37="","",SUMIFS(Solicitudes!$F$3:$F$502,Solicitudes!$A$3:$A$502,A37,Solicitudes!$G$3:$G$502,"Solicitada",Solicitudes!$L$3:$L$502,"&lt;&gt;Licencia",Solicitudes!$L$3:$L$502,"&lt;&gt;Ausencia")+SUMIFS(Solicitudes!$F$3:$F$502,Solicitudes!$A$3:$A$502,A37,Solicitudes!$G$3:$G$502,"Planificada",Solicitudes!$L$3:$L$502,"&lt;&gt;Licencia",Solicitudes!$L$3:$L$502,"&lt;&gt;Ausencia"))</f>
        <v/>
      </c>
      <c r="N37" s="14">
        <f>IF(OR(A37="",J37=""),"",J37-K37-L37)</f>
        <v/>
      </c>
      <c r="O37" s="14">
        <f>IF(OR(A37="",N37=""),"",N37-M37)</f>
        <v/>
      </c>
      <c r="P37" s="14">
        <f>IF(A37="","",SUMIFS(Solicitudes!$F$3:$F$502,Solicitudes!$A$3:$A$502,A37,Solicitudes!$G$3:$G$502,"Aprobada",Solicitudes!$L$3:$L$502,"Licencia")+SUMIFS(Solicitudes!$F$3:$F$502,Solicitudes!$A$3:$A$502,A37,Solicitudes!$G$3:$G$502,"Aprobada",Solicitudes!$L$3:$L$502,"Ausencia"))</f>
        <v/>
      </c>
    </row>
    <row r="38">
      <c r="A38" s="9" t="n"/>
      <c r="B38" s="9" t="n"/>
      <c r="C38" s="9" t="n"/>
      <c r="D38" s="10" t="n"/>
      <c r="E38" s="14">
        <f>IF(OR(D38="",$B$2=""),"",DATEDIF(D38,$B$2,"y"))</f>
        <v/>
      </c>
      <c r="F38" s="14">
        <f>IF(OR(E38="",COUNTIF(Parámetros!$O$17:$O$56,"&lt;9999")=0),"",SUMPRODUCT((Parámetros!$O$17:$O$56=SUMPRODUCT(MAX((Parámetros!$O$17:$O$56&lt;=E38)*Parámetros!$O$17:$O$56)))*(Parámetros!$O$17:$O$56&lt;=E38)*Parámetros!$P$17:$P$56))</f>
        <v/>
      </c>
      <c r="G38" s="9" t="n"/>
      <c r="H38" s="9" t="n"/>
      <c r="I38" s="9" t="n"/>
      <c r="J38" s="14">
        <f>IF(OR(A38="",AND(G38="",F38="")),"",IF(G38&lt;&gt;"",G38,F38)+N(H38)+N(I38))</f>
        <v/>
      </c>
      <c r="K38" s="14">
        <f>IF(A38="","",SUMIFS(Solicitudes!$F$3:$F$502,Solicitudes!$A$3:$A$502,A38,Solicitudes!$G$3:$G$502,"Aprobada",Solicitudes!$D$3:$D$502,"&lt;="&amp;$B$2,Solicitudes!$L$3:$L$502,"&lt;&gt;Licencia",Solicitudes!$L$3:$L$502,"&lt;&gt;Ausencia"))</f>
        <v/>
      </c>
      <c r="L38" s="14">
        <f>IF(A38="","",SUMIFS(Solicitudes!$F$3:$F$502,Solicitudes!$A$3:$A$502,A38,Solicitudes!$G$3:$G$502,"Aprobada",Solicitudes!$D$3:$D$502,"&gt;"&amp;$B$2,Solicitudes!$L$3:$L$502,"&lt;&gt;Licencia",Solicitudes!$L$3:$L$502,"&lt;&gt;Ausencia"))</f>
        <v/>
      </c>
      <c r="M38" s="14">
        <f>IF(A38="","",SUMIFS(Solicitudes!$F$3:$F$502,Solicitudes!$A$3:$A$502,A38,Solicitudes!$G$3:$G$502,"Solicitada",Solicitudes!$L$3:$L$502,"&lt;&gt;Licencia",Solicitudes!$L$3:$L$502,"&lt;&gt;Ausencia")+SUMIFS(Solicitudes!$F$3:$F$502,Solicitudes!$A$3:$A$502,A38,Solicitudes!$G$3:$G$502,"Planificada",Solicitudes!$L$3:$L$502,"&lt;&gt;Licencia",Solicitudes!$L$3:$L$502,"&lt;&gt;Ausencia"))</f>
        <v/>
      </c>
      <c r="N38" s="14">
        <f>IF(OR(A38="",J38=""),"",J38-K38-L38)</f>
        <v/>
      </c>
      <c r="O38" s="14">
        <f>IF(OR(A38="",N38=""),"",N38-M38)</f>
        <v/>
      </c>
      <c r="P38" s="14">
        <f>IF(A38="","",SUMIFS(Solicitudes!$F$3:$F$502,Solicitudes!$A$3:$A$502,A38,Solicitudes!$G$3:$G$502,"Aprobada",Solicitudes!$L$3:$L$502,"Licencia")+SUMIFS(Solicitudes!$F$3:$F$502,Solicitudes!$A$3:$A$502,A38,Solicitudes!$G$3:$G$502,"Aprobada",Solicitudes!$L$3:$L$502,"Ausencia"))</f>
        <v/>
      </c>
    </row>
    <row r="39">
      <c r="A39" s="9" t="n"/>
      <c r="B39" s="9" t="n"/>
      <c r="C39" s="9" t="n"/>
      <c r="D39" s="10" t="n"/>
      <c r="E39" s="14">
        <f>IF(OR(D39="",$B$2=""),"",DATEDIF(D39,$B$2,"y"))</f>
        <v/>
      </c>
      <c r="F39" s="14">
        <f>IF(OR(E39="",COUNTIF(Parámetros!$O$17:$O$56,"&lt;9999")=0),"",SUMPRODUCT((Parámetros!$O$17:$O$56=SUMPRODUCT(MAX((Parámetros!$O$17:$O$56&lt;=E39)*Parámetros!$O$17:$O$56)))*(Parámetros!$O$17:$O$56&lt;=E39)*Parámetros!$P$17:$P$56))</f>
        <v/>
      </c>
      <c r="G39" s="9" t="n"/>
      <c r="H39" s="9" t="n"/>
      <c r="I39" s="9" t="n"/>
      <c r="J39" s="14">
        <f>IF(OR(A39="",AND(G39="",F39="")),"",IF(G39&lt;&gt;"",G39,F39)+N(H39)+N(I39))</f>
        <v/>
      </c>
      <c r="K39" s="14">
        <f>IF(A39="","",SUMIFS(Solicitudes!$F$3:$F$502,Solicitudes!$A$3:$A$502,A39,Solicitudes!$G$3:$G$502,"Aprobada",Solicitudes!$D$3:$D$502,"&lt;="&amp;$B$2,Solicitudes!$L$3:$L$502,"&lt;&gt;Licencia",Solicitudes!$L$3:$L$502,"&lt;&gt;Ausencia"))</f>
        <v/>
      </c>
      <c r="L39" s="14">
        <f>IF(A39="","",SUMIFS(Solicitudes!$F$3:$F$502,Solicitudes!$A$3:$A$502,A39,Solicitudes!$G$3:$G$502,"Aprobada",Solicitudes!$D$3:$D$502,"&gt;"&amp;$B$2,Solicitudes!$L$3:$L$502,"&lt;&gt;Licencia",Solicitudes!$L$3:$L$502,"&lt;&gt;Ausencia"))</f>
        <v/>
      </c>
      <c r="M39" s="14">
        <f>IF(A39="","",SUMIFS(Solicitudes!$F$3:$F$502,Solicitudes!$A$3:$A$502,A39,Solicitudes!$G$3:$G$502,"Solicitada",Solicitudes!$L$3:$L$502,"&lt;&gt;Licencia",Solicitudes!$L$3:$L$502,"&lt;&gt;Ausencia")+SUMIFS(Solicitudes!$F$3:$F$502,Solicitudes!$A$3:$A$502,A39,Solicitudes!$G$3:$G$502,"Planificada",Solicitudes!$L$3:$L$502,"&lt;&gt;Licencia",Solicitudes!$L$3:$L$502,"&lt;&gt;Ausencia"))</f>
        <v/>
      </c>
      <c r="N39" s="14">
        <f>IF(OR(A39="",J39=""),"",J39-K39-L39)</f>
        <v/>
      </c>
      <c r="O39" s="14">
        <f>IF(OR(A39="",N39=""),"",N39-M39)</f>
        <v/>
      </c>
      <c r="P39" s="14">
        <f>IF(A39="","",SUMIFS(Solicitudes!$F$3:$F$502,Solicitudes!$A$3:$A$502,A39,Solicitudes!$G$3:$G$502,"Aprobada",Solicitudes!$L$3:$L$502,"Licencia")+SUMIFS(Solicitudes!$F$3:$F$502,Solicitudes!$A$3:$A$502,A39,Solicitudes!$G$3:$G$502,"Aprobada",Solicitudes!$L$3:$L$502,"Ausencia"))</f>
        <v/>
      </c>
    </row>
    <row r="40">
      <c r="A40" s="9" t="n"/>
      <c r="B40" s="9" t="n"/>
      <c r="C40" s="9" t="n"/>
      <c r="D40" s="10" t="n"/>
      <c r="E40" s="14">
        <f>IF(OR(D40="",$B$2=""),"",DATEDIF(D40,$B$2,"y"))</f>
        <v/>
      </c>
      <c r="F40" s="14">
        <f>IF(OR(E40="",COUNTIF(Parámetros!$O$17:$O$56,"&lt;9999")=0),"",SUMPRODUCT((Parámetros!$O$17:$O$56=SUMPRODUCT(MAX((Parámetros!$O$17:$O$56&lt;=E40)*Parámetros!$O$17:$O$56)))*(Parámetros!$O$17:$O$56&lt;=E40)*Parámetros!$P$17:$P$56))</f>
        <v/>
      </c>
      <c r="G40" s="9" t="n"/>
      <c r="H40" s="9" t="n"/>
      <c r="I40" s="9" t="n"/>
      <c r="J40" s="14">
        <f>IF(OR(A40="",AND(G40="",F40="")),"",IF(G40&lt;&gt;"",G40,F40)+N(H40)+N(I40))</f>
        <v/>
      </c>
      <c r="K40" s="14">
        <f>IF(A40="","",SUMIFS(Solicitudes!$F$3:$F$502,Solicitudes!$A$3:$A$502,A40,Solicitudes!$G$3:$G$502,"Aprobada",Solicitudes!$D$3:$D$502,"&lt;="&amp;$B$2,Solicitudes!$L$3:$L$502,"&lt;&gt;Licencia",Solicitudes!$L$3:$L$502,"&lt;&gt;Ausencia"))</f>
        <v/>
      </c>
      <c r="L40" s="14">
        <f>IF(A40="","",SUMIFS(Solicitudes!$F$3:$F$502,Solicitudes!$A$3:$A$502,A40,Solicitudes!$G$3:$G$502,"Aprobada",Solicitudes!$D$3:$D$502,"&gt;"&amp;$B$2,Solicitudes!$L$3:$L$502,"&lt;&gt;Licencia",Solicitudes!$L$3:$L$502,"&lt;&gt;Ausencia"))</f>
        <v/>
      </c>
      <c r="M40" s="14">
        <f>IF(A40="","",SUMIFS(Solicitudes!$F$3:$F$502,Solicitudes!$A$3:$A$502,A40,Solicitudes!$G$3:$G$502,"Solicitada",Solicitudes!$L$3:$L$502,"&lt;&gt;Licencia",Solicitudes!$L$3:$L$502,"&lt;&gt;Ausencia")+SUMIFS(Solicitudes!$F$3:$F$502,Solicitudes!$A$3:$A$502,A40,Solicitudes!$G$3:$G$502,"Planificada",Solicitudes!$L$3:$L$502,"&lt;&gt;Licencia",Solicitudes!$L$3:$L$502,"&lt;&gt;Ausencia"))</f>
        <v/>
      </c>
      <c r="N40" s="14">
        <f>IF(OR(A40="",J40=""),"",J40-K40-L40)</f>
        <v/>
      </c>
      <c r="O40" s="14">
        <f>IF(OR(A40="",N40=""),"",N40-M40)</f>
        <v/>
      </c>
      <c r="P40" s="14">
        <f>IF(A40="","",SUMIFS(Solicitudes!$F$3:$F$502,Solicitudes!$A$3:$A$502,A40,Solicitudes!$G$3:$G$502,"Aprobada",Solicitudes!$L$3:$L$502,"Licencia")+SUMIFS(Solicitudes!$F$3:$F$502,Solicitudes!$A$3:$A$502,A40,Solicitudes!$G$3:$G$502,"Aprobada",Solicitudes!$L$3:$L$502,"Ausencia"))</f>
        <v/>
      </c>
    </row>
    <row r="41">
      <c r="A41" s="9" t="n"/>
      <c r="B41" s="9" t="n"/>
      <c r="C41" s="9" t="n"/>
      <c r="D41" s="10" t="n"/>
      <c r="E41" s="14">
        <f>IF(OR(D41="",$B$2=""),"",DATEDIF(D41,$B$2,"y"))</f>
        <v/>
      </c>
      <c r="F41" s="14">
        <f>IF(OR(E41="",COUNTIF(Parámetros!$O$17:$O$56,"&lt;9999")=0),"",SUMPRODUCT((Parámetros!$O$17:$O$56=SUMPRODUCT(MAX((Parámetros!$O$17:$O$56&lt;=E41)*Parámetros!$O$17:$O$56)))*(Parámetros!$O$17:$O$56&lt;=E41)*Parámetros!$P$17:$P$56))</f>
        <v/>
      </c>
      <c r="G41" s="9" t="n"/>
      <c r="H41" s="9" t="n"/>
      <c r="I41" s="9" t="n"/>
      <c r="J41" s="14">
        <f>IF(OR(A41="",AND(G41="",F41="")),"",IF(G41&lt;&gt;"",G41,F41)+N(H41)+N(I41))</f>
        <v/>
      </c>
      <c r="K41" s="14">
        <f>IF(A41="","",SUMIFS(Solicitudes!$F$3:$F$502,Solicitudes!$A$3:$A$502,A41,Solicitudes!$G$3:$G$502,"Aprobada",Solicitudes!$D$3:$D$502,"&lt;="&amp;$B$2,Solicitudes!$L$3:$L$502,"&lt;&gt;Licencia",Solicitudes!$L$3:$L$502,"&lt;&gt;Ausencia"))</f>
        <v/>
      </c>
      <c r="L41" s="14">
        <f>IF(A41="","",SUMIFS(Solicitudes!$F$3:$F$502,Solicitudes!$A$3:$A$502,A41,Solicitudes!$G$3:$G$502,"Aprobada",Solicitudes!$D$3:$D$502,"&gt;"&amp;$B$2,Solicitudes!$L$3:$L$502,"&lt;&gt;Licencia",Solicitudes!$L$3:$L$502,"&lt;&gt;Ausencia"))</f>
        <v/>
      </c>
      <c r="M41" s="14">
        <f>IF(A41="","",SUMIFS(Solicitudes!$F$3:$F$502,Solicitudes!$A$3:$A$502,A41,Solicitudes!$G$3:$G$502,"Solicitada",Solicitudes!$L$3:$L$502,"&lt;&gt;Licencia",Solicitudes!$L$3:$L$502,"&lt;&gt;Ausencia")+SUMIFS(Solicitudes!$F$3:$F$502,Solicitudes!$A$3:$A$502,A41,Solicitudes!$G$3:$G$502,"Planificada",Solicitudes!$L$3:$L$502,"&lt;&gt;Licencia",Solicitudes!$L$3:$L$502,"&lt;&gt;Ausencia"))</f>
        <v/>
      </c>
      <c r="N41" s="14">
        <f>IF(OR(A41="",J41=""),"",J41-K41-L41)</f>
        <v/>
      </c>
      <c r="O41" s="14">
        <f>IF(OR(A41="",N41=""),"",N41-M41)</f>
        <v/>
      </c>
      <c r="P41" s="14">
        <f>IF(A41="","",SUMIFS(Solicitudes!$F$3:$F$502,Solicitudes!$A$3:$A$502,A41,Solicitudes!$G$3:$G$502,"Aprobada",Solicitudes!$L$3:$L$502,"Licencia")+SUMIFS(Solicitudes!$F$3:$F$502,Solicitudes!$A$3:$A$502,A41,Solicitudes!$G$3:$G$502,"Aprobada",Solicitudes!$L$3:$L$502,"Ausencia"))</f>
        <v/>
      </c>
    </row>
    <row r="42">
      <c r="A42" s="9" t="n"/>
      <c r="B42" s="9" t="n"/>
      <c r="C42" s="9" t="n"/>
      <c r="D42" s="10" t="n"/>
      <c r="E42" s="14">
        <f>IF(OR(D42="",$B$2=""),"",DATEDIF(D42,$B$2,"y"))</f>
        <v/>
      </c>
      <c r="F42" s="14">
        <f>IF(OR(E42="",COUNTIF(Parámetros!$O$17:$O$56,"&lt;9999")=0),"",SUMPRODUCT((Parámetros!$O$17:$O$56=SUMPRODUCT(MAX((Parámetros!$O$17:$O$56&lt;=E42)*Parámetros!$O$17:$O$56)))*(Parámetros!$O$17:$O$56&lt;=E42)*Parámetros!$P$17:$P$56))</f>
        <v/>
      </c>
      <c r="G42" s="9" t="n"/>
      <c r="H42" s="9" t="n"/>
      <c r="I42" s="9" t="n"/>
      <c r="J42" s="14">
        <f>IF(OR(A42="",AND(G42="",F42="")),"",IF(G42&lt;&gt;"",G42,F42)+N(H42)+N(I42))</f>
        <v/>
      </c>
      <c r="K42" s="14">
        <f>IF(A42="","",SUMIFS(Solicitudes!$F$3:$F$502,Solicitudes!$A$3:$A$502,A42,Solicitudes!$G$3:$G$502,"Aprobada",Solicitudes!$D$3:$D$502,"&lt;="&amp;$B$2,Solicitudes!$L$3:$L$502,"&lt;&gt;Licencia",Solicitudes!$L$3:$L$502,"&lt;&gt;Ausencia"))</f>
        <v/>
      </c>
      <c r="L42" s="14">
        <f>IF(A42="","",SUMIFS(Solicitudes!$F$3:$F$502,Solicitudes!$A$3:$A$502,A42,Solicitudes!$G$3:$G$502,"Aprobada",Solicitudes!$D$3:$D$502,"&gt;"&amp;$B$2,Solicitudes!$L$3:$L$502,"&lt;&gt;Licencia",Solicitudes!$L$3:$L$502,"&lt;&gt;Ausencia"))</f>
        <v/>
      </c>
      <c r="M42" s="14">
        <f>IF(A42="","",SUMIFS(Solicitudes!$F$3:$F$502,Solicitudes!$A$3:$A$502,A42,Solicitudes!$G$3:$G$502,"Solicitada",Solicitudes!$L$3:$L$502,"&lt;&gt;Licencia",Solicitudes!$L$3:$L$502,"&lt;&gt;Ausencia")+SUMIFS(Solicitudes!$F$3:$F$502,Solicitudes!$A$3:$A$502,A42,Solicitudes!$G$3:$G$502,"Planificada",Solicitudes!$L$3:$L$502,"&lt;&gt;Licencia",Solicitudes!$L$3:$L$502,"&lt;&gt;Ausencia"))</f>
        <v/>
      </c>
      <c r="N42" s="14">
        <f>IF(OR(A42="",J42=""),"",J42-K42-L42)</f>
        <v/>
      </c>
      <c r="O42" s="14">
        <f>IF(OR(A42="",N42=""),"",N42-M42)</f>
        <v/>
      </c>
      <c r="P42" s="14">
        <f>IF(A42="","",SUMIFS(Solicitudes!$F$3:$F$502,Solicitudes!$A$3:$A$502,A42,Solicitudes!$G$3:$G$502,"Aprobada",Solicitudes!$L$3:$L$502,"Licencia")+SUMIFS(Solicitudes!$F$3:$F$502,Solicitudes!$A$3:$A$502,A42,Solicitudes!$G$3:$G$502,"Aprobada",Solicitudes!$L$3:$L$502,"Ausencia"))</f>
        <v/>
      </c>
    </row>
    <row r="43">
      <c r="A43" s="9" t="n"/>
      <c r="B43" s="9" t="n"/>
      <c r="C43" s="9" t="n"/>
      <c r="D43" s="10" t="n"/>
      <c r="E43" s="14">
        <f>IF(OR(D43="",$B$2=""),"",DATEDIF(D43,$B$2,"y"))</f>
        <v/>
      </c>
      <c r="F43" s="14">
        <f>IF(OR(E43="",COUNTIF(Parámetros!$O$17:$O$56,"&lt;9999")=0),"",SUMPRODUCT((Parámetros!$O$17:$O$56=SUMPRODUCT(MAX((Parámetros!$O$17:$O$56&lt;=E43)*Parámetros!$O$17:$O$56)))*(Parámetros!$O$17:$O$56&lt;=E43)*Parámetros!$P$17:$P$56))</f>
        <v/>
      </c>
      <c r="G43" s="9" t="n"/>
      <c r="H43" s="9" t="n"/>
      <c r="I43" s="9" t="n"/>
      <c r="J43" s="14">
        <f>IF(OR(A43="",AND(G43="",F43="")),"",IF(G43&lt;&gt;"",G43,F43)+N(H43)+N(I43))</f>
        <v/>
      </c>
      <c r="K43" s="14">
        <f>IF(A43="","",SUMIFS(Solicitudes!$F$3:$F$502,Solicitudes!$A$3:$A$502,A43,Solicitudes!$G$3:$G$502,"Aprobada",Solicitudes!$D$3:$D$502,"&lt;="&amp;$B$2,Solicitudes!$L$3:$L$502,"&lt;&gt;Licencia",Solicitudes!$L$3:$L$502,"&lt;&gt;Ausencia"))</f>
        <v/>
      </c>
      <c r="L43" s="14">
        <f>IF(A43="","",SUMIFS(Solicitudes!$F$3:$F$502,Solicitudes!$A$3:$A$502,A43,Solicitudes!$G$3:$G$502,"Aprobada",Solicitudes!$D$3:$D$502,"&gt;"&amp;$B$2,Solicitudes!$L$3:$L$502,"&lt;&gt;Licencia",Solicitudes!$L$3:$L$502,"&lt;&gt;Ausencia"))</f>
        <v/>
      </c>
      <c r="M43" s="14">
        <f>IF(A43="","",SUMIFS(Solicitudes!$F$3:$F$502,Solicitudes!$A$3:$A$502,A43,Solicitudes!$G$3:$G$502,"Solicitada",Solicitudes!$L$3:$L$502,"&lt;&gt;Licencia",Solicitudes!$L$3:$L$502,"&lt;&gt;Ausencia")+SUMIFS(Solicitudes!$F$3:$F$502,Solicitudes!$A$3:$A$502,A43,Solicitudes!$G$3:$G$502,"Planificada",Solicitudes!$L$3:$L$502,"&lt;&gt;Licencia",Solicitudes!$L$3:$L$502,"&lt;&gt;Ausencia"))</f>
        <v/>
      </c>
      <c r="N43" s="14">
        <f>IF(OR(A43="",J43=""),"",J43-K43-L43)</f>
        <v/>
      </c>
      <c r="O43" s="14">
        <f>IF(OR(A43="",N43=""),"",N43-M43)</f>
        <v/>
      </c>
      <c r="P43" s="14">
        <f>IF(A43="","",SUMIFS(Solicitudes!$F$3:$F$502,Solicitudes!$A$3:$A$502,A43,Solicitudes!$G$3:$G$502,"Aprobada",Solicitudes!$L$3:$L$502,"Licencia")+SUMIFS(Solicitudes!$F$3:$F$502,Solicitudes!$A$3:$A$502,A43,Solicitudes!$G$3:$G$502,"Aprobada",Solicitudes!$L$3:$L$502,"Ausencia"))</f>
        <v/>
      </c>
    </row>
    <row r="44">
      <c r="A44" s="9" t="n"/>
      <c r="B44" s="9" t="n"/>
      <c r="C44" s="9" t="n"/>
      <c r="D44" s="10" t="n"/>
      <c r="E44" s="14">
        <f>IF(OR(D44="",$B$2=""),"",DATEDIF(D44,$B$2,"y"))</f>
        <v/>
      </c>
      <c r="F44" s="14">
        <f>IF(OR(E44="",COUNTIF(Parámetros!$O$17:$O$56,"&lt;9999")=0),"",SUMPRODUCT((Parámetros!$O$17:$O$56=SUMPRODUCT(MAX((Parámetros!$O$17:$O$56&lt;=E44)*Parámetros!$O$17:$O$56)))*(Parámetros!$O$17:$O$56&lt;=E44)*Parámetros!$P$17:$P$56))</f>
        <v/>
      </c>
      <c r="G44" s="9" t="n"/>
      <c r="H44" s="9" t="n"/>
      <c r="I44" s="9" t="n"/>
      <c r="J44" s="14">
        <f>IF(OR(A44="",AND(G44="",F44="")),"",IF(G44&lt;&gt;"",G44,F44)+N(H44)+N(I44))</f>
        <v/>
      </c>
      <c r="K44" s="14">
        <f>IF(A44="","",SUMIFS(Solicitudes!$F$3:$F$502,Solicitudes!$A$3:$A$502,A44,Solicitudes!$G$3:$G$502,"Aprobada",Solicitudes!$D$3:$D$502,"&lt;="&amp;$B$2,Solicitudes!$L$3:$L$502,"&lt;&gt;Licencia",Solicitudes!$L$3:$L$502,"&lt;&gt;Ausencia"))</f>
        <v/>
      </c>
      <c r="L44" s="14">
        <f>IF(A44="","",SUMIFS(Solicitudes!$F$3:$F$502,Solicitudes!$A$3:$A$502,A44,Solicitudes!$G$3:$G$502,"Aprobada",Solicitudes!$D$3:$D$502,"&gt;"&amp;$B$2,Solicitudes!$L$3:$L$502,"&lt;&gt;Licencia",Solicitudes!$L$3:$L$502,"&lt;&gt;Ausencia"))</f>
        <v/>
      </c>
      <c r="M44" s="14">
        <f>IF(A44="","",SUMIFS(Solicitudes!$F$3:$F$502,Solicitudes!$A$3:$A$502,A44,Solicitudes!$G$3:$G$502,"Solicitada",Solicitudes!$L$3:$L$502,"&lt;&gt;Licencia",Solicitudes!$L$3:$L$502,"&lt;&gt;Ausencia")+SUMIFS(Solicitudes!$F$3:$F$502,Solicitudes!$A$3:$A$502,A44,Solicitudes!$G$3:$G$502,"Planificada",Solicitudes!$L$3:$L$502,"&lt;&gt;Licencia",Solicitudes!$L$3:$L$502,"&lt;&gt;Ausencia"))</f>
        <v/>
      </c>
      <c r="N44" s="14">
        <f>IF(OR(A44="",J44=""),"",J44-K44-L44)</f>
        <v/>
      </c>
      <c r="O44" s="14">
        <f>IF(OR(A44="",N44=""),"",N44-M44)</f>
        <v/>
      </c>
      <c r="P44" s="14">
        <f>IF(A44="","",SUMIFS(Solicitudes!$F$3:$F$502,Solicitudes!$A$3:$A$502,A44,Solicitudes!$G$3:$G$502,"Aprobada",Solicitudes!$L$3:$L$502,"Licencia")+SUMIFS(Solicitudes!$F$3:$F$502,Solicitudes!$A$3:$A$502,A44,Solicitudes!$G$3:$G$502,"Aprobada",Solicitudes!$L$3:$L$502,"Ausencia"))</f>
        <v/>
      </c>
    </row>
    <row r="45">
      <c r="A45" s="9" t="n"/>
      <c r="B45" s="9" t="n"/>
      <c r="C45" s="9" t="n"/>
      <c r="D45" s="10" t="n"/>
      <c r="E45" s="14">
        <f>IF(OR(D45="",$B$2=""),"",DATEDIF(D45,$B$2,"y"))</f>
        <v/>
      </c>
      <c r="F45" s="14">
        <f>IF(OR(E45="",COUNTIF(Parámetros!$O$17:$O$56,"&lt;9999")=0),"",SUMPRODUCT((Parámetros!$O$17:$O$56=SUMPRODUCT(MAX((Parámetros!$O$17:$O$56&lt;=E45)*Parámetros!$O$17:$O$56)))*(Parámetros!$O$17:$O$56&lt;=E45)*Parámetros!$P$17:$P$56))</f>
        <v/>
      </c>
      <c r="G45" s="9" t="n"/>
      <c r="H45" s="9" t="n"/>
      <c r="I45" s="9" t="n"/>
      <c r="J45" s="14">
        <f>IF(OR(A45="",AND(G45="",F45="")),"",IF(G45&lt;&gt;"",G45,F45)+N(H45)+N(I45))</f>
        <v/>
      </c>
      <c r="K45" s="14">
        <f>IF(A45="","",SUMIFS(Solicitudes!$F$3:$F$502,Solicitudes!$A$3:$A$502,A45,Solicitudes!$G$3:$G$502,"Aprobada",Solicitudes!$D$3:$D$502,"&lt;="&amp;$B$2,Solicitudes!$L$3:$L$502,"&lt;&gt;Licencia",Solicitudes!$L$3:$L$502,"&lt;&gt;Ausencia"))</f>
        <v/>
      </c>
      <c r="L45" s="14">
        <f>IF(A45="","",SUMIFS(Solicitudes!$F$3:$F$502,Solicitudes!$A$3:$A$502,A45,Solicitudes!$G$3:$G$502,"Aprobada",Solicitudes!$D$3:$D$502,"&gt;"&amp;$B$2,Solicitudes!$L$3:$L$502,"&lt;&gt;Licencia",Solicitudes!$L$3:$L$502,"&lt;&gt;Ausencia"))</f>
        <v/>
      </c>
      <c r="M45" s="14">
        <f>IF(A45="","",SUMIFS(Solicitudes!$F$3:$F$502,Solicitudes!$A$3:$A$502,A45,Solicitudes!$G$3:$G$502,"Solicitada",Solicitudes!$L$3:$L$502,"&lt;&gt;Licencia",Solicitudes!$L$3:$L$502,"&lt;&gt;Ausencia")+SUMIFS(Solicitudes!$F$3:$F$502,Solicitudes!$A$3:$A$502,A45,Solicitudes!$G$3:$G$502,"Planificada",Solicitudes!$L$3:$L$502,"&lt;&gt;Licencia",Solicitudes!$L$3:$L$502,"&lt;&gt;Ausencia"))</f>
        <v/>
      </c>
      <c r="N45" s="14">
        <f>IF(OR(A45="",J45=""),"",J45-K45-L45)</f>
        <v/>
      </c>
      <c r="O45" s="14">
        <f>IF(OR(A45="",N45=""),"",N45-M45)</f>
        <v/>
      </c>
      <c r="P45" s="14">
        <f>IF(A45="","",SUMIFS(Solicitudes!$F$3:$F$502,Solicitudes!$A$3:$A$502,A45,Solicitudes!$G$3:$G$502,"Aprobada",Solicitudes!$L$3:$L$502,"Licencia")+SUMIFS(Solicitudes!$F$3:$F$502,Solicitudes!$A$3:$A$502,A45,Solicitudes!$G$3:$G$502,"Aprobada",Solicitudes!$L$3:$L$502,"Ausencia"))</f>
        <v/>
      </c>
    </row>
    <row r="46">
      <c r="A46" s="9" t="n"/>
      <c r="B46" s="9" t="n"/>
      <c r="C46" s="9" t="n"/>
      <c r="D46" s="10" t="n"/>
      <c r="E46" s="14">
        <f>IF(OR(D46="",$B$2=""),"",DATEDIF(D46,$B$2,"y"))</f>
        <v/>
      </c>
      <c r="F46" s="14">
        <f>IF(OR(E46="",COUNTIF(Parámetros!$O$17:$O$56,"&lt;9999")=0),"",SUMPRODUCT((Parámetros!$O$17:$O$56=SUMPRODUCT(MAX((Parámetros!$O$17:$O$56&lt;=E46)*Parámetros!$O$17:$O$56)))*(Parámetros!$O$17:$O$56&lt;=E46)*Parámetros!$P$17:$P$56))</f>
        <v/>
      </c>
      <c r="G46" s="9" t="n"/>
      <c r="H46" s="9" t="n"/>
      <c r="I46" s="9" t="n"/>
      <c r="J46" s="14">
        <f>IF(OR(A46="",AND(G46="",F46="")),"",IF(G46&lt;&gt;"",G46,F46)+N(H46)+N(I46))</f>
        <v/>
      </c>
      <c r="K46" s="14">
        <f>IF(A46="","",SUMIFS(Solicitudes!$F$3:$F$502,Solicitudes!$A$3:$A$502,A46,Solicitudes!$G$3:$G$502,"Aprobada",Solicitudes!$D$3:$D$502,"&lt;="&amp;$B$2,Solicitudes!$L$3:$L$502,"&lt;&gt;Licencia",Solicitudes!$L$3:$L$502,"&lt;&gt;Ausencia"))</f>
        <v/>
      </c>
      <c r="L46" s="14">
        <f>IF(A46="","",SUMIFS(Solicitudes!$F$3:$F$502,Solicitudes!$A$3:$A$502,A46,Solicitudes!$G$3:$G$502,"Aprobada",Solicitudes!$D$3:$D$502,"&gt;"&amp;$B$2,Solicitudes!$L$3:$L$502,"&lt;&gt;Licencia",Solicitudes!$L$3:$L$502,"&lt;&gt;Ausencia"))</f>
        <v/>
      </c>
      <c r="M46" s="14">
        <f>IF(A46="","",SUMIFS(Solicitudes!$F$3:$F$502,Solicitudes!$A$3:$A$502,A46,Solicitudes!$G$3:$G$502,"Solicitada",Solicitudes!$L$3:$L$502,"&lt;&gt;Licencia",Solicitudes!$L$3:$L$502,"&lt;&gt;Ausencia")+SUMIFS(Solicitudes!$F$3:$F$502,Solicitudes!$A$3:$A$502,A46,Solicitudes!$G$3:$G$502,"Planificada",Solicitudes!$L$3:$L$502,"&lt;&gt;Licencia",Solicitudes!$L$3:$L$502,"&lt;&gt;Ausencia"))</f>
        <v/>
      </c>
      <c r="N46" s="14">
        <f>IF(OR(A46="",J46=""),"",J46-K46-L46)</f>
        <v/>
      </c>
      <c r="O46" s="14">
        <f>IF(OR(A46="",N46=""),"",N46-M46)</f>
        <v/>
      </c>
      <c r="P46" s="14">
        <f>IF(A46="","",SUMIFS(Solicitudes!$F$3:$F$502,Solicitudes!$A$3:$A$502,A46,Solicitudes!$G$3:$G$502,"Aprobada",Solicitudes!$L$3:$L$502,"Licencia")+SUMIFS(Solicitudes!$F$3:$F$502,Solicitudes!$A$3:$A$502,A46,Solicitudes!$G$3:$G$502,"Aprobada",Solicitudes!$L$3:$L$502,"Ausencia"))</f>
        <v/>
      </c>
    </row>
    <row r="47">
      <c r="A47" s="9" t="n"/>
      <c r="B47" s="9" t="n"/>
      <c r="C47" s="9" t="n"/>
      <c r="D47" s="10" t="n"/>
      <c r="E47" s="14">
        <f>IF(OR(D47="",$B$2=""),"",DATEDIF(D47,$B$2,"y"))</f>
        <v/>
      </c>
      <c r="F47" s="14">
        <f>IF(OR(E47="",COUNTIF(Parámetros!$O$17:$O$56,"&lt;9999")=0),"",SUMPRODUCT((Parámetros!$O$17:$O$56=SUMPRODUCT(MAX((Parámetros!$O$17:$O$56&lt;=E47)*Parámetros!$O$17:$O$56)))*(Parámetros!$O$17:$O$56&lt;=E47)*Parámetros!$P$17:$P$56))</f>
        <v/>
      </c>
      <c r="G47" s="9" t="n"/>
      <c r="H47" s="9" t="n"/>
      <c r="I47" s="9" t="n"/>
      <c r="J47" s="14">
        <f>IF(OR(A47="",AND(G47="",F47="")),"",IF(G47&lt;&gt;"",G47,F47)+N(H47)+N(I47))</f>
        <v/>
      </c>
      <c r="K47" s="14">
        <f>IF(A47="","",SUMIFS(Solicitudes!$F$3:$F$502,Solicitudes!$A$3:$A$502,A47,Solicitudes!$G$3:$G$502,"Aprobada",Solicitudes!$D$3:$D$502,"&lt;="&amp;$B$2,Solicitudes!$L$3:$L$502,"&lt;&gt;Licencia",Solicitudes!$L$3:$L$502,"&lt;&gt;Ausencia"))</f>
        <v/>
      </c>
      <c r="L47" s="14">
        <f>IF(A47="","",SUMIFS(Solicitudes!$F$3:$F$502,Solicitudes!$A$3:$A$502,A47,Solicitudes!$G$3:$G$502,"Aprobada",Solicitudes!$D$3:$D$502,"&gt;"&amp;$B$2,Solicitudes!$L$3:$L$502,"&lt;&gt;Licencia",Solicitudes!$L$3:$L$502,"&lt;&gt;Ausencia"))</f>
        <v/>
      </c>
      <c r="M47" s="14">
        <f>IF(A47="","",SUMIFS(Solicitudes!$F$3:$F$502,Solicitudes!$A$3:$A$502,A47,Solicitudes!$G$3:$G$502,"Solicitada",Solicitudes!$L$3:$L$502,"&lt;&gt;Licencia",Solicitudes!$L$3:$L$502,"&lt;&gt;Ausencia")+SUMIFS(Solicitudes!$F$3:$F$502,Solicitudes!$A$3:$A$502,A47,Solicitudes!$G$3:$G$502,"Planificada",Solicitudes!$L$3:$L$502,"&lt;&gt;Licencia",Solicitudes!$L$3:$L$502,"&lt;&gt;Ausencia"))</f>
        <v/>
      </c>
      <c r="N47" s="14">
        <f>IF(OR(A47="",J47=""),"",J47-K47-L47)</f>
        <v/>
      </c>
      <c r="O47" s="14">
        <f>IF(OR(A47="",N47=""),"",N47-M47)</f>
        <v/>
      </c>
      <c r="P47" s="14">
        <f>IF(A47="","",SUMIFS(Solicitudes!$F$3:$F$502,Solicitudes!$A$3:$A$502,A47,Solicitudes!$G$3:$G$502,"Aprobada",Solicitudes!$L$3:$L$502,"Licencia")+SUMIFS(Solicitudes!$F$3:$F$502,Solicitudes!$A$3:$A$502,A47,Solicitudes!$G$3:$G$502,"Aprobada",Solicitudes!$L$3:$L$502,"Ausencia"))</f>
        <v/>
      </c>
    </row>
    <row r="48">
      <c r="A48" s="9" t="n"/>
      <c r="B48" s="9" t="n"/>
      <c r="C48" s="9" t="n"/>
      <c r="D48" s="10" t="n"/>
      <c r="E48" s="14">
        <f>IF(OR(D48="",$B$2=""),"",DATEDIF(D48,$B$2,"y"))</f>
        <v/>
      </c>
      <c r="F48" s="14">
        <f>IF(OR(E48="",COUNTIF(Parámetros!$O$17:$O$56,"&lt;9999")=0),"",SUMPRODUCT((Parámetros!$O$17:$O$56=SUMPRODUCT(MAX((Parámetros!$O$17:$O$56&lt;=E48)*Parámetros!$O$17:$O$56)))*(Parámetros!$O$17:$O$56&lt;=E48)*Parámetros!$P$17:$P$56))</f>
        <v/>
      </c>
      <c r="G48" s="9" t="n"/>
      <c r="H48" s="9" t="n"/>
      <c r="I48" s="9" t="n"/>
      <c r="J48" s="14">
        <f>IF(OR(A48="",AND(G48="",F48="")),"",IF(G48&lt;&gt;"",G48,F48)+N(H48)+N(I48))</f>
        <v/>
      </c>
      <c r="K48" s="14">
        <f>IF(A48="","",SUMIFS(Solicitudes!$F$3:$F$502,Solicitudes!$A$3:$A$502,A48,Solicitudes!$G$3:$G$502,"Aprobada",Solicitudes!$D$3:$D$502,"&lt;="&amp;$B$2,Solicitudes!$L$3:$L$502,"&lt;&gt;Licencia",Solicitudes!$L$3:$L$502,"&lt;&gt;Ausencia"))</f>
        <v/>
      </c>
      <c r="L48" s="14">
        <f>IF(A48="","",SUMIFS(Solicitudes!$F$3:$F$502,Solicitudes!$A$3:$A$502,A48,Solicitudes!$G$3:$G$502,"Aprobada",Solicitudes!$D$3:$D$502,"&gt;"&amp;$B$2,Solicitudes!$L$3:$L$502,"&lt;&gt;Licencia",Solicitudes!$L$3:$L$502,"&lt;&gt;Ausencia"))</f>
        <v/>
      </c>
      <c r="M48" s="14">
        <f>IF(A48="","",SUMIFS(Solicitudes!$F$3:$F$502,Solicitudes!$A$3:$A$502,A48,Solicitudes!$G$3:$G$502,"Solicitada",Solicitudes!$L$3:$L$502,"&lt;&gt;Licencia",Solicitudes!$L$3:$L$502,"&lt;&gt;Ausencia")+SUMIFS(Solicitudes!$F$3:$F$502,Solicitudes!$A$3:$A$502,A48,Solicitudes!$G$3:$G$502,"Planificada",Solicitudes!$L$3:$L$502,"&lt;&gt;Licencia",Solicitudes!$L$3:$L$502,"&lt;&gt;Ausencia"))</f>
        <v/>
      </c>
      <c r="N48" s="14">
        <f>IF(OR(A48="",J48=""),"",J48-K48-L48)</f>
        <v/>
      </c>
      <c r="O48" s="14">
        <f>IF(OR(A48="",N48=""),"",N48-M48)</f>
        <v/>
      </c>
      <c r="P48" s="14">
        <f>IF(A48="","",SUMIFS(Solicitudes!$F$3:$F$502,Solicitudes!$A$3:$A$502,A48,Solicitudes!$G$3:$G$502,"Aprobada",Solicitudes!$L$3:$L$502,"Licencia")+SUMIFS(Solicitudes!$F$3:$F$502,Solicitudes!$A$3:$A$502,A48,Solicitudes!$G$3:$G$502,"Aprobada",Solicitudes!$L$3:$L$502,"Ausencia"))</f>
        <v/>
      </c>
    </row>
    <row r="49">
      <c r="A49" s="9" t="n"/>
      <c r="B49" s="9" t="n"/>
      <c r="C49" s="9" t="n"/>
      <c r="D49" s="10" t="n"/>
      <c r="E49" s="14">
        <f>IF(OR(D49="",$B$2=""),"",DATEDIF(D49,$B$2,"y"))</f>
        <v/>
      </c>
      <c r="F49" s="14">
        <f>IF(OR(E49="",COUNTIF(Parámetros!$O$17:$O$56,"&lt;9999")=0),"",SUMPRODUCT((Parámetros!$O$17:$O$56=SUMPRODUCT(MAX((Parámetros!$O$17:$O$56&lt;=E49)*Parámetros!$O$17:$O$56)))*(Parámetros!$O$17:$O$56&lt;=E49)*Parámetros!$P$17:$P$56))</f>
        <v/>
      </c>
      <c r="G49" s="9" t="n"/>
      <c r="H49" s="9" t="n"/>
      <c r="I49" s="9" t="n"/>
      <c r="J49" s="14">
        <f>IF(OR(A49="",AND(G49="",F49="")),"",IF(G49&lt;&gt;"",G49,F49)+N(H49)+N(I49))</f>
        <v/>
      </c>
      <c r="K49" s="14">
        <f>IF(A49="","",SUMIFS(Solicitudes!$F$3:$F$502,Solicitudes!$A$3:$A$502,A49,Solicitudes!$G$3:$G$502,"Aprobada",Solicitudes!$D$3:$D$502,"&lt;="&amp;$B$2,Solicitudes!$L$3:$L$502,"&lt;&gt;Licencia",Solicitudes!$L$3:$L$502,"&lt;&gt;Ausencia"))</f>
        <v/>
      </c>
      <c r="L49" s="14">
        <f>IF(A49="","",SUMIFS(Solicitudes!$F$3:$F$502,Solicitudes!$A$3:$A$502,A49,Solicitudes!$G$3:$G$502,"Aprobada",Solicitudes!$D$3:$D$502,"&gt;"&amp;$B$2,Solicitudes!$L$3:$L$502,"&lt;&gt;Licencia",Solicitudes!$L$3:$L$502,"&lt;&gt;Ausencia"))</f>
        <v/>
      </c>
      <c r="M49" s="14">
        <f>IF(A49="","",SUMIFS(Solicitudes!$F$3:$F$502,Solicitudes!$A$3:$A$502,A49,Solicitudes!$G$3:$G$502,"Solicitada",Solicitudes!$L$3:$L$502,"&lt;&gt;Licencia",Solicitudes!$L$3:$L$502,"&lt;&gt;Ausencia")+SUMIFS(Solicitudes!$F$3:$F$502,Solicitudes!$A$3:$A$502,A49,Solicitudes!$G$3:$G$502,"Planificada",Solicitudes!$L$3:$L$502,"&lt;&gt;Licencia",Solicitudes!$L$3:$L$502,"&lt;&gt;Ausencia"))</f>
        <v/>
      </c>
      <c r="N49" s="14">
        <f>IF(OR(A49="",J49=""),"",J49-K49-L49)</f>
        <v/>
      </c>
      <c r="O49" s="14">
        <f>IF(OR(A49="",N49=""),"",N49-M49)</f>
        <v/>
      </c>
      <c r="P49" s="14">
        <f>IF(A49="","",SUMIFS(Solicitudes!$F$3:$F$502,Solicitudes!$A$3:$A$502,A49,Solicitudes!$G$3:$G$502,"Aprobada",Solicitudes!$L$3:$L$502,"Licencia")+SUMIFS(Solicitudes!$F$3:$F$502,Solicitudes!$A$3:$A$502,A49,Solicitudes!$G$3:$G$502,"Aprobada",Solicitudes!$L$3:$L$502,"Ausencia"))</f>
        <v/>
      </c>
    </row>
    <row r="50">
      <c r="A50" s="9" t="n"/>
      <c r="B50" s="9" t="n"/>
      <c r="C50" s="9" t="n"/>
      <c r="D50" s="10" t="n"/>
      <c r="E50" s="14">
        <f>IF(OR(D50="",$B$2=""),"",DATEDIF(D50,$B$2,"y"))</f>
        <v/>
      </c>
      <c r="F50" s="14">
        <f>IF(OR(E50="",COUNTIF(Parámetros!$O$17:$O$56,"&lt;9999")=0),"",SUMPRODUCT((Parámetros!$O$17:$O$56=SUMPRODUCT(MAX((Parámetros!$O$17:$O$56&lt;=E50)*Parámetros!$O$17:$O$56)))*(Parámetros!$O$17:$O$56&lt;=E50)*Parámetros!$P$17:$P$56))</f>
        <v/>
      </c>
      <c r="G50" s="9" t="n"/>
      <c r="H50" s="9" t="n"/>
      <c r="I50" s="9" t="n"/>
      <c r="J50" s="14">
        <f>IF(OR(A50="",AND(G50="",F50="")),"",IF(G50&lt;&gt;"",G50,F50)+N(H50)+N(I50))</f>
        <v/>
      </c>
      <c r="K50" s="14">
        <f>IF(A50="","",SUMIFS(Solicitudes!$F$3:$F$502,Solicitudes!$A$3:$A$502,A50,Solicitudes!$G$3:$G$502,"Aprobada",Solicitudes!$D$3:$D$502,"&lt;="&amp;$B$2,Solicitudes!$L$3:$L$502,"&lt;&gt;Licencia",Solicitudes!$L$3:$L$502,"&lt;&gt;Ausencia"))</f>
        <v/>
      </c>
      <c r="L50" s="14">
        <f>IF(A50="","",SUMIFS(Solicitudes!$F$3:$F$502,Solicitudes!$A$3:$A$502,A50,Solicitudes!$G$3:$G$502,"Aprobada",Solicitudes!$D$3:$D$502,"&gt;"&amp;$B$2,Solicitudes!$L$3:$L$502,"&lt;&gt;Licencia",Solicitudes!$L$3:$L$502,"&lt;&gt;Ausencia"))</f>
        <v/>
      </c>
      <c r="M50" s="14">
        <f>IF(A50="","",SUMIFS(Solicitudes!$F$3:$F$502,Solicitudes!$A$3:$A$502,A50,Solicitudes!$G$3:$G$502,"Solicitada",Solicitudes!$L$3:$L$502,"&lt;&gt;Licencia",Solicitudes!$L$3:$L$502,"&lt;&gt;Ausencia")+SUMIFS(Solicitudes!$F$3:$F$502,Solicitudes!$A$3:$A$502,A50,Solicitudes!$G$3:$G$502,"Planificada",Solicitudes!$L$3:$L$502,"&lt;&gt;Licencia",Solicitudes!$L$3:$L$502,"&lt;&gt;Ausencia"))</f>
        <v/>
      </c>
      <c r="N50" s="14">
        <f>IF(OR(A50="",J50=""),"",J50-K50-L50)</f>
        <v/>
      </c>
      <c r="O50" s="14">
        <f>IF(OR(A50="",N50=""),"",N50-M50)</f>
        <v/>
      </c>
      <c r="P50" s="14">
        <f>IF(A50="","",SUMIFS(Solicitudes!$F$3:$F$502,Solicitudes!$A$3:$A$502,A50,Solicitudes!$G$3:$G$502,"Aprobada",Solicitudes!$L$3:$L$502,"Licencia")+SUMIFS(Solicitudes!$F$3:$F$502,Solicitudes!$A$3:$A$502,A50,Solicitudes!$G$3:$G$502,"Aprobada",Solicitudes!$L$3:$L$502,"Ausencia"))</f>
        <v/>
      </c>
    </row>
    <row r="51">
      <c r="A51" s="9" t="n"/>
      <c r="B51" s="9" t="n"/>
      <c r="C51" s="9" t="n"/>
      <c r="D51" s="10" t="n"/>
      <c r="E51" s="14">
        <f>IF(OR(D51="",$B$2=""),"",DATEDIF(D51,$B$2,"y"))</f>
        <v/>
      </c>
      <c r="F51" s="14">
        <f>IF(OR(E51="",COUNTIF(Parámetros!$O$17:$O$56,"&lt;9999")=0),"",SUMPRODUCT((Parámetros!$O$17:$O$56=SUMPRODUCT(MAX((Parámetros!$O$17:$O$56&lt;=E51)*Parámetros!$O$17:$O$56)))*(Parámetros!$O$17:$O$56&lt;=E51)*Parámetros!$P$17:$P$56))</f>
        <v/>
      </c>
      <c r="G51" s="9" t="n"/>
      <c r="H51" s="9" t="n"/>
      <c r="I51" s="9" t="n"/>
      <c r="J51" s="14">
        <f>IF(OR(A51="",AND(G51="",F51="")),"",IF(G51&lt;&gt;"",G51,F51)+N(H51)+N(I51))</f>
        <v/>
      </c>
      <c r="K51" s="14">
        <f>IF(A51="","",SUMIFS(Solicitudes!$F$3:$F$502,Solicitudes!$A$3:$A$502,A51,Solicitudes!$G$3:$G$502,"Aprobada",Solicitudes!$D$3:$D$502,"&lt;="&amp;$B$2,Solicitudes!$L$3:$L$502,"&lt;&gt;Licencia",Solicitudes!$L$3:$L$502,"&lt;&gt;Ausencia"))</f>
        <v/>
      </c>
      <c r="L51" s="14">
        <f>IF(A51="","",SUMIFS(Solicitudes!$F$3:$F$502,Solicitudes!$A$3:$A$502,A51,Solicitudes!$G$3:$G$502,"Aprobada",Solicitudes!$D$3:$D$502,"&gt;"&amp;$B$2,Solicitudes!$L$3:$L$502,"&lt;&gt;Licencia",Solicitudes!$L$3:$L$502,"&lt;&gt;Ausencia"))</f>
        <v/>
      </c>
      <c r="M51" s="14">
        <f>IF(A51="","",SUMIFS(Solicitudes!$F$3:$F$502,Solicitudes!$A$3:$A$502,A51,Solicitudes!$G$3:$G$502,"Solicitada",Solicitudes!$L$3:$L$502,"&lt;&gt;Licencia",Solicitudes!$L$3:$L$502,"&lt;&gt;Ausencia")+SUMIFS(Solicitudes!$F$3:$F$502,Solicitudes!$A$3:$A$502,A51,Solicitudes!$G$3:$G$502,"Planificada",Solicitudes!$L$3:$L$502,"&lt;&gt;Licencia",Solicitudes!$L$3:$L$502,"&lt;&gt;Ausencia"))</f>
        <v/>
      </c>
      <c r="N51" s="14">
        <f>IF(OR(A51="",J51=""),"",J51-K51-L51)</f>
        <v/>
      </c>
      <c r="O51" s="14">
        <f>IF(OR(A51="",N51=""),"",N51-M51)</f>
        <v/>
      </c>
      <c r="P51" s="14">
        <f>IF(A51="","",SUMIFS(Solicitudes!$F$3:$F$502,Solicitudes!$A$3:$A$502,A51,Solicitudes!$G$3:$G$502,"Aprobada",Solicitudes!$L$3:$L$502,"Licencia")+SUMIFS(Solicitudes!$F$3:$F$502,Solicitudes!$A$3:$A$502,A51,Solicitudes!$G$3:$G$502,"Aprobada",Solicitudes!$L$3:$L$502,"Ausencia"))</f>
        <v/>
      </c>
    </row>
    <row r="52">
      <c r="A52" s="9" t="n"/>
      <c r="B52" s="9" t="n"/>
      <c r="C52" s="9" t="n"/>
      <c r="D52" s="10" t="n"/>
      <c r="E52" s="14">
        <f>IF(OR(D52="",$B$2=""),"",DATEDIF(D52,$B$2,"y"))</f>
        <v/>
      </c>
      <c r="F52" s="14">
        <f>IF(OR(E52="",COUNTIF(Parámetros!$O$17:$O$56,"&lt;9999")=0),"",SUMPRODUCT((Parámetros!$O$17:$O$56=SUMPRODUCT(MAX((Parámetros!$O$17:$O$56&lt;=E52)*Parámetros!$O$17:$O$56)))*(Parámetros!$O$17:$O$56&lt;=E52)*Parámetros!$P$17:$P$56))</f>
        <v/>
      </c>
      <c r="G52" s="9" t="n"/>
      <c r="H52" s="9" t="n"/>
      <c r="I52" s="9" t="n"/>
      <c r="J52" s="14">
        <f>IF(OR(A52="",AND(G52="",F52="")),"",IF(G52&lt;&gt;"",G52,F52)+N(H52)+N(I52))</f>
        <v/>
      </c>
      <c r="K52" s="14">
        <f>IF(A52="","",SUMIFS(Solicitudes!$F$3:$F$502,Solicitudes!$A$3:$A$502,A52,Solicitudes!$G$3:$G$502,"Aprobada",Solicitudes!$D$3:$D$502,"&lt;="&amp;$B$2,Solicitudes!$L$3:$L$502,"&lt;&gt;Licencia",Solicitudes!$L$3:$L$502,"&lt;&gt;Ausencia"))</f>
        <v/>
      </c>
      <c r="L52" s="14">
        <f>IF(A52="","",SUMIFS(Solicitudes!$F$3:$F$502,Solicitudes!$A$3:$A$502,A52,Solicitudes!$G$3:$G$502,"Aprobada",Solicitudes!$D$3:$D$502,"&gt;"&amp;$B$2,Solicitudes!$L$3:$L$502,"&lt;&gt;Licencia",Solicitudes!$L$3:$L$502,"&lt;&gt;Ausencia"))</f>
        <v/>
      </c>
      <c r="M52" s="14">
        <f>IF(A52="","",SUMIFS(Solicitudes!$F$3:$F$502,Solicitudes!$A$3:$A$502,A52,Solicitudes!$G$3:$G$502,"Solicitada",Solicitudes!$L$3:$L$502,"&lt;&gt;Licencia",Solicitudes!$L$3:$L$502,"&lt;&gt;Ausencia")+SUMIFS(Solicitudes!$F$3:$F$502,Solicitudes!$A$3:$A$502,A52,Solicitudes!$G$3:$G$502,"Planificada",Solicitudes!$L$3:$L$502,"&lt;&gt;Licencia",Solicitudes!$L$3:$L$502,"&lt;&gt;Ausencia"))</f>
        <v/>
      </c>
      <c r="N52" s="14">
        <f>IF(OR(A52="",J52=""),"",J52-K52-L52)</f>
        <v/>
      </c>
      <c r="O52" s="14">
        <f>IF(OR(A52="",N52=""),"",N52-M52)</f>
        <v/>
      </c>
      <c r="P52" s="14">
        <f>IF(A52="","",SUMIFS(Solicitudes!$F$3:$F$502,Solicitudes!$A$3:$A$502,A52,Solicitudes!$G$3:$G$502,"Aprobada",Solicitudes!$L$3:$L$502,"Licencia")+SUMIFS(Solicitudes!$F$3:$F$502,Solicitudes!$A$3:$A$502,A52,Solicitudes!$G$3:$G$502,"Aprobada",Solicitudes!$L$3:$L$502,"Ausencia"))</f>
        <v/>
      </c>
    </row>
    <row r="53">
      <c r="A53" s="9" t="n"/>
      <c r="B53" s="9" t="n"/>
      <c r="C53" s="9" t="n"/>
      <c r="D53" s="10" t="n"/>
      <c r="E53" s="14">
        <f>IF(OR(D53="",$B$2=""),"",DATEDIF(D53,$B$2,"y"))</f>
        <v/>
      </c>
      <c r="F53" s="14">
        <f>IF(OR(E53="",COUNTIF(Parámetros!$O$17:$O$56,"&lt;9999")=0),"",SUMPRODUCT((Parámetros!$O$17:$O$56=SUMPRODUCT(MAX((Parámetros!$O$17:$O$56&lt;=E53)*Parámetros!$O$17:$O$56)))*(Parámetros!$O$17:$O$56&lt;=E53)*Parámetros!$P$17:$P$56))</f>
        <v/>
      </c>
      <c r="G53" s="9" t="n"/>
      <c r="H53" s="9" t="n"/>
      <c r="I53" s="9" t="n"/>
      <c r="J53" s="14">
        <f>IF(OR(A53="",AND(G53="",F53="")),"",IF(G53&lt;&gt;"",G53,F53)+N(H53)+N(I53))</f>
        <v/>
      </c>
      <c r="K53" s="14">
        <f>IF(A53="","",SUMIFS(Solicitudes!$F$3:$F$502,Solicitudes!$A$3:$A$502,A53,Solicitudes!$G$3:$G$502,"Aprobada",Solicitudes!$D$3:$D$502,"&lt;="&amp;$B$2,Solicitudes!$L$3:$L$502,"&lt;&gt;Licencia",Solicitudes!$L$3:$L$502,"&lt;&gt;Ausencia"))</f>
        <v/>
      </c>
      <c r="L53" s="14">
        <f>IF(A53="","",SUMIFS(Solicitudes!$F$3:$F$502,Solicitudes!$A$3:$A$502,A53,Solicitudes!$G$3:$G$502,"Aprobada",Solicitudes!$D$3:$D$502,"&gt;"&amp;$B$2,Solicitudes!$L$3:$L$502,"&lt;&gt;Licencia",Solicitudes!$L$3:$L$502,"&lt;&gt;Ausencia"))</f>
        <v/>
      </c>
      <c r="M53" s="14">
        <f>IF(A53="","",SUMIFS(Solicitudes!$F$3:$F$502,Solicitudes!$A$3:$A$502,A53,Solicitudes!$G$3:$G$502,"Solicitada",Solicitudes!$L$3:$L$502,"&lt;&gt;Licencia",Solicitudes!$L$3:$L$502,"&lt;&gt;Ausencia")+SUMIFS(Solicitudes!$F$3:$F$502,Solicitudes!$A$3:$A$502,A53,Solicitudes!$G$3:$G$502,"Planificada",Solicitudes!$L$3:$L$502,"&lt;&gt;Licencia",Solicitudes!$L$3:$L$502,"&lt;&gt;Ausencia"))</f>
        <v/>
      </c>
      <c r="N53" s="14">
        <f>IF(OR(A53="",J53=""),"",J53-K53-L53)</f>
        <v/>
      </c>
      <c r="O53" s="14">
        <f>IF(OR(A53="",N53=""),"",N53-M53)</f>
        <v/>
      </c>
      <c r="P53" s="14">
        <f>IF(A53="","",SUMIFS(Solicitudes!$F$3:$F$502,Solicitudes!$A$3:$A$502,A53,Solicitudes!$G$3:$G$502,"Aprobada",Solicitudes!$L$3:$L$502,"Licencia")+SUMIFS(Solicitudes!$F$3:$F$502,Solicitudes!$A$3:$A$502,A53,Solicitudes!$G$3:$G$502,"Aprobada",Solicitudes!$L$3:$L$502,"Ausencia"))</f>
        <v/>
      </c>
    </row>
    <row r="54">
      <c r="A54" s="9" t="n"/>
      <c r="B54" s="9" t="n"/>
      <c r="C54" s="9" t="n"/>
      <c r="D54" s="10" t="n"/>
      <c r="E54" s="14">
        <f>IF(OR(D54="",$B$2=""),"",DATEDIF(D54,$B$2,"y"))</f>
        <v/>
      </c>
      <c r="F54" s="14">
        <f>IF(OR(E54="",COUNTIF(Parámetros!$O$17:$O$56,"&lt;9999")=0),"",SUMPRODUCT((Parámetros!$O$17:$O$56=SUMPRODUCT(MAX((Parámetros!$O$17:$O$56&lt;=E54)*Parámetros!$O$17:$O$56)))*(Parámetros!$O$17:$O$56&lt;=E54)*Parámetros!$P$17:$P$56))</f>
        <v/>
      </c>
      <c r="G54" s="9" t="n"/>
      <c r="H54" s="9" t="n"/>
      <c r="I54" s="9" t="n"/>
      <c r="J54" s="14">
        <f>IF(OR(A54="",AND(G54="",F54="")),"",IF(G54&lt;&gt;"",G54,F54)+N(H54)+N(I54))</f>
        <v/>
      </c>
      <c r="K54" s="14">
        <f>IF(A54="","",SUMIFS(Solicitudes!$F$3:$F$502,Solicitudes!$A$3:$A$502,A54,Solicitudes!$G$3:$G$502,"Aprobada",Solicitudes!$D$3:$D$502,"&lt;="&amp;$B$2,Solicitudes!$L$3:$L$502,"&lt;&gt;Licencia",Solicitudes!$L$3:$L$502,"&lt;&gt;Ausencia"))</f>
        <v/>
      </c>
      <c r="L54" s="14">
        <f>IF(A54="","",SUMIFS(Solicitudes!$F$3:$F$502,Solicitudes!$A$3:$A$502,A54,Solicitudes!$G$3:$G$502,"Aprobada",Solicitudes!$D$3:$D$502,"&gt;"&amp;$B$2,Solicitudes!$L$3:$L$502,"&lt;&gt;Licencia",Solicitudes!$L$3:$L$502,"&lt;&gt;Ausencia"))</f>
        <v/>
      </c>
      <c r="M54" s="14">
        <f>IF(A54="","",SUMIFS(Solicitudes!$F$3:$F$502,Solicitudes!$A$3:$A$502,A54,Solicitudes!$G$3:$G$502,"Solicitada",Solicitudes!$L$3:$L$502,"&lt;&gt;Licencia",Solicitudes!$L$3:$L$502,"&lt;&gt;Ausencia")+SUMIFS(Solicitudes!$F$3:$F$502,Solicitudes!$A$3:$A$502,A54,Solicitudes!$G$3:$G$502,"Planificada",Solicitudes!$L$3:$L$502,"&lt;&gt;Licencia",Solicitudes!$L$3:$L$502,"&lt;&gt;Ausencia"))</f>
        <v/>
      </c>
      <c r="N54" s="14">
        <f>IF(OR(A54="",J54=""),"",J54-K54-L54)</f>
        <v/>
      </c>
      <c r="O54" s="14">
        <f>IF(OR(A54="",N54=""),"",N54-M54)</f>
        <v/>
      </c>
      <c r="P54" s="14">
        <f>IF(A54="","",SUMIFS(Solicitudes!$F$3:$F$502,Solicitudes!$A$3:$A$502,A54,Solicitudes!$G$3:$G$502,"Aprobada",Solicitudes!$L$3:$L$502,"Licencia")+SUMIFS(Solicitudes!$F$3:$F$502,Solicitudes!$A$3:$A$502,A54,Solicitudes!$G$3:$G$502,"Aprobada",Solicitudes!$L$3:$L$502,"Ausencia"))</f>
        <v/>
      </c>
    </row>
    <row r="55">
      <c r="A55" s="9" t="n"/>
      <c r="B55" s="9" t="n"/>
      <c r="C55" s="9" t="n"/>
      <c r="D55" s="10" t="n"/>
      <c r="E55" s="14">
        <f>IF(OR(D55="",$B$2=""),"",DATEDIF(D55,$B$2,"y"))</f>
        <v/>
      </c>
      <c r="F55" s="14">
        <f>IF(OR(E55="",COUNTIF(Parámetros!$O$17:$O$56,"&lt;9999")=0),"",SUMPRODUCT((Parámetros!$O$17:$O$56=SUMPRODUCT(MAX((Parámetros!$O$17:$O$56&lt;=E55)*Parámetros!$O$17:$O$56)))*(Parámetros!$O$17:$O$56&lt;=E55)*Parámetros!$P$17:$P$56))</f>
        <v/>
      </c>
      <c r="G55" s="9" t="n"/>
      <c r="H55" s="9" t="n"/>
      <c r="I55" s="9" t="n"/>
      <c r="J55" s="14">
        <f>IF(OR(A55="",AND(G55="",F55="")),"",IF(G55&lt;&gt;"",G55,F55)+N(H55)+N(I55))</f>
        <v/>
      </c>
      <c r="K55" s="14">
        <f>IF(A55="","",SUMIFS(Solicitudes!$F$3:$F$502,Solicitudes!$A$3:$A$502,A55,Solicitudes!$G$3:$G$502,"Aprobada",Solicitudes!$D$3:$D$502,"&lt;="&amp;$B$2,Solicitudes!$L$3:$L$502,"&lt;&gt;Licencia",Solicitudes!$L$3:$L$502,"&lt;&gt;Ausencia"))</f>
        <v/>
      </c>
      <c r="L55" s="14">
        <f>IF(A55="","",SUMIFS(Solicitudes!$F$3:$F$502,Solicitudes!$A$3:$A$502,A55,Solicitudes!$G$3:$G$502,"Aprobada",Solicitudes!$D$3:$D$502,"&gt;"&amp;$B$2,Solicitudes!$L$3:$L$502,"&lt;&gt;Licencia",Solicitudes!$L$3:$L$502,"&lt;&gt;Ausencia"))</f>
        <v/>
      </c>
      <c r="M55" s="14">
        <f>IF(A55="","",SUMIFS(Solicitudes!$F$3:$F$502,Solicitudes!$A$3:$A$502,A55,Solicitudes!$G$3:$G$502,"Solicitada",Solicitudes!$L$3:$L$502,"&lt;&gt;Licencia",Solicitudes!$L$3:$L$502,"&lt;&gt;Ausencia")+SUMIFS(Solicitudes!$F$3:$F$502,Solicitudes!$A$3:$A$502,A55,Solicitudes!$G$3:$G$502,"Planificada",Solicitudes!$L$3:$L$502,"&lt;&gt;Licencia",Solicitudes!$L$3:$L$502,"&lt;&gt;Ausencia"))</f>
        <v/>
      </c>
      <c r="N55" s="14">
        <f>IF(OR(A55="",J55=""),"",J55-K55-L55)</f>
        <v/>
      </c>
      <c r="O55" s="14">
        <f>IF(OR(A55="",N55=""),"",N55-M55)</f>
        <v/>
      </c>
      <c r="P55" s="14">
        <f>IF(A55="","",SUMIFS(Solicitudes!$F$3:$F$502,Solicitudes!$A$3:$A$502,A55,Solicitudes!$G$3:$G$502,"Aprobada",Solicitudes!$L$3:$L$502,"Licencia")+SUMIFS(Solicitudes!$F$3:$F$502,Solicitudes!$A$3:$A$502,A55,Solicitudes!$G$3:$G$502,"Aprobada",Solicitudes!$L$3:$L$502,"Ausencia"))</f>
        <v/>
      </c>
    </row>
    <row r="56">
      <c r="A56" s="9" t="n"/>
      <c r="B56" s="9" t="n"/>
      <c r="C56" s="9" t="n"/>
      <c r="D56" s="10" t="n"/>
      <c r="E56" s="14">
        <f>IF(OR(D56="",$B$2=""),"",DATEDIF(D56,$B$2,"y"))</f>
        <v/>
      </c>
      <c r="F56" s="14">
        <f>IF(OR(E56="",COUNTIF(Parámetros!$O$17:$O$56,"&lt;9999")=0),"",SUMPRODUCT((Parámetros!$O$17:$O$56=SUMPRODUCT(MAX((Parámetros!$O$17:$O$56&lt;=E56)*Parámetros!$O$17:$O$56)))*(Parámetros!$O$17:$O$56&lt;=E56)*Parámetros!$P$17:$P$56))</f>
        <v/>
      </c>
      <c r="G56" s="9" t="n"/>
      <c r="H56" s="9" t="n"/>
      <c r="I56" s="9" t="n"/>
      <c r="J56" s="14">
        <f>IF(OR(A56="",AND(G56="",F56="")),"",IF(G56&lt;&gt;"",G56,F56)+N(H56)+N(I56))</f>
        <v/>
      </c>
      <c r="K56" s="14">
        <f>IF(A56="","",SUMIFS(Solicitudes!$F$3:$F$502,Solicitudes!$A$3:$A$502,A56,Solicitudes!$G$3:$G$502,"Aprobada",Solicitudes!$D$3:$D$502,"&lt;="&amp;$B$2,Solicitudes!$L$3:$L$502,"&lt;&gt;Licencia",Solicitudes!$L$3:$L$502,"&lt;&gt;Ausencia"))</f>
        <v/>
      </c>
      <c r="L56" s="14">
        <f>IF(A56="","",SUMIFS(Solicitudes!$F$3:$F$502,Solicitudes!$A$3:$A$502,A56,Solicitudes!$G$3:$G$502,"Aprobada",Solicitudes!$D$3:$D$502,"&gt;"&amp;$B$2,Solicitudes!$L$3:$L$502,"&lt;&gt;Licencia",Solicitudes!$L$3:$L$502,"&lt;&gt;Ausencia"))</f>
        <v/>
      </c>
      <c r="M56" s="14">
        <f>IF(A56="","",SUMIFS(Solicitudes!$F$3:$F$502,Solicitudes!$A$3:$A$502,A56,Solicitudes!$G$3:$G$502,"Solicitada",Solicitudes!$L$3:$L$502,"&lt;&gt;Licencia",Solicitudes!$L$3:$L$502,"&lt;&gt;Ausencia")+SUMIFS(Solicitudes!$F$3:$F$502,Solicitudes!$A$3:$A$502,A56,Solicitudes!$G$3:$G$502,"Planificada",Solicitudes!$L$3:$L$502,"&lt;&gt;Licencia",Solicitudes!$L$3:$L$502,"&lt;&gt;Ausencia"))</f>
        <v/>
      </c>
      <c r="N56" s="14">
        <f>IF(OR(A56="",J56=""),"",J56-K56-L56)</f>
        <v/>
      </c>
      <c r="O56" s="14">
        <f>IF(OR(A56="",N56=""),"",N56-M56)</f>
        <v/>
      </c>
      <c r="P56" s="14">
        <f>IF(A56="","",SUMIFS(Solicitudes!$F$3:$F$502,Solicitudes!$A$3:$A$502,A56,Solicitudes!$G$3:$G$502,"Aprobada",Solicitudes!$L$3:$L$502,"Licencia")+SUMIFS(Solicitudes!$F$3:$F$502,Solicitudes!$A$3:$A$502,A56,Solicitudes!$G$3:$G$502,"Aprobada",Solicitudes!$L$3:$L$502,"Ausencia"))</f>
        <v/>
      </c>
    </row>
    <row r="57">
      <c r="A57" s="9" t="n"/>
      <c r="B57" s="9" t="n"/>
      <c r="C57" s="9" t="n"/>
      <c r="D57" s="10" t="n"/>
      <c r="E57" s="14">
        <f>IF(OR(D57="",$B$2=""),"",DATEDIF(D57,$B$2,"y"))</f>
        <v/>
      </c>
      <c r="F57" s="14">
        <f>IF(OR(E57="",COUNTIF(Parámetros!$O$17:$O$56,"&lt;9999")=0),"",SUMPRODUCT((Parámetros!$O$17:$O$56=SUMPRODUCT(MAX((Parámetros!$O$17:$O$56&lt;=E57)*Parámetros!$O$17:$O$56)))*(Parámetros!$O$17:$O$56&lt;=E57)*Parámetros!$P$17:$P$56))</f>
        <v/>
      </c>
      <c r="G57" s="9" t="n"/>
      <c r="H57" s="9" t="n"/>
      <c r="I57" s="9" t="n"/>
      <c r="J57" s="14">
        <f>IF(OR(A57="",AND(G57="",F57="")),"",IF(G57&lt;&gt;"",G57,F57)+N(H57)+N(I57))</f>
        <v/>
      </c>
      <c r="K57" s="14">
        <f>IF(A57="","",SUMIFS(Solicitudes!$F$3:$F$502,Solicitudes!$A$3:$A$502,A57,Solicitudes!$G$3:$G$502,"Aprobada",Solicitudes!$D$3:$D$502,"&lt;="&amp;$B$2,Solicitudes!$L$3:$L$502,"&lt;&gt;Licencia",Solicitudes!$L$3:$L$502,"&lt;&gt;Ausencia"))</f>
        <v/>
      </c>
      <c r="L57" s="14">
        <f>IF(A57="","",SUMIFS(Solicitudes!$F$3:$F$502,Solicitudes!$A$3:$A$502,A57,Solicitudes!$G$3:$G$502,"Aprobada",Solicitudes!$D$3:$D$502,"&gt;"&amp;$B$2,Solicitudes!$L$3:$L$502,"&lt;&gt;Licencia",Solicitudes!$L$3:$L$502,"&lt;&gt;Ausencia"))</f>
        <v/>
      </c>
      <c r="M57" s="14">
        <f>IF(A57="","",SUMIFS(Solicitudes!$F$3:$F$502,Solicitudes!$A$3:$A$502,A57,Solicitudes!$G$3:$G$502,"Solicitada",Solicitudes!$L$3:$L$502,"&lt;&gt;Licencia",Solicitudes!$L$3:$L$502,"&lt;&gt;Ausencia")+SUMIFS(Solicitudes!$F$3:$F$502,Solicitudes!$A$3:$A$502,A57,Solicitudes!$G$3:$G$502,"Planificada",Solicitudes!$L$3:$L$502,"&lt;&gt;Licencia",Solicitudes!$L$3:$L$502,"&lt;&gt;Ausencia"))</f>
        <v/>
      </c>
      <c r="N57" s="14">
        <f>IF(OR(A57="",J57=""),"",J57-K57-L57)</f>
        <v/>
      </c>
      <c r="O57" s="14">
        <f>IF(OR(A57="",N57=""),"",N57-M57)</f>
        <v/>
      </c>
      <c r="P57" s="14">
        <f>IF(A57="","",SUMIFS(Solicitudes!$F$3:$F$502,Solicitudes!$A$3:$A$502,A57,Solicitudes!$G$3:$G$502,"Aprobada",Solicitudes!$L$3:$L$502,"Licencia")+SUMIFS(Solicitudes!$F$3:$F$502,Solicitudes!$A$3:$A$502,A57,Solicitudes!$G$3:$G$502,"Aprobada",Solicitudes!$L$3:$L$502,"Ausencia"))</f>
        <v/>
      </c>
    </row>
    <row r="58">
      <c r="A58" s="9" t="n"/>
      <c r="B58" s="9" t="n"/>
      <c r="C58" s="9" t="n"/>
      <c r="D58" s="10" t="n"/>
      <c r="E58" s="14">
        <f>IF(OR(D58="",$B$2=""),"",DATEDIF(D58,$B$2,"y"))</f>
        <v/>
      </c>
      <c r="F58" s="14">
        <f>IF(OR(E58="",COUNTIF(Parámetros!$O$17:$O$56,"&lt;9999")=0),"",SUMPRODUCT((Parámetros!$O$17:$O$56=SUMPRODUCT(MAX((Parámetros!$O$17:$O$56&lt;=E58)*Parámetros!$O$17:$O$56)))*(Parámetros!$O$17:$O$56&lt;=E58)*Parámetros!$P$17:$P$56))</f>
        <v/>
      </c>
      <c r="G58" s="9" t="n"/>
      <c r="H58" s="9" t="n"/>
      <c r="I58" s="9" t="n"/>
      <c r="J58" s="14">
        <f>IF(OR(A58="",AND(G58="",F58="")),"",IF(G58&lt;&gt;"",G58,F58)+N(H58)+N(I58))</f>
        <v/>
      </c>
      <c r="K58" s="14">
        <f>IF(A58="","",SUMIFS(Solicitudes!$F$3:$F$502,Solicitudes!$A$3:$A$502,A58,Solicitudes!$G$3:$G$502,"Aprobada",Solicitudes!$D$3:$D$502,"&lt;="&amp;$B$2,Solicitudes!$L$3:$L$502,"&lt;&gt;Licencia",Solicitudes!$L$3:$L$502,"&lt;&gt;Ausencia"))</f>
        <v/>
      </c>
      <c r="L58" s="14">
        <f>IF(A58="","",SUMIFS(Solicitudes!$F$3:$F$502,Solicitudes!$A$3:$A$502,A58,Solicitudes!$G$3:$G$502,"Aprobada",Solicitudes!$D$3:$D$502,"&gt;"&amp;$B$2,Solicitudes!$L$3:$L$502,"&lt;&gt;Licencia",Solicitudes!$L$3:$L$502,"&lt;&gt;Ausencia"))</f>
        <v/>
      </c>
      <c r="M58" s="14">
        <f>IF(A58="","",SUMIFS(Solicitudes!$F$3:$F$502,Solicitudes!$A$3:$A$502,A58,Solicitudes!$G$3:$G$502,"Solicitada",Solicitudes!$L$3:$L$502,"&lt;&gt;Licencia",Solicitudes!$L$3:$L$502,"&lt;&gt;Ausencia")+SUMIFS(Solicitudes!$F$3:$F$502,Solicitudes!$A$3:$A$502,A58,Solicitudes!$G$3:$G$502,"Planificada",Solicitudes!$L$3:$L$502,"&lt;&gt;Licencia",Solicitudes!$L$3:$L$502,"&lt;&gt;Ausencia"))</f>
        <v/>
      </c>
      <c r="N58" s="14">
        <f>IF(OR(A58="",J58=""),"",J58-K58-L58)</f>
        <v/>
      </c>
      <c r="O58" s="14">
        <f>IF(OR(A58="",N58=""),"",N58-M58)</f>
        <v/>
      </c>
      <c r="P58" s="14">
        <f>IF(A58="","",SUMIFS(Solicitudes!$F$3:$F$502,Solicitudes!$A$3:$A$502,A58,Solicitudes!$G$3:$G$502,"Aprobada",Solicitudes!$L$3:$L$502,"Licencia")+SUMIFS(Solicitudes!$F$3:$F$502,Solicitudes!$A$3:$A$502,A58,Solicitudes!$G$3:$G$502,"Aprobada",Solicitudes!$L$3:$L$502,"Ausencia"))</f>
        <v/>
      </c>
    </row>
    <row r="59">
      <c r="A59" s="9" t="n"/>
      <c r="B59" s="9" t="n"/>
      <c r="C59" s="9" t="n"/>
      <c r="D59" s="10" t="n"/>
      <c r="E59" s="14">
        <f>IF(OR(D59="",$B$2=""),"",DATEDIF(D59,$B$2,"y"))</f>
        <v/>
      </c>
      <c r="F59" s="14">
        <f>IF(OR(E59="",COUNTIF(Parámetros!$O$17:$O$56,"&lt;9999")=0),"",SUMPRODUCT((Parámetros!$O$17:$O$56=SUMPRODUCT(MAX((Parámetros!$O$17:$O$56&lt;=E59)*Parámetros!$O$17:$O$56)))*(Parámetros!$O$17:$O$56&lt;=E59)*Parámetros!$P$17:$P$56))</f>
        <v/>
      </c>
      <c r="G59" s="9" t="n"/>
      <c r="H59" s="9" t="n"/>
      <c r="I59" s="9" t="n"/>
      <c r="J59" s="14">
        <f>IF(OR(A59="",AND(G59="",F59="")),"",IF(G59&lt;&gt;"",G59,F59)+N(H59)+N(I59))</f>
        <v/>
      </c>
      <c r="K59" s="14">
        <f>IF(A59="","",SUMIFS(Solicitudes!$F$3:$F$502,Solicitudes!$A$3:$A$502,A59,Solicitudes!$G$3:$G$502,"Aprobada",Solicitudes!$D$3:$D$502,"&lt;="&amp;$B$2,Solicitudes!$L$3:$L$502,"&lt;&gt;Licencia",Solicitudes!$L$3:$L$502,"&lt;&gt;Ausencia"))</f>
        <v/>
      </c>
      <c r="L59" s="14">
        <f>IF(A59="","",SUMIFS(Solicitudes!$F$3:$F$502,Solicitudes!$A$3:$A$502,A59,Solicitudes!$G$3:$G$502,"Aprobada",Solicitudes!$D$3:$D$502,"&gt;"&amp;$B$2,Solicitudes!$L$3:$L$502,"&lt;&gt;Licencia",Solicitudes!$L$3:$L$502,"&lt;&gt;Ausencia"))</f>
        <v/>
      </c>
      <c r="M59" s="14">
        <f>IF(A59="","",SUMIFS(Solicitudes!$F$3:$F$502,Solicitudes!$A$3:$A$502,A59,Solicitudes!$G$3:$G$502,"Solicitada",Solicitudes!$L$3:$L$502,"&lt;&gt;Licencia",Solicitudes!$L$3:$L$502,"&lt;&gt;Ausencia")+SUMIFS(Solicitudes!$F$3:$F$502,Solicitudes!$A$3:$A$502,A59,Solicitudes!$G$3:$G$502,"Planificada",Solicitudes!$L$3:$L$502,"&lt;&gt;Licencia",Solicitudes!$L$3:$L$502,"&lt;&gt;Ausencia"))</f>
        <v/>
      </c>
      <c r="N59" s="14">
        <f>IF(OR(A59="",J59=""),"",J59-K59-L59)</f>
        <v/>
      </c>
      <c r="O59" s="14">
        <f>IF(OR(A59="",N59=""),"",N59-M59)</f>
        <v/>
      </c>
      <c r="P59" s="14">
        <f>IF(A59="","",SUMIFS(Solicitudes!$F$3:$F$502,Solicitudes!$A$3:$A$502,A59,Solicitudes!$G$3:$G$502,"Aprobada",Solicitudes!$L$3:$L$502,"Licencia")+SUMIFS(Solicitudes!$F$3:$F$502,Solicitudes!$A$3:$A$502,A59,Solicitudes!$G$3:$G$502,"Aprobada",Solicitudes!$L$3:$L$502,"Ausencia"))</f>
        <v/>
      </c>
    </row>
    <row r="60">
      <c r="A60" s="9" t="n"/>
      <c r="B60" s="9" t="n"/>
      <c r="C60" s="9" t="n"/>
      <c r="D60" s="10" t="n"/>
      <c r="E60" s="14">
        <f>IF(OR(D60="",$B$2=""),"",DATEDIF(D60,$B$2,"y"))</f>
        <v/>
      </c>
      <c r="F60" s="14">
        <f>IF(OR(E60="",COUNTIF(Parámetros!$O$17:$O$56,"&lt;9999")=0),"",SUMPRODUCT((Parámetros!$O$17:$O$56=SUMPRODUCT(MAX((Parámetros!$O$17:$O$56&lt;=E60)*Parámetros!$O$17:$O$56)))*(Parámetros!$O$17:$O$56&lt;=E60)*Parámetros!$P$17:$P$56))</f>
        <v/>
      </c>
      <c r="G60" s="9" t="n"/>
      <c r="H60" s="9" t="n"/>
      <c r="I60" s="9" t="n"/>
      <c r="J60" s="14">
        <f>IF(OR(A60="",AND(G60="",F60="")),"",IF(G60&lt;&gt;"",G60,F60)+N(H60)+N(I60))</f>
        <v/>
      </c>
      <c r="K60" s="14">
        <f>IF(A60="","",SUMIFS(Solicitudes!$F$3:$F$502,Solicitudes!$A$3:$A$502,A60,Solicitudes!$G$3:$G$502,"Aprobada",Solicitudes!$D$3:$D$502,"&lt;="&amp;$B$2,Solicitudes!$L$3:$L$502,"&lt;&gt;Licencia",Solicitudes!$L$3:$L$502,"&lt;&gt;Ausencia"))</f>
        <v/>
      </c>
      <c r="L60" s="14">
        <f>IF(A60="","",SUMIFS(Solicitudes!$F$3:$F$502,Solicitudes!$A$3:$A$502,A60,Solicitudes!$G$3:$G$502,"Aprobada",Solicitudes!$D$3:$D$502,"&gt;"&amp;$B$2,Solicitudes!$L$3:$L$502,"&lt;&gt;Licencia",Solicitudes!$L$3:$L$502,"&lt;&gt;Ausencia"))</f>
        <v/>
      </c>
      <c r="M60" s="14">
        <f>IF(A60="","",SUMIFS(Solicitudes!$F$3:$F$502,Solicitudes!$A$3:$A$502,A60,Solicitudes!$G$3:$G$502,"Solicitada",Solicitudes!$L$3:$L$502,"&lt;&gt;Licencia",Solicitudes!$L$3:$L$502,"&lt;&gt;Ausencia")+SUMIFS(Solicitudes!$F$3:$F$502,Solicitudes!$A$3:$A$502,A60,Solicitudes!$G$3:$G$502,"Planificada",Solicitudes!$L$3:$L$502,"&lt;&gt;Licencia",Solicitudes!$L$3:$L$502,"&lt;&gt;Ausencia"))</f>
        <v/>
      </c>
      <c r="N60" s="14">
        <f>IF(OR(A60="",J60=""),"",J60-K60-L60)</f>
        <v/>
      </c>
      <c r="O60" s="14">
        <f>IF(OR(A60="",N60=""),"",N60-M60)</f>
        <v/>
      </c>
      <c r="P60" s="14">
        <f>IF(A60="","",SUMIFS(Solicitudes!$F$3:$F$502,Solicitudes!$A$3:$A$502,A60,Solicitudes!$G$3:$G$502,"Aprobada",Solicitudes!$L$3:$L$502,"Licencia")+SUMIFS(Solicitudes!$F$3:$F$502,Solicitudes!$A$3:$A$502,A60,Solicitudes!$G$3:$G$502,"Aprobada",Solicitudes!$L$3:$L$502,"Ausencia"))</f>
        <v/>
      </c>
    </row>
    <row r="61">
      <c r="A61" s="9" t="n"/>
      <c r="B61" s="9" t="n"/>
      <c r="C61" s="9" t="n"/>
      <c r="D61" s="10" t="n"/>
      <c r="E61" s="14">
        <f>IF(OR(D61="",$B$2=""),"",DATEDIF(D61,$B$2,"y"))</f>
        <v/>
      </c>
      <c r="F61" s="14">
        <f>IF(OR(E61="",COUNTIF(Parámetros!$O$17:$O$56,"&lt;9999")=0),"",SUMPRODUCT((Parámetros!$O$17:$O$56=SUMPRODUCT(MAX((Parámetros!$O$17:$O$56&lt;=E61)*Parámetros!$O$17:$O$56)))*(Parámetros!$O$17:$O$56&lt;=E61)*Parámetros!$P$17:$P$56))</f>
        <v/>
      </c>
      <c r="G61" s="9" t="n"/>
      <c r="H61" s="9" t="n"/>
      <c r="I61" s="9" t="n"/>
      <c r="J61" s="14">
        <f>IF(OR(A61="",AND(G61="",F61="")),"",IF(G61&lt;&gt;"",G61,F61)+N(H61)+N(I61))</f>
        <v/>
      </c>
      <c r="K61" s="14">
        <f>IF(A61="","",SUMIFS(Solicitudes!$F$3:$F$502,Solicitudes!$A$3:$A$502,A61,Solicitudes!$G$3:$G$502,"Aprobada",Solicitudes!$D$3:$D$502,"&lt;="&amp;$B$2,Solicitudes!$L$3:$L$502,"&lt;&gt;Licencia",Solicitudes!$L$3:$L$502,"&lt;&gt;Ausencia"))</f>
        <v/>
      </c>
      <c r="L61" s="14">
        <f>IF(A61="","",SUMIFS(Solicitudes!$F$3:$F$502,Solicitudes!$A$3:$A$502,A61,Solicitudes!$G$3:$G$502,"Aprobada",Solicitudes!$D$3:$D$502,"&gt;"&amp;$B$2,Solicitudes!$L$3:$L$502,"&lt;&gt;Licencia",Solicitudes!$L$3:$L$502,"&lt;&gt;Ausencia"))</f>
        <v/>
      </c>
      <c r="M61" s="14">
        <f>IF(A61="","",SUMIFS(Solicitudes!$F$3:$F$502,Solicitudes!$A$3:$A$502,A61,Solicitudes!$G$3:$G$502,"Solicitada",Solicitudes!$L$3:$L$502,"&lt;&gt;Licencia",Solicitudes!$L$3:$L$502,"&lt;&gt;Ausencia")+SUMIFS(Solicitudes!$F$3:$F$502,Solicitudes!$A$3:$A$502,A61,Solicitudes!$G$3:$G$502,"Planificada",Solicitudes!$L$3:$L$502,"&lt;&gt;Licencia",Solicitudes!$L$3:$L$502,"&lt;&gt;Ausencia"))</f>
        <v/>
      </c>
      <c r="N61" s="14">
        <f>IF(OR(A61="",J61=""),"",J61-K61-L61)</f>
        <v/>
      </c>
      <c r="O61" s="14">
        <f>IF(OR(A61="",N61=""),"",N61-M61)</f>
        <v/>
      </c>
      <c r="P61" s="14">
        <f>IF(A61="","",SUMIFS(Solicitudes!$F$3:$F$502,Solicitudes!$A$3:$A$502,A61,Solicitudes!$G$3:$G$502,"Aprobada",Solicitudes!$L$3:$L$502,"Licencia")+SUMIFS(Solicitudes!$F$3:$F$502,Solicitudes!$A$3:$A$502,A61,Solicitudes!$G$3:$G$502,"Aprobada",Solicitudes!$L$3:$L$502,"Ausencia"))</f>
        <v/>
      </c>
    </row>
    <row r="62">
      <c r="A62" s="9" t="n"/>
      <c r="B62" s="9" t="n"/>
      <c r="C62" s="9" t="n"/>
      <c r="D62" s="10" t="n"/>
      <c r="E62" s="14">
        <f>IF(OR(D62="",$B$2=""),"",DATEDIF(D62,$B$2,"y"))</f>
        <v/>
      </c>
      <c r="F62" s="14">
        <f>IF(OR(E62="",COUNTIF(Parámetros!$O$17:$O$56,"&lt;9999")=0),"",SUMPRODUCT((Parámetros!$O$17:$O$56=SUMPRODUCT(MAX((Parámetros!$O$17:$O$56&lt;=E62)*Parámetros!$O$17:$O$56)))*(Parámetros!$O$17:$O$56&lt;=E62)*Parámetros!$P$17:$P$56))</f>
        <v/>
      </c>
      <c r="G62" s="9" t="n"/>
      <c r="H62" s="9" t="n"/>
      <c r="I62" s="9" t="n"/>
      <c r="J62" s="14">
        <f>IF(OR(A62="",AND(G62="",F62="")),"",IF(G62&lt;&gt;"",G62,F62)+N(H62)+N(I62))</f>
        <v/>
      </c>
      <c r="K62" s="14">
        <f>IF(A62="","",SUMIFS(Solicitudes!$F$3:$F$502,Solicitudes!$A$3:$A$502,A62,Solicitudes!$G$3:$G$502,"Aprobada",Solicitudes!$D$3:$D$502,"&lt;="&amp;$B$2,Solicitudes!$L$3:$L$502,"&lt;&gt;Licencia",Solicitudes!$L$3:$L$502,"&lt;&gt;Ausencia"))</f>
        <v/>
      </c>
      <c r="L62" s="14">
        <f>IF(A62="","",SUMIFS(Solicitudes!$F$3:$F$502,Solicitudes!$A$3:$A$502,A62,Solicitudes!$G$3:$G$502,"Aprobada",Solicitudes!$D$3:$D$502,"&gt;"&amp;$B$2,Solicitudes!$L$3:$L$502,"&lt;&gt;Licencia",Solicitudes!$L$3:$L$502,"&lt;&gt;Ausencia"))</f>
        <v/>
      </c>
      <c r="M62" s="14">
        <f>IF(A62="","",SUMIFS(Solicitudes!$F$3:$F$502,Solicitudes!$A$3:$A$502,A62,Solicitudes!$G$3:$G$502,"Solicitada",Solicitudes!$L$3:$L$502,"&lt;&gt;Licencia",Solicitudes!$L$3:$L$502,"&lt;&gt;Ausencia")+SUMIFS(Solicitudes!$F$3:$F$502,Solicitudes!$A$3:$A$502,A62,Solicitudes!$G$3:$G$502,"Planificada",Solicitudes!$L$3:$L$502,"&lt;&gt;Licencia",Solicitudes!$L$3:$L$502,"&lt;&gt;Ausencia"))</f>
        <v/>
      </c>
      <c r="N62" s="14">
        <f>IF(OR(A62="",J62=""),"",J62-K62-L62)</f>
        <v/>
      </c>
      <c r="O62" s="14">
        <f>IF(OR(A62="",N62=""),"",N62-M62)</f>
        <v/>
      </c>
      <c r="P62" s="14">
        <f>IF(A62="","",SUMIFS(Solicitudes!$F$3:$F$502,Solicitudes!$A$3:$A$502,A62,Solicitudes!$G$3:$G$502,"Aprobada",Solicitudes!$L$3:$L$502,"Licencia")+SUMIFS(Solicitudes!$F$3:$F$502,Solicitudes!$A$3:$A$502,A62,Solicitudes!$G$3:$G$502,"Aprobada",Solicitudes!$L$3:$L$502,"Ausencia"))</f>
        <v/>
      </c>
    </row>
    <row r="63">
      <c r="A63" s="9" t="n"/>
      <c r="B63" s="9" t="n"/>
      <c r="C63" s="9" t="n"/>
      <c r="D63" s="10" t="n"/>
      <c r="E63" s="14">
        <f>IF(OR(D63="",$B$2=""),"",DATEDIF(D63,$B$2,"y"))</f>
        <v/>
      </c>
      <c r="F63" s="14">
        <f>IF(OR(E63="",COUNTIF(Parámetros!$O$17:$O$56,"&lt;9999")=0),"",SUMPRODUCT((Parámetros!$O$17:$O$56=SUMPRODUCT(MAX((Parámetros!$O$17:$O$56&lt;=E63)*Parámetros!$O$17:$O$56)))*(Parámetros!$O$17:$O$56&lt;=E63)*Parámetros!$P$17:$P$56))</f>
        <v/>
      </c>
      <c r="G63" s="9" t="n"/>
      <c r="H63" s="9" t="n"/>
      <c r="I63" s="9" t="n"/>
      <c r="J63" s="14">
        <f>IF(OR(A63="",AND(G63="",F63="")),"",IF(G63&lt;&gt;"",G63,F63)+N(H63)+N(I63))</f>
        <v/>
      </c>
      <c r="K63" s="14">
        <f>IF(A63="","",SUMIFS(Solicitudes!$F$3:$F$502,Solicitudes!$A$3:$A$502,A63,Solicitudes!$G$3:$G$502,"Aprobada",Solicitudes!$D$3:$D$502,"&lt;="&amp;$B$2,Solicitudes!$L$3:$L$502,"&lt;&gt;Licencia",Solicitudes!$L$3:$L$502,"&lt;&gt;Ausencia"))</f>
        <v/>
      </c>
      <c r="L63" s="14">
        <f>IF(A63="","",SUMIFS(Solicitudes!$F$3:$F$502,Solicitudes!$A$3:$A$502,A63,Solicitudes!$G$3:$G$502,"Aprobada",Solicitudes!$D$3:$D$502,"&gt;"&amp;$B$2,Solicitudes!$L$3:$L$502,"&lt;&gt;Licencia",Solicitudes!$L$3:$L$502,"&lt;&gt;Ausencia"))</f>
        <v/>
      </c>
      <c r="M63" s="14">
        <f>IF(A63="","",SUMIFS(Solicitudes!$F$3:$F$502,Solicitudes!$A$3:$A$502,A63,Solicitudes!$G$3:$G$502,"Solicitada",Solicitudes!$L$3:$L$502,"&lt;&gt;Licencia",Solicitudes!$L$3:$L$502,"&lt;&gt;Ausencia")+SUMIFS(Solicitudes!$F$3:$F$502,Solicitudes!$A$3:$A$502,A63,Solicitudes!$G$3:$G$502,"Planificada",Solicitudes!$L$3:$L$502,"&lt;&gt;Licencia",Solicitudes!$L$3:$L$502,"&lt;&gt;Ausencia"))</f>
        <v/>
      </c>
      <c r="N63" s="14">
        <f>IF(OR(A63="",J63=""),"",J63-K63-L63)</f>
        <v/>
      </c>
      <c r="O63" s="14">
        <f>IF(OR(A63="",N63=""),"",N63-M63)</f>
        <v/>
      </c>
      <c r="P63" s="14">
        <f>IF(A63="","",SUMIFS(Solicitudes!$F$3:$F$502,Solicitudes!$A$3:$A$502,A63,Solicitudes!$G$3:$G$502,"Aprobada",Solicitudes!$L$3:$L$502,"Licencia")+SUMIFS(Solicitudes!$F$3:$F$502,Solicitudes!$A$3:$A$502,A63,Solicitudes!$G$3:$G$502,"Aprobada",Solicitudes!$L$3:$L$502,"Ausencia"))</f>
        <v/>
      </c>
    </row>
    <row r="64">
      <c r="A64" s="9" t="n"/>
      <c r="B64" s="9" t="n"/>
      <c r="C64" s="9" t="n"/>
      <c r="D64" s="10" t="n"/>
      <c r="E64" s="14">
        <f>IF(OR(D64="",$B$2=""),"",DATEDIF(D64,$B$2,"y"))</f>
        <v/>
      </c>
      <c r="F64" s="14">
        <f>IF(OR(E64="",COUNTIF(Parámetros!$O$17:$O$56,"&lt;9999")=0),"",SUMPRODUCT((Parámetros!$O$17:$O$56=SUMPRODUCT(MAX((Parámetros!$O$17:$O$56&lt;=E64)*Parámetros!$O$17:$O$56)))*(Parámetros!$O$17:$O$56&lt;=E64)*Parámetros!$P$17:$P$56))</f>
        <v/>
      </c>
      <c r="G64" s="9" t="n"/>
      <c r="H64" s="9" t="n"/>
      <c r="I64" s="9" t="n"/>
      <c r="J64" s="14">
        <f>IF(OR(A64="",AND(G64="",F64="")),"",IF(G64&lt;&gt;"",G64,F64)+N(H64)+N(I64))</f>
        <v/>
      </c>
      <c r="K64" s="14">
        <f>IF(A64="","",SUMIFS(Solicitudes!$F$3:$F$502,Solicitudes!$A$3:$A$502,A64,Solicitudes!$G$3:$G$502,"Aprobada",Solicitudes!$D$3:$D$502,"&lt;="&amp;$B$2,Solicitudes!$L$3:$L$502,"&lt;&gt;Licencia",Solicitudes!$L$3:$L$502,"&lt;&gt;Ausencia"))</f>
        <v/>
      </c>
      <c r="L64" s="14">
        <f>IF(A64="","",SUMIFS(Solicitudes!$F$3:$F$502,Solicitudes!$A$3:$A$502,A64,Solicitudes!$G$3:$G$502,"Aprobada",Solicitudes!$D$3:$D$502,"&gt;"&amp;$B$2,Solicitudes!$L$3:$L$502,"&lt;&gt;Licencia",Solicitudes!$L$3:$L$502,"&lt;&gt;Ausencia"))</f>
        <v/>
      </c>
      <c r="M64" s="14">
        <f>IF(A64="","",SUMIFS(Solicitudes!$F$3:$F$502,Solicitudes!$A$3:$A$502,A64,Solicitudes!$G$3:$G$502,"Solicitada",Solicitudes!$L$3:$L$502,"&lt;&gt;Licencia",Solicitudes!$L$3:$L$502,"&lt;&gt;Ausencia")+SUMIFS(Solicitudes!$F$3:$F$502,Solicitudes!$A$3:$A$502,A64,Solicitudes!$G$3:$G$502,"Planificada",Solicitudes!$L$3:$L$502,"&lt;&gt;Licencia",Solicitudes!$L$3:$L$502,"&lt;&gt;Ausencia"))</f>
        <v/>
      </c>
      <c r="N64" s="14">
        <f>IF(OR(A64="",J64=""),"",J64-K64-L64)</f>
        <v/>
      </c>
      <c r="O64" s="14">
        <f>IF(OR(A64="",N64=""),"",N64-M64)</f>
        <v/>
      </c>
      <c r="P64" s="14">
        <f>IF(A64="","",SUMIFS(Solicitudes!$F$3:$F$502,Solicitudes!$A$3:$A$502,A64,Solicitudes!$G$3:$G$502,"Aprobada",Solicitudes!$L$3:$L$502,"Licencia")+SUMIFS(Solicitudes!$F$3:$F$502,Solicitudes!$A$3:$A$502,A64,Solicitudes!$G$3:$G$502,"Aprobada",Solicitudes!$L$3:$L$502,"Ausencia"))</f>
        <v/>
      </c>
    </row>
    <row r="65">
      <c r="A65" s="9" t="n"/>
      <c r="B65" s="9" t="n"/>
      <c r="C65" s="9" t="n"/>
      <c r="D65" s="10" t="n"/>
      <c r="E65" s="14">
        <f>IF(OR(D65="",$B$2=""),"",DATEDIF(D65,$B$2,"y"))</f>
        <v/>
      </c>
      <c r="F65" s="14">
        <f>IF(OR(E65="",COUNTIF(Parámetros!$O$17:$O$56,"&lt;9999")=0),"",SUMPRODUCT((Parámetros!$O$17:$O$56=SUMPRODUCT(MAX((Parámetros!$O$17:$O$56&lt;=E65)*Parámetros!$O$17:$O$56)))*(Parámetros!$O$17:$O$56&lt;=E65)*Parámetros!$P$17:$P$56))</f>
        <v/>
      </c>
      <c r="G65" s="9" t="n"/>
      <c r="H65" s="9" t="n"/>
      <c r="I65" s="9" t="n"/>
      <c r="J65" s="14">
        <f>IF(OR(A65="",AND(G65="",F65="")),"",IF(G65&lt;&gt;"",G65,F65)+N(H65)+N(I65))</f>
        <v/>
      </c>
      <c r="K65" s="14">
        <f>IF(A65="","",SUMIFS(Solicitudes!$F$3:$F$502,Solicitudes!$A$3:$A$502,A65,Solicitudes!$G$3:$G$502,"Aprobada",Solicitudes!$D$3:$D$502,"&lt;="&amp;$B$2,Solicitudes!$L$3:$L$502,"&lt;&gt;Licencia",Solicitudes!$L$3:$L$502,"&lt;&gt;Ausencia"))</f>
        <v/>
      </c>
      <c r="L65" s="14">
        <f>IF(A65="","",SUMIFS(Solicitudes!$F$3:$F$502,Solicitudes!$A$3:$A$502,A65,Solicitudes!$G$3:$G$502,"Aprobada",Solicitudes!$D$3:$D$502,"&gt;"&amp;$B$2,Solicitudes!$L$3:$L$502,"&lt;&gt;Licencia",Solicitudes!$L$3:$L$502,"&lt;&gt;Ausencia"))</f>
        <v/>
      </c>
      <c r="M65" s="14">
        <f>IF(A65="","",SUMIFS(Solicitudes!$F$3:$F$502,Solicitudes!$A$3:$A$502,A65,Solicitudes!$G$3:$G$502,"Solicitada",Solicitudes!$L$3:$L$502,"&lt;&gt;Licencia",Solicitudes!$L$3:$L$502,"&lt;&gt;Ausencia")+SUMIFS(Solicitudes!$F$3:$F$502,Solicitudes!$A$3:$A$502,A65,Solicitudes!$G$3:$G$502,"Planificada",Solicitudes!$L$3:$L$502,"&lt;&gt;Licencia",Solicitudes!$L$3:$L$502,"&lt;&gt;Ausencia"))</f>
        <v/>
      </c>
      <c r="N65" s="14">
        <f>IF(OR(A65="",J65=""),"",J65-K65-L65)</f>
        <v/>
      </c>
      <c r="O65" s="14">
        <f>IF(OR(A65="",N65=""),"",N65-M65)</f>
        <v/>
      </c>
      <c r="P65" s="14">
        <f>IF(A65="","",SUMIFS(Solicitudes!$F$3:$F$502,Solicitudes!$A$3:$A$502,A65,Solicitudes!$G$3:$G$502,"Aprobada",Solicitudes!$L$3:$L$502,"Licencia")+SUMIFS(Solicitudes!$F$3:$F$502,Solicitudes!$A$3:$A$502,A65,Solicitudes!$G$3:$G$502,"Aprobada",Solicitudes!$L$3:$L$502,"Ausencia"))</f>
        <v/>
      </c>
    </row>
    <row r="66">
      <c r="A66" s="9" t="n"/>
      <c r="B66" s="9" t="n"/>
      <c r="C66" s="9" t="n"/>
      <c r="D66" s="10" t="n"/>
      <c r="E66" s="14">
        <f>IF(OR(D66="",$B$2=""),"",DATEDIF(D66,$B$2,"y"))</f>
        <v/>
      </c>
      <c r="F66" s="14">
        <f>IF(OR(E66="",COUNTIF(Parámetros!$O$17:$O$56,"&lt;9999")=0),"",SUMPRODUCT((Parámetros!$O$17:$O$56=SUMPRODUCT(MAX((Parámetros!$O$17:$O$56&lt;=E66)*Parámetros!$O$17:$O$56)))*(Parámetros!$O$17:$O$56&lt;=E66)*Parámetros!$P$17:$P$56))</f>
        <v/>
      </c>
      <c r="G66" s="9" t="n"/>
      <c r="H66" s="9" t="n"/>
      <c r="I66" s="9" t="n"/>
      <c r="J66" s="14">
        <f>IF(OR(A66="",AND(G66="",F66="")),"",IF(G66&lt;&gt;"",G66,F66)+N(H66)+N(I66))</f>
        <v/>
      </c>
      <c r="K66" s="14">
        <f>IF(A66="","",SUMIFS(Solicitudes!$F$3:$F$502,Solicitudes!$A$3:$A$502,A66,Solicitudes!$G$3:$G$502,"Aprobada",Solicitudes!$D$3:$D$502,"&lt;="&amp;$B$2,Solicitudes!$L$3:$L$502,"&lt;&gt;Licencia",Solicitudes!$L$3:$L$502,"&lt;&gt;Ausencia"))</f>
        <v/>
      </c>
      <c r="L66" s="14">
        <f>IF(A66="","",SUMIFS(Solicitudes!$F$3:$F$502,Solicitudes!$A$3:$A$502,A66,Solicitudes!$G$3:$G$502,"Aprobada",Solicitudes!$D$3:$D$502,"&gt;"&amp;$B$2,Solicitudes!$L$3:$L$502,"&lt;&gt;Licencia",Solicitudes!$L$3:$L$502,"&lt;&gt;Ausencia"))</f>
        <v/>
      </c>
      <c r="M66" s="14">
        <f>IF(A66="","",SUMIFS(Solicitudes!$F$3:$F$502,Solicitudes!$A$3:$A$502,A66,Solicitudes!$G$3:$G$502,"Solicitada",Solicitudes!$L$3:$L$502,"&lt;&gt;Licencia",Solicitudes!$L$3:$L$502,"&lt;&gt;Ausencia")+SUMIFS(Solicitudes!$F$3:$F$502,Solicitudes!$A$3:$A$502,A66,Solicitudes!$G$3:$G$502,"Planificada",Solicitudes!$L$3:$L$502,"&lt;&gt;Licencia",Solicitudes!$L$3:$L$502,"&lt;&gt;Ausencia"))</f>
        <v/>
      </c>
      <c r="N66" s="14">
        <f>IF(OR(A66="",J66=""),"",J66-K66-L66)</f>
        <v/>
      </c>
      <c r="O66" s="14">
        <f>IF(OR(A66="",N66=""),"",N66-M66)</f>
        <v/>
      </c>
      <c r="P66" s="14">
        <f>IF(A66="","",SUMIFS(Solicitudes!$F$3:$F$502,Solicitudes!$A$3:$A$502,A66,Solicitudes!$G$3:$G$502,"Aprobada",Solicitudes!$L$3:$L$502,"Licencia")+SUMIFS(Solicitudes!$F$3:$F$502,Solicitudes!$A$3:$A$502,A66,Solicitudes!$G$3:$G$502,"Aprobada",Solicitudes!$L$3:$L$502,"Ausencia"))</f>
        <v/>
      </c>
    </row>
    <row r="67">
      <c r="A67" s="9" t="n"/>
      <c r="B67" s="9" t="n"/>
      <c r="C67" s="9" t="n"/>
      <c r="D67" s="10" t="n"/>
      <c r="E67" s="14">
        <f>IF(OR(D67="",$B$2=""),"",DATEDIF(D67,$B$2,"y"))</f>
        <v/>
      </c>
      <c r="F67" s="14">
        <f>IF(OR(E67="",COUNTIF(Parámetros!$O$17:$O$56,"&lt;9999")=0),"",SUMPRODUCT((Parámetros!$O$17:$O$56=SUMPRODUCT(MAX((Parámetros!$O$17:$O$56&lt;=E67)*Parámetros!$O$17:$O$56)))*(Parámetros!$O$17:$O$56&lt;=E67)*Parámetros!$P$17:$P$56))</f>
        <v/>
      </c>
      <c r="G67" s="9" t="n"/>
      <c r="H67" s="9" t="n"/>
      <c r="I67" s="9" t="n"/>
      <c r="J67" s="14">
        <f>IF(OR(A67="",AND(G67="",F67="")),"",IF(G67&lt;&gt;"",G67,F67)+N(H67)+N(I67))</f>
        <v/>
      </c>
      <c r="K67" s="14">
        <f>IF(A67="","",SUMIFS(Solicitudes!$F$3:$F$502,Solicitudes!$A$3:$A$502,A67,Solicitudes!$G$3:$G$502,"Aprobada",Solicitudes!$D$3:$D$502,"&lt;="&amp;$B$2,Solicitudes!$L$3:$L$502,"&lt;&gt;Licencia",Solicitudes!$L$3:$L$502,"&lt;&gt;Ausencia"))</f>
        <v/>
      </c>
      <c r="L67" s="14">
        <f>IF(A67="","",SUMIFS(Solicitudes!$F$3:$F$502,Solicitudes!$A$3:$A$502,A67,Solicitudes!$G$3:$G$502,"Aprobada",Solicitudes!$D$3:$D$502,"&gt;"&amp;$B$2,Solicitudes!$L$3:$L$502,"&lt;&gt;Licencia",Solicitudes!$L$3:$L$502,"&lt;&gt;Ausencia"))</f>
        <v/>
      </c>
      <c r="M67" s="14">
        <f>IF(A67="","",SUMIFS(Solicitudes!$F$3:$F$502,Solicitudes!$A$3:$A$502,A67,Solicitudes!$G$3:$G$502,"Solicitada",Solicitudes!$L$3:$L$502,"&lt;&gt;Licencia",Solicitudes!$L$3:$L$502,"&lt;&gt;Ausencia")+SUMIFS(Solicitudes!$F$3:$F$502,Solicitudes!$A$3:$A$502,A67,Solicitudes!$G$3:$G$502,"Planificada",Solicitudes!$L$3:$L$502,"&lt;&gt;Licencia",Solicitudes!$L$3:$L$502,"&lt;&gt;Ausencia"))</f>
        <v/>
      </c>
      <c r="N67" s="14">
        <f>IF(OR(A67="",J67=""),"",J67-K67-L67)</f>
        <v/>
      </c>
      <c r="O67" s="14">
        <f>IF(OR(A67="",N67=""),"",N67-M67)</f>
        <v/>
      </c>
      <c r="P67" s="14">
        <f>IF(A67="","",SUMIFS(Solicitudes!$F$3:$F$502,Solicitudes!$A$3:$A$502,A67,Solicitudes!$G$3:$G$502,"Aprobada",Solicitudes!$L$3:$L$502,"Licencia")+SUMIFS(Solicitudes!$F$3:$F$502,Solicitudes!$A$3:$A$502,A67,Solicitudes!$G$3:$G$502,"Aprobada",Solicitudes!$L$3:$L$502,"Ausencia"))</f>
        <v/>
      </c>
    </row>
    <row r="68">
      <c r="A68" s="9" t="n"/>
      <c r="B68" s="9" t="n"/>
      <c r="C68" s="9" t="n"/>
      <c r="D68" s="10" t="n"/>
      <c r="E68" s="14">
        <f>IF(OR(D68="",$B$2=""),"",DATEDIF(D68,$B$2,"y"))</f>
        <v/>
      </c>
      <c r="F68" s="14">
        <f>IF(OR(E68="",COUNTIF(Parámetros!$O$17:$O$56,"&lt;9999")=0),"",SUMPRODUCT((Parámetros!$O$17:$O$56=SUMPRODUCT(MAX((Parámetros!$O$17:$O$56&lt;=E68)*Parámetros!$O$17:$O$56)))*(Parámetros!$O$17:$O$56&lt;=E68)*Parámetros!$P$17:$P$56))</f>
        <v/>
      </c>
      <c r="G68" s="9" t="n"/>
      <c r="H68" s="9" t="n"/>
      <c r="I68" s="9" t="n"/>
      <c r="J68" s="14">
        <f>IF(OR(A68="",AND(G68="",F68="")),"",IF(G68&lt;&gt;"",G68,F68)+N(H68)+N(I68))</f>
        <v/>
      </c>
      <c r="K68" s="14">
        <f>IF(A68="","",SUMIFS(Solicitudes!$F$3:$F$502,Solicitudes!$A$3:$A$502,A68,Solicitudes!$G$3:$G$502,"Aprobada",Solicitudes!$D$3:$D$502,"&lt;="&amp;$B$2,Solicitudes!$L$3:$L$502,"&lt;&gt;Licencia",Solicitudes!$L$3:$L$502,"&lt;&gt;Ausencia"))</f>
        <v/>
      </c>
      <c r="L68" s="14">
        <f>IF(A68="","",SUMIFS(Solicitudes!$F$3:$F$502,Solicitudes!$A$3:$A$502,A68,Solicitudes!$G$3:$G$502,"Aprobada",Solicitudes!$D$3:$D$502,"&gt;"&amp;$B$2,Solicitudes!$L$3:$L$502,"&lt;&gt;Licencia",Solicitudes!$L$3:$L$502,"&lt;&gt;Ausencia"))</f>
        <v/>
      </c>
      <c r="M68" s="14">
        <f>IF(A68="","",SUMIFS(Solicitudes!$F$3:$F$502,Solicitudes!$A$3:$A$502,A68,Solicitudes!$G$3:$G$502,"Solicitada",Solicitudes!$L$3:$L$502,"&lt;&gt;Licencia",Solicitudes!$L$3:$L$502,"&lt;&gt;Ausencia")+SUMIFS(Solicitudes!$F$3:$F$502,Solicitudes!$A$3:$A$502,A68,Solicitudes!$G$3:$G$502,"Planificada",Solicitudes!$L$3:$L$502,"&lt;&gt;Licencia",Solicitudes!$L$3:$L$502,"&lt;&gt;Ausencia"))</f>
        <v/>
      </c>
      <c r="N68" s="14">
        <f>IF(OR(A68="",J68=""),"",J68-K68-L68)</f>
        <v/>
      </c>
      <c r="O68" s="14">
        <f>IF(OR(A68="",N68=""),"",N68-M68)</f>
        <v/>
      </c>
      <c r="P68" s="14">
        <f>IF(A68="","",SUMIFS(Solicitudes!$F$3:$F$502,Solicitudes!$A$3:$A$502,A68,Solicitudes!$G$3:$G$502,"Aprobada",Solicitudes!$L$3:$L$502,"Licencia")+SUMIFS(Solicitudes!$F$3:$F$502,Solicitudes!$A$3:$A$502,A68,Solicitudes!$G$3:$G$502,"Aprobada",Solicitudes!$L$3:$L$502,"Ausencia"))</f>
        <v/>
      </c>
    </row>
    <row r="69">
      <c r="A69" s="9" t="n"/>
      <c r="B69" s="9" t="n"/>
      <c r="C69" s="9" t="n"/>
      <c r="D69" s="10" t="n"/>
      <c r="E69" s="14">
        <f>IF(OR(D69="",$B$2=""),"",DATEDIF(D69,$B$2,"y"))</f>
        <v/>
      </c>
      <c r="F69" s="14">
        <f>IF(OR(E69="",COUNTIF(Parámetros!$O$17:$O$56,"&lt;9999")=0),"",SUMPRODUCT((Parámetros!$O$17:$O$56=SUMPRODUCT(MAX((Parámetros!$O$17:$O$56&lt;=E69)*Parámetros!$O$17:$O$56)))*(Parámetros!$O$17:$O$56&lt;=E69)*Parámetros!$P$17:$P$56))</f>
        <v/>
      </c>
      <c r="G69" s="9" t="n"/>
      <c r="H69" s="9" t="n"/>
      <c r="I69" s="9" t="n"/>
      <c r="J69" s="14">
        <f>IF(OR(A69="",AND(G69="",F69="")),"",IF(G69&lt;&gt;"",G69,F69)+N(H69)+N(I69))</f>
        <v/>
      </c>
      <c r="K69" s="14">
        <f>IF(A69="","",SUMIFS(Solicitudes!$F$3:$F$502,Solicitudes!$A$3:$A$502,A69,Solicitudes!$G$3:$G$502,"Aprobada",Solicitudes!$D$3:$D$502,"&lt;="&amp;$B$2,Solicitudes!$L$3:$L$502,"&lt;&gt;Licencia",Solicitudes!$L$3:$L$502,"&lt;&gt;Ausencia"))</f>
        <v/>
      </c>
      <c r="L69" s="14">
        <f>IF(A69="","",SUMIFS(Solicitudes!$F$3:$F$502,Solicitudes!$A$3:$A$502,A69,Solicitudes!$G$3:$G$502,"Aprobada",Solicitudes!$D$3:$D$502,"&gt;"&amp;$B$2,Solicitudes!$L$3:$L$502,"&lt;&gt;Licencia",Solicitudes!$L$3:$L$502,"&lt;&gt;Ausencia"))</f>
        <v/>
      </c>
      <c r="M69" s="14">
        <f>IF(A69="","",SUMIFS(Solicitudes!$F$3:$F$502,Solicitudes!$A$3:$A$502,A69,Solicitudes!$G$3:$G$502,"Solicitada",Solicitudes!$L$3:$L$502,"&lt;&gt;Licencia",Solicitudes!$L$3:$L$502,"&lt;&gt;Ausencia")+SUMIFS(Solicitudes!$F$3:$F$502,Solicitudes!$A$3:$A$502,A69,Solicitudes!$G$3:$G$502,"Planificada",Solicitudes!$L$3:$L$502,"&lt;&gt;Licencia",Solicitudes!$L$3:$L$502,"&lt;&gt;Ausencia"))</f>
        <v/>
      </c>
      <c r="N69" s="14">
        <f>IF(OR(A69="",J69=""),"",J69-K69-L69)</f>
        <v/>
      </c>
      <c r="O69" s="14">
        <f>IF(OR(A69="",N69=""),"",N69-M69)</f>
        <v/>
      </c>
      <c r="P69" s="14">
        <f>IF(A69="","",SUMIFS(Solicitudes!$F$3:$F$502,Solicitudes!$A$3:$A$502,A69,Solicitudes!$G$3:$G$502,"Aprobada",Solicitudes!$L$3:$L$502,"Licencia")+SUMIFS(Solicitudes!$F$3:$F$502,Solicitudes!$A$3:$A$502,A69,Solicitudes!$G$3:$G$502,"Aprobada",Solicitudes!$L$3:$L$502,"Ausencia"))</f>
        <v/>
      </c>
    </row>
    <row r="70">
      <c r="A70" s="9" t="n"/>
      <c r="B70" s="9" t="n"/>
      <c r="C70" s="9" t="n"/>
      <c r="D70" s="10" t="n"/>
      <c r="E70" s="14">
        <f>IF(OR(D70="",$B$2=""),"",DATEDIF(D70,$B$2,"y"))</f>
        <v/>
      </c>
      <c r="F70" s="14">
        <f>IF(OR(E70="",COUNTIF(Parámetros!$O$17:$O$56,"&lt;9999")=0),"",SUMPRODUCT((Parámetros!$O$17:$O$56=SUMPRODUCT(MAX((Parámetros!$O$17:$O$56&lt;=E70)*Parámetros!$O$17:$O$56)))*(Parámetros!$O$17:$O$56&lt;=E70)*Parámetros!$P$17:$P$56))</f>
        <v/>
      </c>
      <c r="G70" s="9" t="n"/>
      <c r="H70" s="9" t="n"/>
      <c r="I70" s="9" t="n"/>
      <c r="J70" s="14">
        <f>IF(OR(A70="",AND(G70="",F70="")),"",IF(G70&lt;&gt;"",G70,F70)+N(H70)+N(I70))</f>
        <v/>
      </c>
      <c r="K70" s="14">
        <f>IF(A70="","",SUMIFS(Solicitudes!$F$3:$F$502,Solicitudes!$A$3:$A$502,A70,Solicitudes!$G$3:$G$502,"Aprobada",Solicitudes!$D$3:$D$502,"&lt;="&amp;$B$2,Solicitudes!$L$3:$L$502,"&lt;&gt;Licencia",Solicitudes!$L$3:$L$502,"&lt;&gt;Ausencia"))</f>
        <v/>
      </c>
      <c r="L70" s="14">
        <f>IF(A70="","",SUMIFS(Solicitudes!$F$3:$F$502,Solicitudes!$A$3:$A$502,A70,Solicitudes!$G$3:$G$502,"Aprobada",Solicitudes!$D$3:$D$502,"&gt;"&amp;$B$2,Solicitudes!$L$3:$L$502,"&lt;&gt;Licencia",Solicitudes!$L$3:$L$502,"&lt;&gt;Ausencia"))</f>
        <v/>
      </c>
      <c r="M70" s="14">
        <f>IF(A70="","",SUMIFS(Solicitudes!$F$3:$F$502,Solicitudes!$A$3:$A$502,A70,Solicitudes!$G$3:$G$502,"Solicitada",Solicitudes!$L$3:$L$502,"&lt;&gt;Licencia",Solicitudes!$L$3:$L$502,"&lt;&gt;Ausencia")+SUMIFS(Solicitudes!$F$3:$F$502,Solicitudes!$A$3:$A$502,A70,Solicitudes!$G$3:$G$502,"Planificada",Solicitudes!$L$3:$L$502,"&lt;&gt;Licencia",Solicitudes!$L$3:$L$502,"&lt;&gt;Ausencia"))</f>
        <v/>
      </c>
      <c r="N70" s="14">
        <f>IF(OR(A70="",J70=""),"",J70-K70-L70)</f>
        <v/>
      </c>
      <c r="O70" s="14">
        <f>IF(OR(A70="",N70=""),"",N70-M70)</f>
        <v/>
      </c>
      <c r="P70" s="14">
        <f>IF(A70="","",SUMIFS(Solicitudes!$F$3:$F$502,Solicitudes!$A$3:$A$502,A70,Solicitudes!$G$3:$G$502,"Aprobada",Solicitudes!$L$3:$L$502,"Licencia")+SUMIFS(Solicitudes!$F$3:$F$502,Solicitudes!$A$3:$A$502,A70,Solicitudes!$G$3:$G$502,"Aprobada",Solicitudes!$L$3:$L$502,"Ausencia"))</f>
        <v/>
      </c>
    </row>
    <row r="71">
      <c r="A71" s="9" t="n"/>
      <c r="B71" s="9" t="n"/>
      <c r="C71" s="9" t="n"/>
      <c r="D71" s="10" t="n"/>
      <c r="E71" s="14">
        <f>IF(OR(D71="",$B$2=""),"",DATEDIF(D71,$B$2,"y"))</f>
        <v/>
      </c>
      <c r="F71" s="14">
        <f>IF(OR(E71="",COUNTIF(Parámetros!$O$17:$O$56,"&lt;9999")=0),"",SUMPRODUCT((Parámetros!$O$17:$O$56=SUMPRODUCT(MAX((Parámetros!$O$17:$O$56&lt;=E71)*Parámetros!$O$17:$O$56)))*(Parámetros!$O$17:$O$56&lt;=E71)*Parámetros!$P$17:$P$56))</f>
        <v/>
      </c>
      <c r="G71" s="9" t="n"/>
      <c r="H71" s="9" t="n"/>
      <c r="I71" s="9" t="n"/>
      <c r="J71" s="14">
        <f>IF(OR(A71="",AND(G71="",F71="")),"",IF(G71&lt;&gt;"",G71,F71)+N(H71)+N(I71))</f>
        <v/>
      </c>
      <c r="K71" s="14">
        <f>IF(A71="","",SUMIFS(Solicitudes!$F$3:$F$502,Solicitudes!$A$3:$A$502,A71,Solicitudes!$G$3:$G$502,"Aprobada",Solicitudes!$D$3:$D$502,"&lt;="&amp;$B$2,Solicitudes!$L$3:$L$502,"&lt;&gt;Licencia",Solicitudes!$L$3:$L$502,"&lt;&gt;Ausencia"))</f>
        <v/>
      </c>
      <c r="L71" s="14">
        <f>IF(A71="","",SUMIFS(Solicitudes!$F$3:$F$502,Solicitudes!$A$3:$A$502,A71,Solicitudes!$G$3:$G$502,"Aprobada",Solicitudes!$D$3:$D$502,"&gt;"&amp;$B$2,Solicitudes!$L$3:$L$502,"&lt;&gt;Licencia",Solicitudes!$L$3:$L$502,"&lt;&gt;Ausencia"))</f>
        <v/>
      </c>
      <c r="M71" s="14">
        <f>IF(A71="","",SUMIFS(Solicitudes!$F$3:$F$502,Solicitudes!$A$3:$A$502,A71,Solicitudes!$G$3:$G$502,"Solicitada",Solicitudes!$L$3:$L$502,"&lt;&gt;Licencia",Solicitudes!$L$3:$L$502,"&lt;&gt;Ausencia")+SUMIFS(Solicitudes!$F$3:$F$502,Solicitudes!$A$3:$A$502,A71,Solicitudes!$G$3:$G$502,"Planificada",Solicitudes!$L$3:$L$502,"&lt;&gt;Licencia",Solicitudes!$L$3:$L$502,"&lt;&gt;Ausencia"))</f>
        <v/>
      </c>
      <c r="N71" s="14">
        <f>IF(OR(A71="",J71=""),"",J71-K71-L71)</f>
        <v/>
      </c>
      <c r="O71" s="14">
        <f>IF(OR(A71="",N71=""),"",N71-M71)</f>
        <v/>
      </c>
      <c r="P71" s="14">
        <f>IF(A71="","",SUMIFS(Solicitudes!$F$3:$F$502,Solicitudes!$A$3:$A$502,A71,Solicitudes!$G$3:$G$502,"Aprobada",Solicitudes!$L$3:$L$502,"Licencia")+SUMIFS(Solicitudes!$F$3:$F$502,Solicitudes!$A$3:$A$502,A71,Solicitudes!$G$3:$G$502,"Aprobada",Solicitudes!$L$3:$L$502,"Ausencia"))</f>
        <v/>
      </c>
    </row>
    <row r="72">
      <c r="A72" s="9" t="n"/>
      <c r="B72" s="9" t="n"/>
      <c r="C72" s="9" t="n"/>
      <c r="D72" s="10" t="n"/>
      <c r="E72" s="14">
        <f>IF(OR(D72="",$B$2=""),"",DATEDIF(D72,$B$2,"y"))</f>
        <v/>
      </c>
      <c r="F72" s="14">
        <f>IF(OR(E72="",COUNTIF(Parámetros!$O$17:$O$56,"&lt;9999")=0),"",SUMPRODUCT((Parámetros!$O$17:$O$56=SUMPRODUCT(MAX((Parámetros!$O$17:$O$56&lt;=E72)*Parámetros!$O$17:$O$56)))*(Parámetros!$O$17:$O$56&lt;=E72)*Parámetros!$P$17:$P$56))</f>
        <v/>
      </c>
      <c r="G72" s="9" t="n"/>
      <c r="H72" s="9" t="n"/>
      <c r="I72" s="9" t="n"/>
      <c r="J72" s="14">
        <f>IF(OR(A72="",AND(G72="",F72="")),"",IF(G72&lt;&gt;"",G72,F72)+N(H72)+N(I72))</f>
        <v/>
      </c>
      <c r="K72" s="14">
        <f>IF(A72="","",SUMIFS(Solicitudes!$F$3:$F$502,Solicitudes!$A$3:$A$502,A72,Solicitudes!$G$3:$G$502,"Aprobada",Solicitudes!$D$3:$D$502,"&lt;="&amp;$B$2,Solicitudes!$L$3:$L$502,"&lt;&gt;Licencia",Solicitudes!$L$3:$L$502,"&lt;&gt;Ausencia"))</f>
        <v/>
      </c>
      <c r="L72" s="14">
        <f>IF(A72="","",SUMIFS(Solicitudes!$F$3:$F$502,Solicitudes!$A$3:$A$502,A72,Solicitudes!$G$3:$G$502,"Aprobada",Solicitudes!$D$3:$D$502,"&gt;"&amp;$B$2,Solicitudes!$L$3:$L$502,"&lt;&gt;Licencia",Solicitudes!$L$3:$L$502,"&lt;&gt;Ausencia"))</f>
        <v/>
      </c>
      <c r="M72" s="14">
        <f>IF(A72="","",SUMIFS(Solicitudes!$F$3:$F$502,Solicitudes!$A$3:$A$502,A72,Solicitudes!$G$3:$G$502,"Solicitada",Solicitudes!$L$3:$L$502,"&lt;&gt;Licencia",Solicitudes!$L$3:$L$502,"&lt;&gt;Ausencia")+SUMIFS(Solicitudes!$F$3:$F$502,Solicitudes!$A$3:$A$502,A72,Solicitudes!$G$3:$G$502,"Planificada",Solicitudes!$L$3:$L$502,"&lt;&gt;Licencia",Solicitudes!$L$3:$L$502,"&lt;&gt;Ausencia"))</f>
        <v/>
      </c>
      <c r="N72" s="14">
        <f>IF(OR(A72="",J72=""),"",J72-K72-L72)</f>
        <v/>
      </c>
      <c r="O72" s="14">
        <f>IF(OR(A72="",N72=""),"",N72-M72)</f>
        <v/>
      </c>
      <c r="P72" s="14">
        <f>IF(A72="","",SUMIFS(Solicitudes!$F$3:$F$502,Solicitudes!$A$3:$A$502,A72,Solicitudes!$G$3:$G$502,"Aprobada",Solicitudes!$L$3:$L$502,"Licencia")+SUMIFS(Solicitudes!$F$3:$F$502,Solicitudes!$A$3:$A$502,A72,Solicitudes!$G$3:$G$502,"Aprobada",Solicitudes!$L$3:$L$502,"Ausencia"))</f>
        <v/>
      </c>
    </row>
    <row r="73">
      <c r="A73" s="9" t="n"/>
      <c r="B73" s="9" t="n"/>
      <c r="C73" s="9" t="n"/>
      <c r="D73" s="10" t="n"/>
      <c r="E73" s="14">
        <f>IF(OR(D73="",$B$2=""),"",DATEDIF(D73,$B$2,"y"))</f>
        <v/>
      </c>
      <c r="F73" s="14">
        <f>IF(OR(E73="",COUNTIF(Parámetros!$O$17:$O$56,"&lt;9999")=0),"",SUMPRODUCT((Parámetros!$O$17:$O$56=SUMPRODUCT(MAX((Parámetros!$O$17:$O$56&lt;=E73)*Parámetros!$O$17:$O$56)))*(Parámetros!$O$17:$O$56&lt;=E73)*Parámetros!$P$17:$P$56))</f>
        <v/>
      </c>
      <c r="G73" s="9" t="n"/>
      <c r="H73" s="9" t="n"/>
      <c r="I73" s="9" t="n"/>
      <c r="J73" s="14">
        <f>IF(OR(A73="",AND(G73="",F73="")),"",IF(G73&lt;&gt;"",G73,F73)+N(H73)+N(I73))</f>
        <v/>
      </c>
      <c r="K73" s="14">
        <f>IF(A73="","",SUMIFS(Solicitudes!$F$3:$F$502,Solicitudes!$A$3:$A$502,A73,Solicitudes!$G$3:$G$502,"Aprobada",Solicitudes!$D$3:$D$502,"&lt;="&amp;$B$2,Solicitudes!$L$3:$L$502,"&lt;&gt;Licencia",Solicitudes!$L$3:$L$502,"&lt;&gt;Ausencia"))</f>
        <v/>
      </c>
      <c r="L73" s="14">
        <f>IF(A73="","",SUMIFS(Solicitudes!$F$3:$F$502,Solicitudes!$A$3:$A$502,A73,Solicitudes!$G$3:$G$502,"Aprobada",Solicitudes!$D$3:$D$502,"&gt;"&amp;$B$2,Solicitudes!$L$3:$L$502,"&lt;&gt;Licencia",Solicitudes!$L$3:$L$502,"&lt;&gt;Ausencia"))</f>
        <v/>
      </c>
      <c r="M73" s="14">
        <f>IF(A73="","",SUMIFS(Solicitudes!$F$3:$F$502,Solicitudes!$A$3:$A$502,A73,Solicitudes!$G$3:$G$502,"Solicitada",Solicitudes!$L$3:$L$502,"&lt;&gt;Licencia",Solicitudes!$L$3:$L$502,"&lt;&gt;Ausencia")+SUMIFS(Solicitudes!$F$3:$F$502,Solicitudes!$A$3:$A$502,A73,Solicitudes!$G$3:$G$502,"Planificada",Solicitudes!$L$3:$L$502,"&lt;&gt;Licencia",Solicitudes!$L$3:$L$502,"&lt;&gt;Ausencia"))</f>
        <v/>
      </c>
      <c r="N73" s="14">
        <f>IF(OR(A73="",J73=""),"",J73-K73-L73)</f>
        <v/>
      </c>
      <c r="O73" s="14">
        <f>IF(OR(A73="",N73=""),"",N73-M73)</f>
        <v/>
      </c>
      <c r="P73" s="14">
        <f>IF(A73="","",SUMIFS(Solicitudes!$F$3:$F$502,Solicitudes!$A$3:$A$502,A73,Solicitudes!$G$3:$G$502,"Aprobada",Solicitudes!$L$3:$L$502,"Licencia")+SUMIFS(Solicitudes!$F$3:$F$502,Solicitudes!$A$3:$A$502,A73,Solicitudes!$G$3:$G$502,"Aprobada",Solicitudes!$L$3:$L$502,"Ausencia"))</f>
        <v/>
      </c>
    </row>
    <row r="74">
      <c r="A74" s="9" t="n"/>
      <c r="B74" s="9" t="n"/>
      <c r="C74" s="9" t="n"/>
      <c r="D74" s="10" t="n"/>
      <c r="E74" s="14">
        <f>IF(OR(D74="",$B$2=""),"",DATEDIF(D74,$B$2,"y"))</f>
        <v/>
      </c>
      <c r="F74" s="14">
        <f>IF(OR(E74="",COUNTIF(Parámetros!$O$17:$O$56,"&lt;9999")=0),"",SUMPRODUCT((Parámetros!$O$17:$O$56=SUMPRODUCT(MAX((Parámetros!$O$17:$O$56&lt;=E74)*Parámetros!$O$17:$O$56)))*(Parámetros!$O$17:$O$56&lt;=E74)*Parámetros!$P$17:$P$56))</f>
        <v/>
      </c>
      <c r="G74" s="9" t="n"/>
      <c r="H74" s="9" t="n"/>
      <c r="I74" s="9" t="n"/>
      <c r="J74" s="14">
        <f>IF(OR(A74="",AND(G74="",F74="")),"",IF(G74&lt;&gt;"",G74,F74)+N(H74)+N(I74))</f>
        <v/>
      </c>
      <c r="K74" s="14">
        <f>IF(A74="","",SUMIFS(Solicitudes!$F$3:$F$502,Solicitudes!$A$3:$A$502,A74,Solicitudes!$G$3:$G$502,"Aprobada",Solicitudes!$D$3:$D$502,"&lt;="&amp;$B$2,Solicitudes!$L$3:$L$502,"&lt;&gt;Licencia",Solicitudes!$L$3:$L$502,"&lt;&gt;Ausencia"))</f>
        <v/>
      </c>
      <c r="L74" s="14">
        <f>IF(A74="","",SUMIFS(Solicitudes!$F$3:$F$502,Solicitudes!$A$3:$A$502,A74,Solicitudes!$G$3:$G$502,"Aprobada",Solicitudes!$D$3:$D$502,"&gt;"&amp;$B$2,Solicitudes!$L$3:$L$502,"&lt;&gt;Licencia",Solicitudes!$L$3:$L$502,"&lt;&gt;Ausencia"))</f>
        <v/>
      </c>
      <c r="M74" s="14">
        <f>IF(A74="","",SUMIFS(Solicitudes!$F$3:$F$502,Solicitudes!$A$3:$A$502,A74,Solicitudes!$G$3:$G$502,"Solicitada",Solicitudes!$L$3:$L$502,"&lt;&gt;Licencia",Solicitudes!$L$3:$L$502,"&lt;&gt;Ausencia")+SUMIFS(Solicitudes!$F$3:$F$502,Solicitudes!$A$3:$A$502,A74,Solicitudes!$G$3:$G$502,"Planificada",Solicitudes!$L$3:$L$502,"&lt;&gt;Licencia",Solicitudes!$L$3:$L$502,"&lt;&gt;Ausencia"))</f>
        <v/>
      </c>
      <c r="N74" s="14">
        <f>IF(OR(A74="",J74=""),"",J74-K74-L74)</f>
        <v/>
      </c>
      <c r="O74" s="14">
        <f>IF(OR(A74="",N74=""),"",N74-M74)</f>
        <v/>
      </c>
      <c r="P74" s="14">
        <f>IF(A74="","",SUMIFS(Solicitudes!$F$3:$F$502,Solicitudes!$A$3:$A$502,A74,Solicitudes!$G$3:$G$502,"Aprobada",Solicitudes!$L$3:$L$502,"Licencia")+SUMIFS(Solicitudes!$F$3:$F$502,Solicitudes!$A$3:$A$502,A74,Solicitudes!$G$3:$G$502,"Aprobada",Solicitudes!$L$3:$L$502,"Ausencia"))</f>
        <v/>
      </c>
    </row>
    <row r="75">
      <c r="A75" s="9" t="n"/>
      <c r="B75" s="9" t="n"/>
      <c r="C75" s="9" t="n"/>
      <c r="D75" s="10" t="n"/>
      <c r="E75" s="14">
        <f>IF(OR(D75="",$B$2=""),"",DATEDIF(D75,$B$2,"y"))</f>
        <v/>
      </c>
      <c r="F75" s="14">
        <f>IF(OR(E75="",COUNTIF(Parámetros!$O$17:$O$56,"&lt;9999")=0),"",SUMPRODUCT((Parámetros!$O$17:$O$56=SUMPRODUCT(MAX((Parámetros!$O$17:$O$56&lt;=E75)*Parámetros!$O$17:$O$56)))*(Parámetros!$O$17:$O$56&lt;=E75)*Parámetros!$P$17:$P$56))</f>
        <v/>
      </c>
      <c r="G75" s="9" t="n"/>
      <c r="H75" s="9" t="n"/>
      <c r="I75" s="9" t="n"/>
      <c r="J75" s="14">
        <f>IF(OR(A75="",AND(G75="",F75="")),"",IF(G75&lt;&gt;"",G75,F75)+N(H75)+N(I75))</f>
        <v/>
      </c>
      <c r="K75" s="14">
        <f>IF(A75="","",SUMIFS(Solicitudes!$F$3:$F$502,Solicitudes!$A$3:$A$502,A75,Solicitudes!$G$3:$G$502,"Aprobada",Solicitudes!$D$3:$D$502,"&lt;="&amp;$B$2,Solicitudes!$L$3:$L$502,"&lt;&gt;Licencia",Solicitudes!$L$3:$L$502,"&lt;&gt;Ausencia"))</f>
        <v/>
      </c>
      <c r="L75" s="14">
        <f>IF(A75="","",SUMIFS(Solicitudes!$F$3:$F$502,Solicitudes!$A$3:$A$502,A75,Solicitudes!$G$3:$G$502,"Aprobada",Solicitudes!$D$3:$D$502,"&gt;"&amp;$B$2,Solicitudes!$L$3:$L$502,"&lt;&gt;Licencia",Solicitudes!$L$3:$L$502,"&lt;&gt;Ausencia"))</f>
        <v/>
      </c>
      <c r="M75" s="14">
        <f>IF(A75="","",SUMIFS(Solicitudes!$F$3:$F$502,Solicitudes!$A$3:$A$502,A75,Solicitudes!$G$3:$G$502,"Solicitada",Solicitudes!$L$3:$L$502,"&lt;&gt;Licencia",Solicitudes!$L$3:$L$502,"&lt;&gt;Ausencia")+SUMIFS(Solicitudes!$F$3:$F$502,Solicitudes!$A$3:$A$502,A75,Solicitudes!$G$3:$G$502,"Planificada",Solicitudes!$L$3:$L$502,"&lt;&gt;Licencia",Solicitudes!$L$3:$L$502,"&lt;&gt;Ausencia"))</f>
        <v/>
      </c>
      <c r="N75" s="14">
        <f>IF(OR(A75="",J75=""),"",J75-K75-L75)</f>
        <v/>
      </c>
      <c r="O75" s="14">
        <f>IF(OR(A75="",N75=""),"",N75-M75)</f>
        <v/>
      </c>
      <c r="P75" s="14">
        <f>IF(A75="","",SUMIFS(Solicitudes!$F$3:$F$502,Solicitudes!$A$3:$A$502,A75,Solicitudes!$G$3:$G$502,"Aprobada",Solicitudes!$L$3:$L$502,"Licencia")+SUMIFS(Solicitudes!$F$3:$F$502,Solicitudes!$A$3:$A$502,A75,Solicitudes!$G$3:$G$502,"Aprobada",Solicitudes!$L$3:$L$502,"Ausencia"))</f>
        <v/>
      </c>
    </row>
    <row r="76">
      <c r="A76" s="9" t="n"/>
      <c r="B76" s="9" t="n"/>
      <c r="C76" s="9" t="n"/>
      <c r="D76" s="10" t="n"/>
      <c r="E76" s="14">
        <f>IF(OR(D76="",$B$2=""),"",DATEDIF(D76,$B$2,"y"))</f>
        <v/>
      </c>
      <c r="F76" s="14">
        <f>IF(OR(E76="",COUNTIF(Parámetros!$O$17:$O$56,"&lt;9999")=0),"",SUMPRODUCT((Parámetros!$O$17:$O$56=SUMPRODUCT(MAX((Parámetros!$O$17:$O$56&lt;=E76)*Parámetros!$O$17:$O$56)))*(Parámetros!$O$17:$O$56&lt;=E76)*Parámetros!$P$17:$P$56))</f>
        <v/>
      </c>
      <c r="G76" s="9" t="n"/>
      <c r="H76" s="9" t="n"/>
      <c r="I76" s="9" t="n"/>
      <c r="J76" s="14">
        <f>IF(OR(A76="",AND(G76="",F76="")),"",IF(G76&lt;&gt;"",G76,F76)+N(H76)+N(I76))</f>
        <v/>
      </c>
      <c r="K76" s="14">
        <f>IF(A76="","",SUMIFS(Solicitudes!$F$3:$F$502,Solicitudes!$A$3:$A$502,A76,Solicitudes!$G$3:$G$502,"Aprobada",Solicitudes!$D$3:$D$502,"&lt;="&amp;$B$2,Solicitudes!$L$3:$L$502,"&lt;&gt;Licencia",Solicitudes!$L$3:$L$502,"&lt;&gt;Ausencia"))</f>
        <v/>
      </c>
      <c r="L76" s="14">
        <f>IF(A76="","",SUMIFS(Solicitudes!$F$3:$F$502,Solicitudes!$A$3:$A$502,A76,Solicitudes!$G$3:$G$502,"Aprobada",Solicitudes!$D$3:$D$502,"&gt;"&amp;$B$2,Solicitudes!$L$3:$L$502,"&lt;&gt;Licencia",Solicitudes!$L$3:$L$502,"&lt;&gt;Ausencia"))</f>
        <v/>
      </c>
      <c r="M76" s="14">
        <f>IF(A76="","",SUMIFS(Solicitudes!$F$3:$F$502,Solicitudes!$A$3:$A$502,A76,Solicitudes!$G$3:$G$502,"Solicitada",Solicitudes!$L$3:$L$502,"&lt;&gt;Licencia",Solicitudes!$L$3:$L$502,"&lt;&gt;Ausencia")+SUMIFS(Solicitudes!$F$3:$F$502,Solicitudes!$A$3:$A$502,A76,Solicitudes!$G$3:$G$502,"Planificada",Solicitudes!$L$3:$L$502,"&lt;&gt;Licencia",Solicitudes!$L$3:$L$502,"&lt;&gt;Ausencia"))</f>
        <v/>
      </c>
      <c r="N76" s="14">
        <f>IF(OR(A76="",J76=""),"",J76-K76-L76)</f>
        <v/>
      </c>
      <c r="O76" s="14">
        <f>IF(OR(A76="",N76=""),"",N76-M76)</f>
        <v/>
      </c>
      <c r="P76" s="14">
        <f>IF(A76="","",SUMIFS(Solicitudes!$F$3:$F$502,Solicitudes!$A$3:$A$502,A76,Solicitudes!$G$3:$G$502,"Aprobada",Solicitudes!$L$3:$L$502,"Licencia")+SUMIFS(Solicitudes!$F$3:$F$502,Solicitudes!$A$3:$A$502,A76,Solicitudes!$G$3:$G$502,"Aprobada",Solicitudes!$L$3:$L$502,"Ausencia"))</f>
        <v/>
      </c>
    </row>
    <row r="77">
      <c r="A77" s="9" t="n"/>
      <c r="B77" s="9" t="n"/>
      <c r="C77" s="9" t="n"/>
      <c r="D77" s="10" t="n"/>
      <c r="E77" s="14">
        <f>IF(OR(D77="",$B$2=""),"",DATEDIF(D77,$B$2,"y"))</f>
        <v/>
      </c>
      <c r="F77" s="14">
        <f>IF(OR(E77="",COUNTIF(Parámetros!$O$17:$O$56,"&lt;9999")=0),"",SUMPRODUCT((Parámetros!$O$17:$O$56=SUMPRODUCT(MAX((Parámetros!$O$17:$O$56&lt;=E77)*Parámetros!$O$17:$O$56)))*(Parámetros!$O$17:$O$56&lt;=E77)*Parámetros!$P$17:$P$56))</f>
        <v/>
      </c>
      <c r="G77" s="9" t="n"/>
      <c r="H77" s="9" t="n"/>
      <c r="I77" s="9" t="n"/>
      <c r="J77" s="14">
        <f>IF(OR(A77="",AND(G77="",F77="")),"",IF(G77&lt;&gt;"",G77,F77)+N(H77)+N(I77))</f>
        <v/>
      </c>
      <c r="K77" s="14">
        <f>IF(A77="","",SUMIFS(Solicitudes!$F$3:$F$502,Solicitudes!$A$3:$A$502,A77,Solicitudes!$G$3:$G$502,"Aprobada",Solicitudes!$D$3:$D$502,"&lt;="&amp;$B$2,Solicitudes!$L$3:$L$502,"&lt;&gt;Licencia",Solicitudes!$L$3:$L$502,"&lt;&gt;Ausencia"))</f>
        <v/>
      </c>
      <c r="L77" s="14">
        <f>IF(A77="","",SUMIFS(Solicitudes!$F$3:$F$502,Solicitudes!$A$3:$A$502,A77,Solicitudes!$G$3:$G$502,"Aprobada",Solicitudes!$D$3:$D$502,"&gt;"&amp;$B$2,Solicitudes!$L$3:$L$502,"&lt;&gt;Licencia",Solicitudes!$L$3:$L$502,"&lt;&gt;Ausencia"))</f>
        <v/>
      </c>
      <c r="M77" s="14">
        <f>IF(A77="","",SUMIFS(Solicitudes!$F$3:$F$502,Solicitudes!$A$3:$A$502,A77,Solicitudes!$G$3:$G$502,"Solicitada",Solicitudes!$L$3:$L$502,"&lt;&gt;Licencia",Solicitudes!$L$3:$L$502,"&lt;&gt;Ausencia")+SUMIFS(Solicitudes!$F$3:$F$502,Solicitudes!$A$3:$A$502,A77,Solicitudes!$G$3:$G$502,"Planificada",Solicitudes!$L$3:$L$502,"&lt;&gt;Licencia",Solicitudes!$L$3:$L$502,"&lt;&gt;Ausencia"))</f>
        <v/>
      </c>
      <c r="N77" s="14">
        <f>IF(OR(A77="",J77=""),"",J77-K77-L77)</f>
        <v/>
      </c>
      <c r="O77" s="14">
        <f>IF(OR(A77="",N77=""),"",N77-M77)</f>
        <v/>
      </c>
      <c r="P77" s="14">
        <f>IF(A77="","",SUMIFS(Solicitudes!$F$3:$F$502,Solicitudes!$A$3:$A$502,A77,Solicitudes!$G$3:$G$502,"Aprobada",Solicitudes!$L$3:$L$502,"Licencia")+SUMIFS(Solicitudes!$F$3:$F$502,Solicitudes!$A$3:$A$502,A77,Solicitudes!$G$3:$G$502,"Aprobada",Solicitudes!$L$3:$L$502,"Ausencia"))</f>
        <v/>
      </c>
    </row>
    <row r="78">
      <c r="A78" s="9" t="n"/>
      <c r="B78" s="9" t="n"/>
      <c r="C78" s="9" t="n"/>
      <c r="D78" s="10" t="n"/>
      <c r="E78" s="14">
        <f>IF(OR(D78="",$B$2=""),"",DATEDIF(D78,$B$2,"y"))</f>
        <v/>
      </c>
      <c r="F78" s="14">
        <f>IF(OR(E78="",COUNTIF(Parámetros!$O$17:$O$56,"&lt;9999")=0),"",SUMPRODUCT((Parámetros!$O$17:$O$56=SUMPRODUCT(MAX((Parámetros!$O$17:$O$56&lt;=E78)*Parámetros!$O$17:$O$56)))*(Parámetros!$O$17:$O$56&lt;=E78)*Parámetros!$P$17:$P$56))</f>
        <v/>
      </c>
      <c r="G78" s="9" t="n"/>
      <c r="H78" s="9" t="n"/>
      <c r="I78" s="9" t="n"/>
      <c r="J78" s="14">
        <f>IF(OR(A78="",AND(G78="",F78="")),"",IF(G78&lt;&gt;"",G78,F78)+N(H78)+N(I78))</f>
        <v/>
      </c>
      <c r="K78" s="14">
        <f>IF(A78="","",SUMIFS(Solicitudes!$F$3:$F$502,Solicitudes!$A$3:$A$502,A78,Solicitudes!$G$3:$G$502,"Aprobada",Solicitudes!$D$3:$D$502,"&lt;="&amp;$B$2,Solicitudes!$L$3:$L$502,"&lt;&gt;Licencia",Solicitudes!$L$3:$L$502,"&lt;&gt;Ausencia"))</f>
        <v/>
      </c>
      <c r="L78" s="14">
        <f>IF(A78="","",SUMIFS(Solicitudes!$F$3:$F$502,Solicitudes!$A$3:$A$502,A78,Solicitudes!$G$3:$G$502,"Aprobada",Solicitudes!$D$3:$D$502,"&gt;"&amp;$B$2,Solicitudes!$L$3:$L$502,"&lt;&gt;Licencia",Solicitudes!$L$3:$L$502,"&lt;&gt;Ausencia"))</f>
        <v/>
      </c>
      <c r="M78" s="14">
        <f>IF(A78="","",SUMIFS(Solicitudes!$F$3:$F$502,Solicitudes!$A$3:$A$502,A78,Solicitudes!$G$3:$G$502,"Solicitada",Solicitudes!$L$3:$L$502,"&lt;&gt;Licencia",Solicitudes!$L$3:$L$502,"&lt;&gt;Ausencia")+SUMIFS(Solicitudes!$F$3:$F$502,Solicitudes!$A$3:$A$502,A78,Solicitudes!$G$3:$G$502,"Planificada",Solicitudes!$L$3:$L$502,"&lt;&gt;Licencia",Solicitudes!$L$3:$L$502,"&lt;&gt;Ausencia"))</f>
        <v/>
      </c>
      <c r="N78" s="14">
        <f>IF(OR(A78="",J78=""),"",J78-K78-L78)</f>
        <v/>
      </c>
      <c r="O78" s="14">
        <f>IF(OR(A78="",N78=""),"",N78-M78)</f>
        <v/>
      </c>
      <c r="P78" s="14">
        <f>IF(A78="","",SUMIFS(Solicitudes!$F$3:$F$502,Solicitudes!$A$3:$A$502,A78,Solicitudes!$G$3:$G$502,"Aprobada",Solicitudes!$L$3:$L$502,"Licencia")+SUMIFS(Solicitudes!$F$3:$F$502,Solicitudes!$A$3:$A$502,A78,Solicitudes!$G$3:$G$502,"Aprobada",Solicitudes!$L$3:$L$502,"Ausencia"))</f>
        <v/>
      </c>
    </row>
    <row r="79">
      <c r="A79" s="9" t="n"/>
      <c r="B79" s="9" t="n"/>
      <c r="C79" s="9" t="n"/>
      <c r="D79" s="10" t="n"/>
      <c r="E79" s="14">
        <f>IF(OR(D79="",$B$2=""),"",DATEDIF(D79,$B$2,"y"))</f>
        <v/>
      </c>
      <c r="F79" s="14">
        <f>IF(OR(E79="",COUNTIF(Parámetros!$O$17:$O$56,"&lt;9999")=0),"",SUMPRODUCT((Parámetros!$O$17:$O$56=SUMPRODUCT(MAX((Parámetros!$O$17:$O$56&lt;=E79)*Parámetros!$O$17:$O$56)))*(Parámetros!$O$17:$O$56&lt;=E79)*Parámetros!$P$17:$P$56))</f>
        <v/>
      </c>
      <c r="G79" s="9" t="n"/>
      <c r="H79" s="9" t="n"/>
      <c r="I79" s="9" t="n"/>
      <c r="J79" s="14">
        <f>IF(OR(A79="",AND(G79="",F79="")),"",IF(G79&lt;&gt;"",G79,F79)+N(H79)+N(I79))</f>
        <v/>
      </c>
      <c r="K79" s="14">
        <f>IF(A79="","",SUMIFS(Solicitudes!$F$3:$F$502,Solicitudes!$A$3:$A$502,A79,Solicitudes!$G$3:$G$502,"Aprobada",Solicitudes!$D$3:$D$502,"&lt;="&amp;$B$2,Solicitudes!$L$3:$L$502,"&lt;&gt;Licencia",Solicitudes!$L$3:$L$502,"&lt;&gt;Ausencia"))</f>
        <v/>
      </c>
      <c r="L79" s="14">
        <f>IF(A79="","",SUMIFS(Solicitudes!$F$3:$F$502,Solicitudes!$A$3:$A$502,A79,Solicitudes!$G$3:$G$502,"Aprobada",Solicitudes!$D$3:$D$502,"&gt;"&amp;$B$2,Solicitudes!$L$3:$L$502,"&lt;&gt;Licencia",Solicitudes!$L$3:$L$502,"&lt;&gt;Ausencia"))</f>
        <v/>
      </c>
      <c r="M79" s="14">
        <f>IF(A79="","",SUMIFS(Solicitudes!$F$3:$F$502,Solicitudes!$A$3:$A$502,A79,Solicitudes!$G$3:$G$502,"Solicitada",Solicitudes!$L$3:$L$502,"&lt;&gt;Licencia",Solicitudes!$L$3:$L$502,"&lt;&gt;Ausencia")+SUMIFS(Solicitudes!$F$3:$F$502,Solicitudes!$A$3:$A$502,A79,Solicitudes!$G$3:$G$502,"Planificada",Solicitudes!$L$3:$L$502,"&lt;&gt;Licencia",Solicitudes!$L$3:$L$502,"&lt;&gt;Ausencia"))</f>
        <v/>
      </c>
      <c r="N79" s="14">
        <f>IF(OR(A79="",J79=""),"",J79-K79-L79)</f>
        <v/>
      </c>
      <c r="O79" s="14">
        <f>IF(OR(A79="",N79=""),"",N79-M79)</f>
        <v/>
      </c>
      <c r="P79" s="14">
        <f>IF(A79="","",SUMIFS(Solicitudes!$F$3:$F$502,Solicitudes!$A$3:$A$502,A79,Solicitudes!$G$3:$G$502,"Aprobada",Solicitudes!$L$3:$L$502,"Licencia")+SUMIFS(Solicitudes!$F$3:$F$502,Solicitudes!$A$3:$A$502,A79,Solicitudes!$G$3:$G$502,"Aprobada",Solicitudes!$L$3:$L$502,"Ausencia"))</f>
        <v/>
      </c>
    </row>
    <row r="80">
      <c r="A80" s="9" t="n"/>
      <c r="B80" s="9" t="n"/>
      <c r="C80" s="9" t="n"/>
      <c r="D80" s="10" t="n"/>
      <c r="E80" s="14">
        <f>IF(OR(D80="",$B$2=""),"",DATEDIF(D80,$B$2,"y"))</f>
        <v/>
      </c>
      <c r="F80" s="14">
        <f>IF(OR(E80="",COUNTIF(Parámetros!$O$17:$O$56,"&lt;9999")=0),"",SUMPRODUCT((Parámetros!$O$17:$O$56=SUMPRODUCT(MAX((Parámetros!$O$17:$O$56&lt;=E80)*Parámetros!$O$17:$O$56)))*(Parámetros!$O$17:$O$56&lt;=E80)*Parámetros!$P$17:$P$56))</f>
        <v/>
      </c>
      <c r="G80" s="9" t="n"/>
      <c r="H80" s="9" t="n"/>
      <c r="I80" s="9" t="n"/>
      <c r="J80" s="14">
        <f>IF(OR(A80="",AND(G80="",F80="")),"",IF(G80&lt;&gt;"",G80,F80)+N(H80)+N(I80))</f>
        <v/>
      </c>
      <c r="K80" s="14">
        <f>IF(A80="","",SUMIFS(Solicitudes!$F$3:$F$502,Solicitudes!$A$3:$A$502,A80,Solicitudes!$G$3:$G$502,"Aprobada",Solicitudes!$D$3:$D$502,"&lt;="&amp;$B$2,Solicitudes!$L$3:$L$502,"&lt;&gt;Licencia",Solicitudes!$L$3:$L$502,"&lt;&gt;Ausencia"))</f>
        <v/>
      </c>
      <c r="L80" s="14">
        <f>IF(A80="","",SUMIFS(Solicitudes!$F$3:$F$502,Solicitudes!$A$3:$A$502,A80,Solicitudes!$G$3:$G$502,"Aprobada",Solicitudes!$D$3:$D$502,"&gt;"&amp;$B$2,Solicitudes!$L$3:$L$502,"&lt;&gt;Licencia",Solicitudes!$L$3:$L$502,"&lt;&gt;Ausencia"))</f>
        <v/>
      </c>
      <c r="M80" s="14">
        <f>IF(A80="","",SUMIFS(Solicitudes!$F$3:$F$502,Solicitudes!$A$3:$A$502,A80,Solicitudes!$G$3:$G$502,"Solicitada",Solicitudes!$L$3:$L$502,"&lt;&gt;Licencia",Solicitudes!$L$3:$L$502,"&lt;&gt;Ausencia")+SUMIFS(Solicitudes!$F$3:$F$502,Solicitudes!$A$3:$A$502,A80,Solicitudes!$G$3:$G$502,"Planificada",Solicitudes!$L$3:$L$502,"&lt;&gt;Licencia",Solicitudes!$L$3:$L$502,"&lt;&gt;Ausencia"))</f>
        <v/>
      </c>
      <c r="N80" s="14">
        <f>IF(OR(A80="",J80=""),"",J80-K80-L80)</f>
        <v/>
      </c>
      <c r="O80" s="14">
        <f>IF(OR(A80="",N80=""),"",N80-M80)</f>
        <v/>
      </c>
      <c r="P80" s="14">
        <f>IF(A80="","",SUMIFS(Solicitudes!$F$3:$F$502,Solicitudes!$A$3:$A$502,A80,Solicitudes!$G$3:$G$502,"Aprobada",Solicitudes!$L$3:$L$502,"Licencia")+SUMIFS(Solicitudes!$F$3:$F$502,Solicitudes!$A$3:$A$502,A80,Solicitudes!$G$3:$G$502,"Aprobada",Solicitudes!$L$3:$L$502,"Ausencia"))</f>
        <v/>
      </c>
    </row>
    <row r="81">
      <c r="A81" s="9" t="n"/>
      <c r="B81" s="9" t="n"/>
      <c r="C81" s="9" t="n"/>
      <c r="D81" s="10" t="n"/>
      <c r="E81" s="14">
        <f>IF(OR(D81="",$B$2=""),"",DATEDIF(D81,$B$2,"y"))</f>
        <v/>
      </c>
      <c r="F81" s="14">
        <f>IF(OR(E81="",COUNTIF(Parámetros!$O$17:$O$56,"&lt;9999")=0),"",SUMPRODUCT((Parámetros!$O$17:$O$56=SUMPRODUCT(MAX((Parámetros!$O$17:$O$56&lt;=E81)*Parámetros!$O$17:$O$56)))*(Parámetros!$O$17:$O$56&lt;=E81)*Parámetros!$P$17:$P$56))</f>
        <v/>
      </c>
      <c r="G81" s="9" t="n"/>
      <c r="H81" s="9" t="n"/>
      <c r="I81" s="9" t="n"/>
      <c r="J81" s="14">
        <f>IF(OR(A81="",AND(G81="",F81="")),"",IF(G81&lt;&gt;"",G81,F81)+N(H81)+N(I81))</f>
        <v/>
      </c>
      <c r="K81" s="14">
        <f>IF(A81="","",SUMIFS(Solicitudes!$F$3:$F$502,Solicitudes!$A$3:$A$502,A81,Solicitudes!$G$3:$G$502,"Aprobada",Solicitudes!$D$3:$D$502,"&lt;="&amp;$B$2,Solicitudes!$L$3:$L$502,"&lt;&gt;Licencia",Solicitudes!$L$3:$L$502,"&lt;&gt;Ausencia"))</f>
        <v/>
      </c>
      <c r="L81" s="14">
        <f>IF(A81="","",SUMIFS(Solicitudes!$F$3:$F$502,Solicitudes!$A$3:$A$502,A81,Solicitudes!$G$3:$G$502,"Aprobada",Solicitudes!$D$3:$D$502,"&gt;"&amp;$B$2,Solicitudes!$L$3:$L$502,"&lt;&gt;Licencia",Solicitudes!$L$3:$L$502,"&lt;&gt;Ausencia"))</f>
        <v/>
      </c>
      <c r="M81" s="14">
        <f>IF(A81="","",SUMIFS(Solicitudes!$F$3:$F$502,Solicitudes!$A$3:$A$502,A81,Solicitudes!$G$3:$G$502,"Solicitada",Solicitudes!$L$3:$L$502,"&lt;&gt;Licencia",Solicitudes!$L$3:$L$502,"&lt;&gt;Ausencia")+SUMIFS(Solicitudes!$F$3:$F$502,Solicitudes!$A$3:$A$502,A81,Solicitudes!$G$3:$G$502,"Planificada",Solicitudes!$L$3:$L$502,"&lt;&gt;Licencia",Solicitudes!$L$3:$L$502,"&lt;&gt;Ausencia"))</f>
        <v/>
      </c>
      <c r="N81" s="14">
        <f>IF(OR(A81="",J81=""),"",J81-K81-L81)</f>
        <v/>
      </c>
      <c r="O81" s="14">
        <f>IF(OR(A81="",N81=""),"",N81-M81)</f>
        <v/>
      </c>
      <c r="P81" s="14">
        <f>IF(A81="","",SUMIFS(Solicitudes!$F$3:$F$502,Solicitudes!$A$3:$A$502,A81,Solicitudes!$G$3:$G$502,"Aprobada",Solicitudes!$L$3:$L$502,"Licencia")+SUMIFS(Solicitudes!$F$3:$F$502,Solicitudes!$A$3:$A$502,A81,Solicitudes!$G$3:$G$502,"Aprobada",Solicitudes!$L$3:$L$502,"Ausencia"))</f>
        <v/>
      </c>
    </row>
    <row r="82">
      <c r="A82" s="9" t="n"/>
      <c r="B82" s="9" t="n"/>
      <c r="C82" s="9" t="n"/>
      <c r="D82" s="10" t="n"/>
      <c r="E82" s="14">
        <f>IF(OR(D82="",$B$2=""),"",DATEDIF(D82,$B$2,"y"))</f>
        <v/>
      </c>
      <c r="F82" s="14">
        <f>IF(OR(E82="",COUNTIF(Parámetros!$O$17:$O$56,"&lt;9999")=0),"",SUMPRODUCT((Parámetros!$O$17:$O$56=SUMPRODUCT(MAX((Parámetros!$O$17:$O$56&lt;=E82)*Parámetros!$O$17:$O$56)))*(Parámetros!$O$17:$O$56&lt;=E82)*Parámetros!$P$17:$P$56))</f>
        <v/>
      </c>
      <c r="G82" s="9" t="n"/>
      <c r="H82" s="9" t="n"/>
      <c r="I82" s="9" t="n"/>
      <c r="J82" s="14">
        <f>IF(OR(A82="",AND(G82="",F82="")),"",IF(G82&lt;&gt;"",G82,F82)+N(H82)+N(I82))</f>
        <v/>
      </c>
      <c r="K82" s="14">
        <f>IF(A82="","",SUMIFS(Solicitudes!$F$3:$F$502,Solicitudes!$A$3:$A$502,A82,Solicitudes!$G$3:$G$502,"Aprobada",Solicitudes!$D$3:$D$502,"&lt;="&amp;$B$2,Solicitudes!$L$3:$L$502,"&lt;&gt;Licencia",Solicitudes!$L$3:$L$502,"&lt;&gt;Ausencia"))</f>
        <v/>
      </c>
      <c r="L82" s="14">
        <f>IF(A82="","",SUMIFS(Solicitudes!$F$3:$F$502,Solicitudes!$A$3:$A$502,A82,Solicitudes!$G$3:$G$502,"Aprobada",Solicitudes!$D$3:$D$502,"&gt;"&amp;$B$2,Solicitudes!$L$3:$L$502,"&lt;&gt;Licencia",Solicitudes!$L$3:$L$502,"&lt;&gt;Ausencia"))</f>
        <v/>
      </c>
      <c r="M82" s="14">
        <f>IF(A82="","",SUMIFS(Solicitudes!$F$3:$F$502,Solicitudes!$A$3:$A$502,A82,Solicitudes!$G$3:$G$502,"Solicitada",Solicitudes!$L$3:$L$502,"&lt;&gt;Licencia",Solicitudes!$L$3:$L$502,"&lt;&gt;Ausencia")+SUMIFS(Solicitudes!$F$3:$F$502,Solicitudes!$A$3:$A$502,A82,Solicitudes!$G$3:$G$502,"Planificada",Solicitudes!$L$3:$L$502,"&lt;&gt;Licencia",Solicitudes!$L$3:$L$502,"&lt;&gt;Ausencia"))</f>
        <v/>
      </c>
      <c r="N82" s="14">
        <f>IF(OR(A82="",J82=""),"",J82-K82-L82)</f>
        <v/>
      </c>
      <c r="O82" s="14">
        <f>IF(OR(A82="",N82=""),"",N82-M82)</f>
        <v/>
      </c>
      <c r="P82" s="14">
        <f>IF(A82="","",SUMIFS(Solicitudes!$F$3:$F$502,Solicitudes!$A$3:$A$502,A82,Solicitudes!$G$3:$G$502,"Aprobada",Solicitudes!$L$3:$L$502,"Licencia")+SUMIFS(Solicitudes!$F$3:$F$502,Solicitudes!$A$3:$A$502,A82,Solicitudes!$G$3:$G$502,"Aprobada",Solicitudes!$L$3:$L$502,"Ausencia"))</f>
        <v/>
      </c>
    </row>
    <row r="83">
      <c r="A83" s="9" t="n"/>
      <c r="B83" s="9" t="n"/>
      <c r="C83" s="9" t="n"/>
      <c r="D83" s="10" t="n"/>
      <c r="E83" s="14">
        <f>IF(OR(D83="",$B$2=""),"",DATEDIF(D83,$B$2,"y"))</f>
        <v/>
      </c>
      <c r="F83" s="14">
        <f>IF(OR(E83="",COUNTIF(Parámetros!$O$17:$O$56,"&lt;9999")=0),"",SUMPRODUCT((Parámetros!$O$17:$O$56=SUMPRODUCT(MAX((Parámetros!$O$17:$O$56&lt;=E83)*Parámetros!$O$17:$O$56)))*(Parámetros!$O$17:$O$56&lt;=E83)*Parámetros!$P$17:$P$56))</f>
        <v/>
      </c>
      <c r="G83" s="9" t="n"/>
      <c r="H83" s="9" t="n"/>
      <c r="I83" s="9" t="n"/>
      <c r="J83" s="14">
        <f>IF(OR(A83="",AND(G83="",F83="")),"",IF(G83&lt;&gt;"",G83,F83)+N(H83)+N(I83))</f>
        <v/>
      </c>
      <c r="K83" s="14">
        <f>IF(A83="","",SUMIFS(Solicitudes!$F$3:$F$502,Solicitudes!$A$3:$A$502,A83,Solicitudes!$G$3:$G$502,"Aprobada",Solicitudes!$D$3:$D$502,"&lt;="&amp;$B$2,Solicitudes!$L$3:$L$502,"&lt;&gt;Licencia",Solicitudes!$L$3:$L$502,"&lt;&gt;Ausencia"))</f>
        <v/>
      </c>
      <c r="L83" s="14">
        <f>IF(A83="","",SUMIFS(Solicitudes!$F$3:$F$502,Solicitudes!$A$3:$A$502,A83,Solicitudes!$G$3:$G$502,"Aprobada",Solicitudes!$D$3:$D$502,"&gt;"&amp;$B$2,Solicitudes!$L$3:$L$502,"&lt;&gt;Licencia",Solicitudes!$L$3:$L$502,"&lt;&gt;Ausencia"))</f>
        <v/>
      </c>
      <c r="M83" s="14">
        <f>IF(A83="","",SUMIFS(Solicitudes!$F$3:$F$502,Solicitudes!$A$3:$A$502,A83,Solicitudes!$G$3:$G$502,"Solicitada",Solicitudes!$L$3:$L$502,"&lt;&gt;Licencia",Solicitudes!$L$3:$L$502,"&lt;&gt;Ausencia")+SUMIFS(Solicitudes!$F$3:$F$502,Solicitudes!$A$3:$A$502,A83,Solicitudes!$G$3:$G$502,"Planificada",Solicitudes!$L$3:$L$502,"&lt;&gt;Licencia",Solicitudes!$L$3:$L$502,"&lt;&gt;Ausencia"))</f>
        <v/>
      </c>
      <c r="N83" s="14">
        <f>IF(OR(A83="",J83=""),"",J83-K83-L83)</f>
        <v/>
      </c>
      <c r="O83" s="14">
        <f>IF(OR(A83="",N83=""),"",N83-M83)</f>
        <v/>
      </c>
      <c r="P83" s="14">
        <f>IF(A83="","",SUMIFS(Solicitudes!$F$3:$F$502,Solicitudes!$A$3:$A$502,A83,Solicitudes!$G$3:$G$502,"Aprobada",Solicitudes!$L$3:$L$502,"Licencia")+SUMIFS(Solicitudes!$F$3:$F$502,Solicitudes!$A$3:$A$502,A83,Solicitudes!$G$3:$G$502,"Aprobada",Solicitudes!$L$3:$L$502,"Ausencia"))</f>
        <v/>
      </c>
    </row>
    <row r="84">
      <c r="A84" s="9" t="n"/>
      <c r="B84" s="9" t="n"/>
      <c r="C84" s="9" t="n"/>
      <c r="D84" s="10" t="n"/>
      <c r="E84" s="14">
        <f>IF(OR(D84="",$B$2=""),"",DATEDIF(D84,$B$2,"y"))</f>
        <v/>
      </c>
      <c r="F84" s="14">
        <f>IF(OR(E84="",COUNTIF(Parámetros!$O$17:$O$56,"&lt;9999")=0),"",SUMPRODUCT((Parámetros!$O$17:$O$56=SUMPRODUCT(MAX((Parámetros!$O$17:$O$56&lt;=E84)*Parámetros!$O$17:$O$56)))*(Parámetros!$O$17:$O$56&lt;=E84)*Parámetros!$P$17:$P$56))</f>
        <v/>
      </c>
      <c r="G84" s="9" t="n"/>
      <c r="H84" s="9" t="n"/>
      <c r="I84" s="9" t="n"/>
      <c r="J84" s="14">
        <f>IF(OR(A84="",AND(G84="",F84="")),"",IF(G84&lt;&gt;"",G84,F84)+N(H84)+N(I84))</f>
        <v/>
      </c>
      <c r="K84" s="14">
        <f>IF(A84="","",SUMIFS(Solicitudes!$F$3:$F$502,Solicitudes!$A$3:$A$502,A84,Solicitudes!$G$3:$G$502,"Aprobada",Solicitudes!$D$3:$D$502,"&lt;="&amp;$B$2,Solicitudes!$L$3:$L$502,"&lt;&gt;Licencia",Solicitudes!$L$3:$L$502,"&lt;&gt;Ausencia"))</f>
        <v/>
      </c>
      <c r="L84" s="14">
        <f>IF(A84="","",SUMIFS(Solicitudes!$F$3:$F$502,Solicitudes!$A$3:$A$502,A84,Solicitudes!$G$3:$G$502,"Aprobada",Solicitudes!$D$3:$D$502,"&gt;"&amp;$B$2,Solicitudes!$L$3:$L$502,"&lt;&gt;Licencia",Solicitudes!$L$3:$L$502,"&lt;&gt;Ausencia"))</f>
        <v/>
      </c>
      <c r="M84" s="14">
        <f>IF(A84="","",SUMIFS(Solicitudes!$F$3:$F$502,Solicitudes!$A$3:$A$502,A84,Solicitudes!$G$3:$G$502,"Solicitada",Solicitudes!$L$3:$L$502,"&lt;&gt;Licencia",Solicitudes!$L$3:$L$502,"&lt;&gt;Ausencia")+SUMIFS(Solicitudes!$F$3:$F$502,Solicitudes!$A$3:$A$502,A84,Solicitudes!$G$3:$G$502,"Planificada",Solicitudes!$L$3:$L$502,"&lt;&gt;Licencia",Solicitudes!$L$3:$L$502,"&lt;&gt;Ausencia"))</f>
        <v/>
      </c>
      <c r="N84" s="14">
        <f>IF(OR(A84="",J84=""),"",J84-K84-L84)</f>
        <v/>
      </c>
      <c r="O84" s="14">
        <f>IF(OR(A84="",N84=""),"",N84-M84)</f>
        <v/>
      </c>
      <c r="P84" s="14">
        <f>IF(A84="","",SUMIFS(Solicitudes!$F$3:$F$502,Solicitudes!$A$3:$A$502,A84,Solicitudes!$G$3:$G$502,"Aprobada",Solicitudes!$L$3:$L$502,"Licencia")+SUMIFS(Solicitudes!$F$3:$F$502,Solicitudes!$A$3:$A$502,A84,Solicitudes!$G$3:$G$502,"Aprobada",Solicitudes!$L$3:$L$502,"Ausencia"))</f>
        <v/>
      </c>
    </row>
    <row r="85">
      <c r="A85" s="9" t="n"/>
      <c r="B85" s="9" t="n"/>
      <c r="C85" s="9" t="n"/>
      <c r="D85" s="10" t="n"/>
      <c r="E85" s="14">
        <f>IF(OR(D85="",$B$2=""),"",DATEDIF(D85,$B$2,"y"))</f>
        <v/>
      </c>
      <c r="F85" s="14">
        <f>IF(OR(E85="",COUNTIF(Parámetros!$O$17:$O$56,"&lt;9999")=0),"",SUMPRODUCT((Parámetros!$O$17:$O$56=SUMPRODUCT(MAX((Parámetros!$O$17:$O$56&lt;=E85)*Parámetros!$O$17:$O$56)))*(Parámetros!$O$17:$O$56&lt;=E85)*Parámetros!$P$17:$P$56))</f>
        <v/>
      </c>
      <c r="G85" s="9" t="n"/>
      <c r="H85" s="9" t="n"/>
      <c r="I85" s="9" t="n"/>
      <c r="J85" s="14">
        <f>IF(OR(A85="",AND(G85="",F85="")),"",IF(G85&lt;&gt;"",G85,F85)+N(H85)+N(I85))</f>
        <v/>
      </c>
      <c r="K85" s="14">
        <f>IF(A85="","",SUMIFS(Solicitudes!$F$3:$F$502,Solicitudes!$A$3:$A$502,A85,Solicitudes!$G$3:$G$502,"Aprobada",Solicitudes!$D$3:$D$502,"&lt;="&amp;$B$2,Solicitudes!$L$3:$L$502,"&lt;&gt;Licencia",Solicitudes!$L$3:$L$502,"&lt;&gt;Ausencia"))</f>
        <v/>
      </c>
      <c r="L85" s="14">
        <f>IF(A85="","",SUMIFS(Solicitudes!$F$3:$F$502,Solicitudes!$A$3:$A$502,A85,Solicitudes!$G$3:$G$502,"Aprobada",Solicitudes!$D$3:$D$502,"&gt;"&amp;$B$2,Solicitudes!$L$3:$L$502,"&lt;&gt;Licencia",Solicitudes!$L$3:$L$502,"&lt;&gt;Ausencia"))</f>
        <v/>
      </c>
      <c r="M85" s="14">
        <f>IF(A85="","",SUMIFS(Solicitudes!$F$3:$F$502,Solicitudes!$A$3:$A$502,A85,Solicitudes!$G$3:$G$502,"Solicitada",Solicitudes!$L$3:$L$502,"&lt;&gt;Licencia",Solicitudes!$L$3:$L$502,"&lt;&gt;Ausencia")+SUMIFS(Solicitudes!$F$3:$F$502,Solicitudes!$A$3:$A$502,A85,Solicitudes!$G$3:$G$502,"Planificada",Solicitudes!$L$3:$L$502,"&lt;&gt;Licencia",Solicitudes!$L$3:$L$502,"&lt;&gt;Ausencia"))</f>
        <v/>
      </c>
      <c r="N85" s="14">
        <f>IF(OR(A85="",J85=""),"",J85-K85-L85)</f>
        <v/>
      </c>
      <c r="O85" s="14">
        <f>IF(OR(A85="",N85=""),"",N85-M85)</f>
        <v/>
      </c>
      <c r="P85" s="14">
        <f>IF(A85="","",SUMIFS(Solicitudes!$F$3:$F$502,Solicitudes!$A$3:$A$502,A85,Solicitudes!$G$3:$G$502,"Aprobada",Solicitudes!$L$3:$L$502,"Licencia")+SUMIFS(Solicitudes!$F$3:$F$502,Solicitudes!$A$3:$A$502,A85,Solicitudes!$G$3:$G$502,"Aprobada",Solicitudes!$L$3:$L$502,"Ausencia"))</f>
        <v/>
      </c>
    </row>
    <row r="86">
      <c r="A86" s="9" t="n"/>
      <c r="B86" s="9" t="n"/>
      <c r="C86" s="9" t="n"/>
      <c r="D86" s="10" t="n"/>
      <c r="E86" s="14">
        <f>IF(OR(D86="",$B$2=""),"",DATEDIF(D86,$B$2,"y"))</f>
        <v/>
      </c>
      <c r="F86" s="14">
        <f>IF(OR(E86="",COUNTIF(Parámetros!$O$17:$O$56,"&lt;9999")=0),"",SUMPRODUCT((Parámetros!$O$17:$O$56=SUMPRODUCT(MAX((Parámetros!$O$17:$O$56&lt;=E86)*Parámetros!$O$17:$O$56)))*(Parámetros!$O$17:$O$56&lt;=E86)*Parámetros!$P$17:$P$56))</f>
        <v/>
      </c>
      <c r="G86" s="9" t="n"/>
      <c r="H86" s="9" t="n"/>
      <c r="I86" s="9" t="n"/>
      <c r="J86" s="14">
        <f>IF(OR(A86="",AND(G86="",F86="")),"",IF(G86&lt;&gt;"",G86,F86)+N(H86)+N(I86))</f>
        <v/>
      </c>
      <c r="K86" s="14">
        <f>IF(A86="","",SUMIFS(Solicitudes!$F$3:$F$502,Solicitudes!$A$3:$A$502,A86,Solicitudes!$G$3:$G$502,"Aprobada",Solicitudes!$D$3:$D$502,"&lt;="&amp;$B$2,Solicitudes!$L$3:$L$502,"&lt;&gt;Licencia",Solicitudes!$L$3:$L$502,"&lt;&gt;Ausencia"))</f>
        <v/>
      </c>
      <c r="L86" s="14">
        <f>IF(A86="","",SUMIFS(Solicitudes!$F$3:$F$502,Solicitudes!$A$3:$A$502,A86,Solicitudes!$G$3:$G$502,"Aprobada",Solicitudes!$D$3:$D$502,"&gt;"&amp;$B$2,Solicitudes!$L$3:$L$502,"&lt;&gt;Licencia",Solicitudes!$L$3:$L$502,"&lt;&gt;Ausencia"))</f>
        <v/>
      </c>
      <c r="M86" s="14">
        <f>IF(A86="","",SUMIFS(Solicitudes!$F$3:$F$502,Solicitudes!$A$3:$A$502,A86,Solicitudes!$G$3:$G$502,"Solicitada",Solicitudes!$L$3:$L$502,"&lt;&gt;Licencia",Solicitudes!$L$3:$L$502,"&lt;&gt;Ausencia")+SUMIFS(Solicitudes!$F$3:$F$502,Solicitudes!$A$3:$A$502,A86,Solicitudes!$G$3:$G$502,"Planificada",Solicitudes!$L$3:$L$502,"&lt;&gt;Licencia",Solicitudes!$L$3:$L$502,"&lt;&gt;Ausencia"))</f>
        <v/>
      </c>
      <c r="N86" s="14">
        <f>IF(OR(A86="",J86=""),"",J86-K86-L86)</f>
        <v/>
      </c>
      <c r="O86" s="14">
        <f>IF(OR(A86="",N86=""),"",N86-M86)</f>
        <v/>
      </c>
      <c r="P86" s="14">
        <f>IF(A86="","",SUMIFS(Solicitudes!$F$3:$F$502,Solicitudes!$A$3:$A$502,A86,Solicitudes!$G$3:$G$502,"Aprobada",Solicitudes!$L$3:$L$502,"Licencia")+SUMIFS(Solicitudes!$F$3:$F$502,Solicitudes!$A$3:$A$502,A86,Solicitudes!$G$3:$G$502,"Aprobada",Solicitudes!$L$3:$L$502,"Ausencia"))</f>
        <v/>
      </c>
    </row>
    <row r="87">
      <c r="A87" s="9" t="n"/>
      <c r="B87" s="9" t="n"/>
      <c r="C87" s="9" t="n"/>
      <c r="D87" s="10" t="n"/>
      <c r="E87" s="14">
        <f>IF(OR(D87="",$B$2=""),"",DATEDIF(D87,$B$2,"y"))</f>
        <v/>
      </c>
      <c r="F87" s="14">
        <f>IF(OR(E87="",COUNTIF(Parámetros!$O$17:$O$56,"&lt;9999")=0),"",SUMPRODUCT((Parámetros!$O$17:$O$56=SUMPRODUCT(MAX((Parámetros!$O$17:$O$56&lt;=E87)*Parámetros!$O$17:$O$56)))*(Parámetros!$O$17:$O$56&lt;=E87)*Parámetros!$P$17:$P$56))</f>
        <v/>
      </c>
      <c r="G87" s="9" t="n"/>
      <c r="H87" s="9" t="n"/>
      <c r="I87" s="9" t="n"/>
      <c r="J87" s="14">
        <f>IF(OR(A87="",AND(G87="",F87="")),"",IF(G87&lt;&gt;"",G87,F87)+N(H87)+N(I87))</f>
        <v/>
      </c>
      <c r="K87" s="14">
        <f>IF(A87="","",SUMIFS(Solicitudes!$F$3:$F$502,Solicitudes!$A$3:$A$502,A87,Solicitudes!$G$3:$G$502,"Aprobada",Solicitudes!$D$3:$D$502,"&lt;="&amp;$B$2,Solicitudes!$L$3:$L$502,"&lt;&gt;Licencia",Solicitudes!$L$3:$L$502,"&lt;&gt;Ausencia"))</f>
        <v/>
      </c>
      <c r="L87" s="14">
        <f>IF(A87="","",SUMIFS(Solicitudes!$F$3:$F$502,Solicitudes!$A$3:$A$502,A87,Solicitudes!$G$3:$G$502,"Aprobada",Solicitudes!$D$3:$D$502,"&gt;"&amp;$B$2,Solicitudes!$L$3:$L$502,"&lt;&gt;Licencia",Solicitudes!$L$3:$L$502,"&lt;&gt;Ausencia"))</f>
        <v/>
      </c>
      <c r="M87" s="14">
        <f>IF(A87="","",SUMIFS(Solicitudes!$F$3:$F$502,Solicitudes!$A$3:$A$502,A87,Solicitudes!$G$3:$G$502,"Solicitada",Solicitudes!$L$3:$L$502,"&lt;&gt;Licencia",Solicitudes!$L$3:$L$502,"&lt;&gt;Ausencia")+SUMIFS(Solicitudes!$F$3:$F$502,Solicitudes!$A$3:$A$502,A87,Solicitudes!$G$3:$G$502,"Planificada",Solicitudes!$L$3:$L$502,"&lt;&gt;Licencia",Solicitudes!$L$3:$L$502,"&lt;&gt;Ausencia"))</f>
        <v/>
      </c>
      <c r="N87" s="14">
        <f>IF(OR(A87="",J87=""),"",J87-K87-L87)</f>
        <v/>
      </c>
      <c r="O87" s="14">
        <f>IF(OR(A87="",N87=""),"",N87-M87)</f>
        <v/>
      </c>
      <c r="P87" s="14">
        <f>IF(A87="","",SUMIFS(Solicitudes!$F$3:$F$502,Solicitudes!$A$3:$A$502,A87,Solicitudes!$G$3:$G$502,"Aprobada",Solicitudes!$L$3:$L$502,"Licencia")+SUMIFS(Solicitudes!$F$3:$F$502,Solicitudes!$A$3:$A$502,A87,Solicitudes!$G$3:$G$502,"Aprobada",Solicitudes!$L$3:$L$502,"Ausencia"))</f>
        <v/>
      </c>
    </row>
    <row r="88">
      <c r="A88" s="9" t="n"/>
      <c r="B88" s="9" t="n"/>
      <c r="C88" s="9" t="n"/>
      <c r="D88" s="10" t="n"/>
      <c r="E88" s="14">
        <f>IF(OR(D88="",$B$2=""),"",DATEDIF(D88,$B$2,"y"))</f>
        <v/>
      </c>
      <c r="F88" s="14">
        <f>IF(OR(E88="",COUNTIF(Parámetros!$O$17:$O$56,"&lt;9999")=0),"",SUMPRODUCT((Parámetros!$O$17:$O$56=SUMPRODUCT(MAX((Parámetros!$O$17:$O$56&lt;=E88)*Parámetros!$O$17:$O$56)))*(Parámetros!$O$17:$O$56&lt;=E88)*Parámetros!$P$17:$P$56))</f>
        <v/>
      </c>
      <c r="G88" s="9" t="n"/>
      <c r="H88" s="9" t="n"/>
      <c r="I88" s="9" t="n"/>
      <c r="J88" s="14">
        <f>IF(OR(A88="",AND(G88="",F88="")),"",IF(G88&lt;&gt;"",G88,F88)+N(H88)+N(I88))</f>
        <v/>
      </c>
      <c r="K88" s="14">
        <f>IF(A88="","",SUMIFS(Solicitudes!$F$3:$F$502,Solicitudes!$A$3:$A$502,A88,Solicitudes!$G$3:$G$502,"Aprobada",Solicitudes!$D$3:$D$502,"&lt;="&amp;$B$2,Solicitudes!$L$3:$L$502,"&lt;&gt;Licencia",Solicitudes!$L$3:$L$502,"&lt;&gt;Ausencia"))</f>
        <v/>
      </c>
      <c r="L88" s="14">
        <f>IF(A88="","",SUMIFS(Solicitudes!$F$3:$F$502,Solicitudes!$A$3:$A$502,A88,Solicitudes!$G$3:$G$502,"Aprobada",Solicitudes!$D$3:$D$502,"&gt;"&amp;$B$2,Solicitudes!$L$3:$L$502,"&lt;&gt;Licencia",Solicitudes!$L$3:$L$502,"&lt;&gt;Ausencia"))</f>
        <v/>
      </c>
      <c r="M88" s="14">
        <f>IF(A88="","",SUMIFS(Solicitudes!$F$3:$F$502,Solicitudes!$A$3:$A$502,A88,Solicitudes!$G$3:$G$502,"Solicitada",Solicitudes!$L$3:$L$502,"&lt;&gt;Licencia",Solicitudes!$L$3:$L$502,"&lt;&gt;Ausencia")+SUMIFS(Solicitudes!$F$3:$F$502,Solicitudes!$A$3:$A$502,A88,Solicitudes!$G$3:$G$502,"Planificada",Solicitudes!$L$3:$L$502,"&lt;&gt;Licencia",Solicitudes!$L$3:$L$502,"&lt;&gt;Ausencia"))</f>
        <v/>
      </c>
      <c r="N88" s="14">
        <f>IF(OR(A88="",J88=""),"",J88-K88-L88)</f>
        <v/>
      </c>
      <c r="O88" s="14">
        <f>IF(OR(A88="",N88=""),"",N88-M88)</f>
        <v/>
      </c>
      <c r="P88" s="14">
        <f>IF(A88="","",SUMIFS(Solicitudes!$F$3:$F$502,Solicitudes!$A$3:$A$502,A88,Solicitudes!$G$3:$G$502,"Aprobada",Solicitudes!$L$3:$L$502,"Licencia")+SUMIFS(Solicitudes!$F$3:$F$502,Solicitudes!$A$3:$A$502,A88,Solicitudes!$G$3:$G$502,"Aprobada",Solicitudes!$L$3:$L$502,"Ausencia"))</f>
        <v/>
      </c>
    </row>
    <row r="89">
      <c r="A89" s="9" t="n"/>
      <c r="B89" s="9" t="n"/>
      <c r="C89" s="9" t="n"/>
      <c r="D89" s="10" t="n"/>
      <c r="E89" s="14">
        <f>IF(OR(D89="",$B$2=""),"",DATEDIF(D89,$B$2,"y"))</f>
        <v/>
      </c>
      <c r="F89" s="14">
        <f>IF(OR(E89="",COUNTIF(Parámetros!$O$17:$O$56,"&lt;9999")=0),"",SUMPRODUCT((Parámetros!$O$17:$O$56=SUMPRODUCT(MAX((Parámetros!$O$17:$O$56&lt;=E89)*Parámetros!$O$17:$O$56)))*(Parámetros!$O$17:$O$56&lt;=E89)*Parámetros!$P$17:$P$56))</f>
        <v/>
      </c>
      <c r="G89" s="9" t="n"/>
      <c r="H89" s="9" t="n"/>
      <c r="I89" s="9" t="n"/>
      <c r="J89" s="14">
        <f>IF(OR(A89="",AND(G89="",F89="")),"",IF(G89&lt;&gt;"",G89,F89)+N(H89)+N(I89))</f>
        <v/>
      </c>
      <c r="K89" s="14">
        <f>IF(A89="","",SUMIFS(Solicitudes!$F$3:$F$502,Solicitudes!$A$3:$A$502,A89,Solicitudes!$G$3:$G$502,"Aprobada",Solicitudes!$D$3:$D$502,"&lt;="&amp;$B$2,Solicitudes!$L$3:$L$502,"&lt;&gt;Licencia",Solicitudes!$L$3:$L$502,"&lt;&gt;Ausencia"))</f>
        <v/>
      </c>
      <c r="L89" s="14">
        <f>IF(A89="","",SUMIFS(Solicitudes!$F$3:$F$502,Solicitudes!$A$3:$A$502,A89,Solicitudes!$G$3:$G$502,"Aprobada",Solicitudes!$D$3:$D$502,"&gt;"&amp;$B$2,Solicitudes!$L$3:$L$502,"&lt;&gt;Licencia",Solicitudes!$L$3:$L$502,"&lt;&gt;Ausencia"))</f>
        <v/>
      </c>
      <c r="M89" s="14">
        <f>IF(A89="","",SUMIFS(Solicitudes!$F$3:$F$502,Solicitudes!$A$3:$A$502,A89,Solicitudes!$G$3:$G$502,"Solicitada",Solicitudes!$L$3:$L$502,"&lt;&gt;Licencia",Solicitudes!$L$3:$L$502,"&lt;&gt;Ausencia")+SUMIFS(Solicitudes!$F$3:$F$502,Solicitudes!$A$3:$A$502,A89,Solicitudes!$G$3:$G$502,"Planificada",Solicitudes!$L$3:$L$502,"&lt;&gt;Licencia",Solicitudes!$L$3:$L$502,"&lt;&gt;Ausencia"))</f>
        <v/>
      </c>
      <c r="N89" s="14">
        <f>IF(OR(A89="",J89=""),"",J89-K89-L89)</f>
        <v/>
      </c>
      <c r="O89" s="14">
        <f>IF(OR(A89="",N89=""),"",N89-M89)</f>
        <v/>
      </c>
      <c r="P89" s="14">
        <f>IF(A89="","",SUMIFS(Solicitudes!$F$3:$F$502,Solicitudes!$A$3:$A$502,A89,Solicitudes!$G$3:$G$502,"Aprobada",Solicitudes!$L$3:$L$502,"Licencia")+SUMIFS(Solicitudes!$F$3:$F$502,Solicitudes!$A$3:$A$502,A89,Solicitudes!$G$3:$G$502,"Aprobada",Solicitudes!$L$3:$L$502,"Ausencia"))</f>
        <v/>
      </c>
    </row>
    <row r="90">
      <c r="A90" s="9" t="n"/>
      <c r="B90" s="9" t="n"/>
      <c r="C90" s="9" t="n"/>
      <c r="D90" s="10" t="n"/>
      <c r="E90" s="14">
        <f>IF(OR(D90="",$B$2=""),"",DATEDIF(D90,$B$2,"y"))</f>
        <v/>
      </c>
      <c r="F90" s="14">
        <f>IF(OR(E90="",COUNTIF(Parámetros!$O$17:$O$56,"&lt;9999")=0),"",SUMPRODUCT((Parámetros!$O$17:$O$56=SUMPRODUCT(MAX((Parámetros!$O$17:$O$56&lt;=E90)*Parámetros!$O$17:$O$56)))*(Parámetros!$O$17:$O$56&lt;=E90)*Parámetros!$P$17:$P$56))</f>
        <v/>
      </c>
      <c r="G90" s="9" t="n"/>
      <c r="H90" s="9" t="n"/>
      <c r="I90" s="9" t="n"/>
      <c r="J90" s="14">
        <f>IF(OR(A90="",AND(G90="",F90="")),"",IF(G90&lt;&gt;"",G90,F90)+N(H90)+N(I90))</f>
        <v/>
      </c>
      <c r="K90" s="14">
        <f>IF(A90="","",SUMIFS(Solicitudes!$F$3:$F$502,Solicitudes!$A$3:$A$502,A90,Solicitudes!$G$3:$G$502,"Aprobada",Solicitudes!$D$3:$D$502,"&lt;="&amp;$B$2,Solicitudes!$L$3:$L$502,"&lt;&gt;Licencia",Solicitudes!$L$3:$L$502,"&lt;&gt;Ausencia"))</f>
        <v/>
      </c>
      <c r="L90" s="14">
        <f>IF(A90="","",SUMIFS(Solicitudes!$F$3:$F$502,Solicitudes!$A$3:$A$502,A90,Solicitudes!$G$3:$G$502,"Aprobada",Solicitudes!$D$3:$D$502,"&gt;"&amp;$B$2,Solicitudes!$L$3:$L$502,"&lt;&gt;Licencia",Solicitudes!$L$3:$L$502,"&lt;&gt;Ausencia"))</f>
        <v/>
      </c>
      <c r="M90" s="14">
        <f>IF(A90="","",SUMIFS(Solicitudes!$F$3:$F$502,Solicitudes!$A$3:$A$502,A90,Solicitudes!$G$3:$G$502,"Solicitada",Solicitudes!$L$3:$L$502,"&lt;&gt;Licencia",Solicitudes!$L$3:$L$502,"&lt;&gt;Ausencia")+SUMIFS(Solicitudes!$F$3:$F$502,Solicitudes!$A$3:$A$502,A90,Solicitudes!$G$3:$G$502,"Planificada",Solicitudes!$L$3:$L$502,"&lt;&gt;Licencia",Solicitudes!$L$3:$L$502,"&lt;&gt;Ausencia"))</f>
        <v/>
      </c>
      <c r="N90" s="14">
        <f>IF(OR(A90="",J90=""),"",J90-K90-L90)</f>
        <v/>
      </c>
      <c r="O90" s="14">
        <f>IF(OR(A90="",N90=""),"",N90-M90)</f>
        <v/>
      </c>
      <c r="P90" s="14">
        <f>IF(A90="","",SUMIFS(Solicitudes!$F$3:$F$502,Solicitudes!$A$3:$A$502,A90,Solicitudes!$G$3:$G$502,"Aprobada",Solicitudes!$L$3:$L$502,"Licencia")+SUMIFS(Solicitudes!$F$3:$F$502,Solicitudes!$A$3:$A$502,A90,Solicitudes!$G$3:$G$502,"Aprobada",Solicitudes!$L$3:$L$502,"Ausencia"))</f>
        <v/>
      </c>
    </row>
    <row r="91">
      <c r="A91" s="9" t="n"/>
      <c r="B91" s="9" t="n"/>
      <c r="C91" s="9" t="n"/>
      <c r="D91" s="10" t="n"/>
      <c r="E91" s="14">
        <f>IF(OR(D91="",$B$2=""),"",DATEDIF(D91,$B$2,"y"))</f>
        <v/>
      </c>
      <c r="F91" s="14">
        <f>IF(OR(E91="",COUNTIF(Parámetros!$O$17:$O$56,"&lt;9999")=0),"",SUMPRODUCT((Parámetros!$O$17:$O$56=SUMPRODUCT(MAX((Parámetros!$O$17:$O$56&lt;=E91)*Parámetros!$O$17:$O$56)))*(Parámetros!$O$17:$O$56&lt;=E91)*Parámetros!$P$17:$P$56))</f>
        <v/>
      </c>
      <c r="G91" s="9" t="n"/>
      <c r="H91" s="9" t="n"/>
      <c r="I91" s="9" t="n"/>
      <c r="J91" s="14">
        <f>IF(OR(A91="",AND(G91="",F91="")),"",IF(G91&lt;&gt;"",G91,F91)+N(H91)+N(I91))</f>
        <v/>
      </c>
      <c r="K91" s="14">
        <f>IF(A91="","",SUMIFS(Solicitudes!$F$3:$F$502,Solicitudes!$A$3:$A$502,A91,Solicitudes!$G$3:$G$502,"Aprobada",Solicitudes!$D$3:$D$502,"&lt;="&amp;$B$2,Solicitudes!$L$3:$L$502,"&lt;&gt;Licencia",Solicitudes!$L$3:$L$502,"&lt;&gt;Ausencia"))</f>
        <v/>
      </c>
      <c r="L91" s="14">
        <f>IF(A91="","",SUMIFS(Solicitudes!$F$3:$F$502,Solicitudes!$A$3:$A$502,A91,Solicitudes!$G$3:$G$502,"Aprobada",Solicitudes!$D$3:$D$502,"&gt;"&amp;$B$2,Solicitudes!$L$3:$L$502,"&lt;&gt;Licencia",Solicitudes!$L$3:$L$502,"&lt;&gt;Ausencia"))</f>
        <v/>
      </c>
      <c r="M91" s="14">
        <f>IF(A91="","",SUMIFS(Solicitudes!$F$3:$F$502,Solicitudes!$A$3:$A$502,A91,Solicitudes!$G$3:$G$502,"Solicitada",Solicitudes!$L$3:$L$502,"&lt;&gt;Licencia",Solicitudes!$L$3:$L$502,"&lt;&gt;Ausencia")+SUMIFS(Solicitudes!$F$3:$F$502,Solicitudes!$A$3:$A$502,A91,Solicitudes!$G$3:$G$502,"Planificada",Solicitudes!$L$3:$L$502,"&lt;&gt;Licencia",Solicitudes!$L$3:$L$502,"&lt;&gt;Ausencia"))</f>
        <v/>
      </c>
      <c r="N91" s="14">
        <f>IF(OR(A91="",J91=""),"",J91-K91-L91)</f>
        <v/>
      </c>
      <c r="O91" s="14">
        <f>IF(OR(A91="",N91=""),"",N91-M91)</f>
        <v/>
      </c>
      <c r="P91" s="14">
        <f>IF(A91="","",SUMIFS(Solicitudes!$F$3:$F$502,Solicitudes!$A$3:$A$502,A91,Solicitudes!$G$3:$G$502,"Aprobada",Solicitudes!$L$3:$L$502,"Licencia")+SUMIFS(Solicitudes!$F$3:$F$502,Solicitudes!$A$3:$A$502,A91,Solicitudes!$G$3:$G$502,"Aprobada",Solicitudes!$L$3:$L$502,"Ausencia"))</f>
        <v/>
      </c>
    </row>
    <row r="92">
      <c r="A92" s="9" t="n"/>
      <c r="B92" s="9" t="n"/>
      <c r="C92" s="9" t="n"/>
      <c r="D92" s="10" t="n"/>
      <c r="E92" s="14">
        <f>IF(OR(D92="",$B$2=""),"",DATEDIF(D92,$B$2,"y"))</f>
        <v/>
      </c>
      <c r="F92" s="14">
        <f>IF(OR(E92="",COUNTIF(Parámetros!$O$17:$O$56,"&lt;9999")=0),"",SUMPRODUCT((Parámetros!$O$17:$O$56=SUMPRODUCT(MAX((Parámetros!$O$17:$O$56&lt;=E92)*Parámetros!$O$17:$O$56)))*(Parámetros!$O$17:$O$56&lt;=E92)*Parámetros!$P$17:$P$56))</f>
        <v/>
      </c>
      <c r="G92" s="9" t="n"/>
      <c r="H92" s="9" t="n"/>
      <c r="I92" s="9" t="n"/>
      <c r="J92" s="14">
        <f>IF(OR(A92="",AND(G92="",F92="")),"",IF(G92&lt;&gt;"",G92,F92)+N(H92)+N(I92))</f>
        <v/>
      </c>
      <c r="K92" s="14">
        <f>IF(A92="","",SUMIFS(Solicitudes!$F$3:$F$502,Solicitudes!$A$3:$A$502,A92,Solicitudes!$G$3:$G$502,"Aprobada",Solicitudes!$D$3:$D$502,"&lt;="&amp;$B$2,Solicitudes!$L$3:$L$502,"&lt;&gt;Licencia",Solicitudes!$L$3:$L$502,"&lt;&gt;Ausencia"))</f>
        <v/>
      </c>
      <c r="L92" s="14">
        <f>IF(A92="","",SUMIFS(Solicitudes!$F$3:$F$502,Solicitudes!$A$3:$A$502,A92,Solicitudes!$G$3:$G$502,"Aprobada",Solicitudes!$D$3:$D$502,"&gt;"&amp;$B$2,Solicitudes!$L$3:$L$502,"&lt;&gt;Licencia",Solicitudes!$L$3:$L$502,"&lt;&gt;Ausencia"))</f>
        <v/>
      </c>
      <c r="M92" s="14">
        <f>IF(A92="","",SUMIFS(Solicitudes!$F$3:$F$502,Solicitudes!$A$3:$A$502,A92,Solicitudes!$G$3:$G$502,"Solicitada",Solicitudes!$L$3:$L$502,"&lt;&gt;Licencia",Solicitudes!$L$3:$L$502,"&lt;&gt;Ausencia")+SUMIFS(Solicitudes!$F$3:$F$502,Solicitudes!$A$3:$A$502,A92,Solicitudes!$G$3:$G$502,"Planificada",Solicitudes!$L$3:$L$502,"&lt;&gt;Licencia",Solicitudes!$L$3:$L$502,"&lt;&gt;Ausencia"))</f>
        <v/>
      </c>
      <c r="N92" s="14">
        <f>IF(OR(A92="",J92=""),"",J92-K92-L92)</f>
        <v/>
      </c>
      <c r="O92" s="14">
        <f>IF(OR(A92="",N92=""),"",N92-M92)</f>
        <v/>
      </c>
      <c r="P92" s="14">
        <f>IF(A92="","",SUMIFS(Solicitudes!$F$3:$F$502,Solicitudes!$A$3:$A$502,A92,Solicitudes!$G$3:$G$502,"Aprobada",Solicitudes!$L$3:$L$502,"Licencia")+SUMIFS(Solicitudes!$F$3:$F$502,Solicitudes!$A$3:$A$502,A92,Solicitudes!$G$3:$G$502,"Aprobada",Solicitudes!$L$3:$L$502,"Ausencia"))</f>
        <v/>
      </c>
    </row>
    <row r="93">
      <c r="A93" s="9" t="n"/>
      <c r="B93" s="9" t="n"/>
      <c r="C93" s="9" t="n"/>
      <c r="D93" s="10" t="n"/>
      <c r="E93" s="14">
        <f>IF(OR(D93="",$B$2=""),"",DATEDIF(D93,$B$2,"y"))</f>
        <v/>
      </c>
      <c r="F93" s="14">
        <f>IF(OR(E93="",COUNTIF(Parámetros!$O$17:$O$56,"&lt;9999")=0),"",SUMPRODUCT((Parámetros!$O$17:$O$56=SUMPRODUCT(MAX((Parámetros!$O$17:$O$56&lt;=E93)*Parámetros!$O$17:$O$56)))*(Parámetros!$O$17:$O$56&lt;=E93)*Parámetros!$P$17:$P$56))</f>
        <v/>
      </c>
      <c r="G93" s="9" t="n"/>
      <c r="H93" s="9" t="n"/>
      <c r="I93" s="9" t="n"/>
      <c r="J93" s="14">
        <f>IF(OR(A93="",AND(G93="",F93="")),"",IF(G93&lt;&gt;"",G93,F93)+N(H93)+N(I93))</f>
        <v/>
      </c>
      <c r="K93" s="14">
        <f>IF(A93="","",SUMIFS(Solicitudes!$F$3:$F$502,Solicitudes!$A$3:$A$502,A93,Solicitudes!$G$3:$G$502,"Aprobada",Solicitudes!$D$3:$D$502,"&lt;="&amp;$B$2,Solicitudes!$L$3:$L$502,"&lt;&gt;Licencia",Solicitudes!$L$3:$L$502,"&lt;&gt;Ausencia"))</f>
        <v/>
      </c>
      <c r="L93" s="14">
        <f>IF(A93="","",SUMIFS(Solicitudes!$F$3:$F$502,Solicitudes!$A$3:$A$502,A93,Solicitudes!$G$3:$G$502,"Aprobada",Solicitudes!$D$3:$D$502,"&gt;"&amp;$B$2,Solicitudes!$L$3:$L$502,"&lt;&gt;Licencia",Solicitudes!$L$3:$L$502,"&lt;&gt;Ausencia"))</f>
        <v/>
      </c>
      <c r="M93" s="14">
        <f>IF(A93="","",SUMIFS(Solicitudes!$F$3:$F$502,Solicitudes!$A$3:$A$502,A93,Solicitudes!$G$3:$G$502,"Solicitada",Solicitudes!$L$3:$L$502,"&lt;&gt;Licencia",Solicitudes!$L$3:$L$502,"&lt;&gt;Ausencia")+SUMIFS(Solicitudes!$F$3:$F$502,Solicitudes!$A$3:$A$502,A93,Solicitudes!$G$3:$G$502,"Planificada",Solicitudes!$L$3:$L$502,"&lt;&gt;Licencia",Solicitudes!$L$3:$L$502,"&lt;&gt;Ausencia"))</f>
        <v/>
      </c>
      <c r="N93" s="14">
        <f>IF(OR(A93="",J93=""),"",J93-K93-L93)</f>
        <v/>
      </c>
      <c r="O93" s="14">
        <f>IF(OR(A93="",N93=""),"",N93-M93)</f>
        <v/>
      </c>
      <c r="P93" s="14">
        <f>IF(A93="","",SUMIFS(Solicitudes!$F$3:$F$502,Solicitudes!$A$3:$A$502,A93,Solicitudes!$G$3:$G$502,"Aprobada",Solicitudes!$L$3:$L$502,"Licencia")+SUMIFS(Solicitudes!$F$3:$F$502,Solicitudes!$A$3:$A$502,A93,Solicitudes!$G$3:$G$502,"Aprobada",Solicitudes!$L$3:$L$502,"Ausencia"))</f>
        <v/>
      </c>
    </row>
    <row r="94">
      <c r="A94" s="9" t="n"/>
      <c r="B94" s="9" t="n"/>
      <c r="C94" s="9" t="n"/>
      <c r="D94" s="10" t="n"/>
      <c r="E94" s="14">
        <f>IF(OR(D94="",$B$2=""),"",DATEDIF(D94,$B$2,"y"))</f>
        <v/>
      </c>
      <c r="F94" s="14">
        <f>IF(OR(E94="",COUNTIF(Parámetros!$O$17:$O$56,"&lt;9999")=0),"",SUMPRODUCT((Parámetros!$O$17:$O$56=SUMPRODUCT(MAX((Parámetros!$O$17:$O$56&lt;=E94)*Parámetros!$O$17:$O$56)))*(Parámetros!$O$17:$O$56&lt;=E94)*Parámetros!$P$17:$P$56))</f>
        <v/>
      </c>
      <c r="G94" s="9" t="n"/>
      <c r="H94" s="9" t="n"/>
      <c r="I94" s="9" t="n"/>
      <c r="J94" s="14">
        <f>IF(OR(A94="",AND(G94="",F94="")),"",IF(G94&lt;&gt;"",G94,F94)+N(H94)+N(I94))</f>
        <v/>
      </c>
      <c r="K94" s="14">
        <f>IF(A94="","",SUMIFS(Solicitudes!$F$3:$F$502,Solicitudes!$A$3:$A$502,A94,Solicitudes!$G$3:$G$502,"Aprobada",Solicitudes!$D$3:$D$502,"&lt;="&amp;$B$2,Solicitudes!$L$3:$L$502,"&lt;&gt;Licencia",Solicitudes!$L$3:$L$502,"&lt;&gt;Ausencia"))</f>
        <v/>
      </c>
      <c r="L94" s="14">
        <f>IF(A94="","",SUMIFS(Solicitudes!$F$3:$F$502,Solicitudes!$A$3:$A$502,A94,Solicitudes!$G$3:$G$502,"Aprobada",Solicitudes!$D$3:$D$502,"&gt;"&amp;$B$2,Solicitudes!$L$3:$L$502,"&lt;&gt;Licencia",Solicitudes!$L$3:$L$502,"&lt;&gt;Ausencia"))</f>
        <v/>
      </c>
      <c r="M94" s="14">
        <f>IF(A94="","",SUMIFS(Solicitudes!$F$3:$F$502,Solicitudes!$A$3:$A$502,A94,Solicitudes!$G$3:$G$502,"Solicitada",Solicitudes!$L$3:$L$502,"&lt;&gt;Licencia",Solicitudes!$L$3:$L$502,"&lt;&gt;Ausencia")+SUMIFS(Solicitudes!$F$3:$F$502,Solicitudes!$A$3:$A$502,A94,Solicitudes!$G$3:$G$502,"Planificada",Solicitudes!$L$3:$L$502,"&lt;&gt;Licencia",Solicitudes!$L$3:$L$502,"&lt;&gt;Ausencia"))</f>
        <v/>
      </c>
      <c r="N94" s="14">
        <f>IF(OR(A94="",J94=""),"",J94-K94-L94)</f>
        <v/>
      </c>
      <c r="O94" s="14">
        <f>IF(OR(A94="",N94=""),"",N94-M94)</f>
        <v/>
      </c>
      <c r="P94" s="14">
        <f>IF(A94="","",SUMIFS(Solicitudes!$F$3:$F$502,Solicitudes!$A$3:$A$502,A94,Solicitudes!$G$3:$G$502,"Aprobada",Solicitudes!$L$3:$L$502,"Licencia")+SUMIFS(Solicitudes!$F$3:$F$502,Solicitudes!$A$3:$A$502,A94,Solicitudes!$G$3:$G$502,"Aprobada",Solicitudes!$L$3:$L$502,"Ausencia"))</f>
        <v/>
      </c>
    </row>
    <row r="95">
      <c r="A95" s="9" t="n"/>
      <c r="B95" s="9" t="n"/>
      <c r="C95" s="9" t="n"/>
      <c r="D95" s="10" t="n"/>
      <c r="E95" s="14">
        <f>IF(OR(D95="",$B$2=""),"",DATEDIF(D95,$B$2,"y"))</f>
        <v/>
      </c>
      <c r="F95" s="14">
        <f>IF(OR(E95="",COUNTIF(Parámetros!$O$17:$O$56,"&lt;9999")=0),"",SUMPRODUCT((Parámetros!$O$17:$O$56=SUMPRODUCT(MAX((Parámetros!$O$17:$O$56&lt;=E95)*Parámetros!$O$17:$O$56)))*(Parámetros!$O$17:$O$56&lt;=E95)*Parámetros!$P$17:$P$56))</f>
        <v/>
      </c>
      <c r="G95" s="9" t="n"/>
      <c r="H95" s="9" t="n"/>
      <c r="I95" s="9" t="n"/>
      <c r="J95" s="14">
        <f>IF(OR(A95="",AND(G95="",F95="")),"",IF(G95&lt;&gt;"",G95,F95)+N(H95)+N(I95))</f>
        <v/>
      </c>
      <c r="K95" s="14">
        <f>IF(A95="","",SUMIFS(Solicitudes!$F$3:$F$502,Solicitudes!$A$3:$A$502,A95,Solicitudes!$G$3:$G$502,"Aprobada",Solicitudes!$D$3:$D$502,"&lt;="&amp;$B$2,Solicitudes!$L$3:$L$502,"&lt;&gt;Licencia",Solicitudes!$L$3:$L$502,"&lt;&gt;Ausencia"))</f>
        <v/>
      </c>
      <c r="L95" s="14">
        <f>IF(A95="","",SUMIFS(Solicitudes!$F$3:$F$502,Solicitudes!$A$3:$A$502,A95,Solicitudes!$G$3:$G$502,"Aprobada",Solicitudes!$D$3:$D$502,"&gt;"&amp;$B$2,Solicitudes!$L$3:$L$502,"&lt;&gt;Licencia",Solicitudes!$L$3:$L$502,"&lt;&gt;Ausencia"))</f>
        <v/>
      </c>
      <c r="M95" s="14">
        <f>IF(A95="","",SUMIFS(Solicitudes!$F$3:$F$502,Solicitudes!$A$3:$A$502,A95,Solicitudes!$G$3:$G$502,"Solicitada",Solicitudes!$L$3:$L$502,"&lt;&gt;Licencia",Solicitudes!$L$3:$L$502,"&lt;&gt;Ausencia")+SUMIFS(Solicitudes!$F$3:$F$502,Solicitudes!$A$3:$A$502,A95,Solicitudes!$G$3:$G$502,"Planificada",Solicitudes!$L$3:$L$502,"&lt;&gt;Licencia",Solicitudes!$L$3:$L$502,"&lt;&gt;Ausencia"))</f>
        <v/>
      </c>
      <c r="N95" s="14">
        <f>IF(OR(A95="",J95=""),"",J95-K95-L95)</f>
        <v/>
      </c>
      <c r="O95" s="14">
        <f>IF(OR(A95="",N95=""),"",N95-M95)</f>
        <v/>
      </c>
      <c r="P95" s="14">
        <f>IF(A95="","",SUMIFS(Solicitudes!$F$3:$F$502,Solicitudes!$A$3:$A$502,A95,Solicitudes!$G$3:$G$502,"Aprobada",Solicitudes!$L$3:$L$502,"Licencia")+SUMIFS(Solicitudes!$F$3:$F$502,Solicitudes!$A$3:$A$502,A95,Solicitudes!$G$3:$G$502,"Aprobada",Solicitudes!$L$3:$L$502,"Ausencia"))</f>
        <v/>
      </c>
    </row>
    <row r="96">
      <c r="A96" s="9" t="n"/>
      <c r="B96" s="9" t="n"/>
      <c r="C96" s="9" t="n"/>
      <c r="D96" s="10" t="n"/>
      <c r="E96" s="14">
        <f>IF(OR(D96="",$B$2=""),"",DATEDIF(D96,$B$2,"y"))</f>
        <v/>
      </c>
      <c r="F96" s="14">
        <f>IF(OR(E96="",COUNTIF(Parámetros!$O$17:$O$56,"&lt;9999")=0),"",SUMPRODUCT((Parámetros!$O$17:$O$56=SUMPRODUCT(MAX((Parámetros!$O$17:$O$56&lt;=E96)*Parámetros!$O$17:$O$56)))*(Parámetros!$O$17:$O$56&lt;=E96)*Parámetros!$P$17:$P$56))</f>
        <v/>
      </c>
      <c r="G96" s="9" t="n"/>
      <c r="H96" s="9" t="n"/>
      <c r="I96" s="9" t="n"/>
      <c r="J96" s="14">
        <f>IF(OR(A96="",AND(G96="",F96="")),"",IF(G96&lt;&gt;"",G96,F96)+N(H96)+N(I96))</f>
        <v/>
      </c>
      <c r="K96" s="14">
        <f>IF(A96="","",SUMIFS(Solicitudes!$F$3:$F$502,Solicitudes!$A$3:$A$502,A96,Solicitudes!$G$3:$G$502,"Aprobada",Solicitudes!$D$3:$D$502,"&lt;="&amp;$B$2,Solicitudes!$L$3:$L$502,"&lt;&gt;Licencia",Solicitudes!$L$3:$L$502,"&lt;&gt;Ausencia"))</f>
        <v/>
      </c>
      <c r="L96" s="14">
        <f>IF(A96="","",SUMIFS(Solicitudes!$F$3:$F$502,Solicitudes!$A$3:$A$502,A96,Solicitudes!$G$3:$G$502,"Aprobada",Solicitudes!$D$3:$D$502,"&gt;"&amp;$B$2,Solicitudes!$L$3:$L$502,"&lt;&gt;Licencia",Solicitudes!$L$3:$L$502,"&lt;&gt;Ausencia"))</f>
        <v/>
      </c>
      <c r="M96" s="14">
        <f>IF(A96="","",SUMIFS(Solicitudes!$F$3:$F$502,Solicitudes!$A$3:$A$502,A96,Solicitudes!$G$3:$G$502,"Solicitada",Solicitudes!$L$3:$L$502,"&lt;&gt;Licencia",Solicitudes!$L$3:$L$502,"&lt;&gt;Ausencia")+SUMIFS(Solicitudes!$F$3:$F$502,Solicitudes!$A$3:$A$502,A96,Solicitudes!$G$3:$G$502,"Planificada",Solicitudes!$L$3:$L$502,"&lt;&gt;Licencia",Solicitudes!$L$3:$L$502,"&lt;&gt;Ausencia"))</f>
        <v/>
      </c>
      <c r="N96" s="14">
        <f>IF(OR(A96="",J96=""),"",J96-K96-L96)</f>
        <v/>
      </c>
      <c r="O96" s="14">
        <f>IF(OR(A96="",N96=""),"",N96-M96)</f>
        <v/>
      </c>
      <c r="P96" s="14">
        <f>IF(A96="","",SUMIFS(Solicitudes!$F$3:$F$502,Solicitudes!$A$3:$A$502,A96,Solicitudes!$G$3:$G$502,"Aprobada",Solicitudes!$L$3:$L$502,"Licencia")+SUMIFS(Solicitudes!$F$3:$F$502,Solicitudes!$A$3:$A$502,A96,Solicitudes!$G$3:$G$502,"Aprobada",Solicitudes!$L$3:$L$502,"Ausencia"))</f>
        <v/>
      </c>
    </row>
    <row r="97">
      <c r="A97" s="9" t="n"/>
      <c r="B97" s="9" t="n"/>
      <c r="C97" s="9" t="n"/>
      <c r="D97" s="10" t="n"/>
      <c r="E97" s="14">
        <f>IF(OR(D97="",$B$2=""),"",DATEDIF(D97,$B$2,"y"))</f>
        <v/>
      </c>
      <c r="F97" s="14">
        <f>IF(OR(E97="",COUNTIF(Parámetros!$O$17:$O$56,"&lt;9999")=0),"",SUMPRODUCT((Parámetros!$O$17:$O$56=SUMPRODUCT(MAX((Parámetros!$O$17:$O$56&lt;=E97)*Parámetros!$O$17:$O$56)))*(Parámetros!$O$17:$O$56&lt;=E97)*Parámetros!$P$17:$P$56))</f>
        <v/>
      </c>
      <c r="G97" s="9" t="n"/>
      <c r="H97" s="9" t="n"/>
      <c r="I97" s="9" t="n"/>
      <c r="J97" s="14">
        <f>IF(OR(A97="",AND(G97="",F97="")),"",IF(G97&lt;&gt;"",G97,F97)+N(H97)+N(I97))</f>
        <v/>
      </c>
      <c r="K97" s="14">
        <f>IF(A97="","",SUMIFS(Solicitudes!$F$3:$F$502,Solicitudes!$A$3:$A$502,A97,Solicitudes!$G$3:$G$502,"Aprobada",Solicitudes!$D$3:$D$502,"&lt;="&amp;$B$2,Solicitudes!$L$3:$L$502,"&lt;&gt;Licencia",Solicitudes!$L$3:$L$502,"&lt;&gt;Ausencia"))</f>
        <v/>
      </c>
      <c r="L97" s="14">
        <f>IF(A97="","",SUMIFS(Solicitudes!$F$3:$F$502,Solicitudes!$A$3:$A$502,A97,Solicitudes!$G$3:$G$502,"Aprobada",Solicitudes!$D$3:$D$502,"&gt;"&amp;$B$2,Solicitudes!$L$3:$L$502,"&lt;&gt;Licencia",Solicitudes!$L$3:$L$502,"&lt;&gt;Ausencia"))</f>
        <v/>
      </c>
      <c r="M97" s="14">
        <f>IF(A97="","",SUMIFS(Solicitudes!$F$3:$F$502,Solicitudes!$A$3:$A$502,A97,Solicitudes!$G$3:$G$502,"Solicitada",Solicitudes!$L$3:$L$502,"&lt;&gt;Licencia",Solicitudes!$L$3:$L$502,"&lt;&gt;Ausencia")+SUMIFS(Solicitudes!$F$3:$F$502,Solicitudes!$A$3:$A$502,A97,Solicitudes!$G$3:$G$502,"Planificada",Solicitudes!$L$3:$L$502,"&lt;&gt;Licencia",Solicitudes!$L$3:$L$502,"&lt;&gt;Ausencia"))</f>
        <v/>
      </c>
      <c r="N97" s="14">
        <f>IF(OR(A97="",J97=""),"",J97-K97-L97)</f>
        <v/>
      </c>
      <c r="O97" s="14">
        <f>IF(OR(A97="",N97=""),"",N97-M97)</f>
        <v/>
      </c>
      <c r="P97" s="14">
        <f>IF(A97="","",SUMIFS(Solicitudes!$F$3:$F$502,Solicitudes!$A$3:$A$502,A97,Solicitudes!$G$3:$G$502,"Aprobada",Solicitudes!$L$3:$L$502,"Licencia")+SUMIFS(Solicitudes!$F$3:$F$502,Solicitudes!$A$3:$A$502,A97,Solicitudes!$G$3:$G$502,"Aprobada",Solicitudes!$L$3:$L$502,"Ausencia"))</f>
        <v/>
      </c>
    </row>
    <row r="98">
      <c r="A98" s="9" t="n"/>
      <c r="B98" s="9" t="n"/>
      <c r="C98" s="9" t="n"/>
      <c r="D98" s="10" t="n"/>
      <c r="E98" s="14">
        <f>IF(OR(D98="",$B$2=""),"",DATEDIF(D98,$B$2,"y"))</f>
        <v/>
      </c>
      <c r="F98" s="14">
        <f>IF(OR(E98="",COUNTIF(Parámetros!$O$17:$O$56,"&lt;9999")=0),"",SUMPRODUCT((Parámetros!$O$17:$O$56=SUMPRODUCT(MAX((Parámetros!$O$17:$O$56&lt;=E98)*Parámetros!$O$17:$O$56)))*(Parámetros!$O$17:$O$56&lt;=E98)*Parámetros!$P$17:$P$56))</f>
        <v/>
      </c>
      <c r="G98" s="9" t="n"/>
      <c r="H98" s="9" t="n"/>
      <c r="I98" s="9" t="n"/>
      <c r="J98" s="14">
        <f>IF(OR(A98="",AND(G98="",F98="")),"",IF(G98&lt;&gt;"",G98,F98)+N(H98)+N(I98))</f>
        <v/>
      </c>
      <c r="K98" s="14">
        <f>IF(A98="","",SUMIFS(Solicitudes!$F$3:$F$502,Solicitudes!$A$3:$A$502,A98,Solicitudes!$G$3:$G$502,"Aprobada",Solicitudes!$D$3:$D$502,"&lt;="&amp;$B$2,Solicitudes!$L$3:$L$502,"&lt;&gt;Licencia",Solicitudes!$L$3:$L$502,"&lt;&gt;Ausencia"))</f>
        <v/>
      </c>
      <c r="L98" s="14">
        <f>IF(A98="","",SUMIFS(Solicitudes!$F$3:$F$502,Solicitudes!$A$3:$A$502,A98,Solicitudes!$G$3:$G$502,"Aprobada",Solicitudes!$D$3:$D$502,"&gt;"&amp;$B$2,Solicitudes!$L$3:$L$502,"&lt;&gt;Licencia",Solicitudes!$L$3:$L$502,"&lt;&gt;Ausencia"))</f>
        <v/>
      </c>
      <c r="M98" s="14">
        <f>IF(A98="","",SUMIFS(Solicitudes!$F$3:$F$502,Solicitudes!$A$3:$A$502,A98,Solicitudes!$G$3:$G$502,"Solicitada",Solicitudes!$L$3:$L$502,"&lt;&gt;Licencia",Solicitudes!$L$3:$L$502,"&lt;&gt;Ausencia")+SUMIFS(Solicitudes!$F$3:$F$502,Solicitudes!$A$3:$A$502,A98,Solicitudes!$G$3:$G$502,"Planificada",Solicitudes!$L$3:$L$502,"&lt;&gt;Licencia",Solicitudes!$L$3:$L$502,"&lt;&gt;Ausencia"))</f>
        <v/>
      </c>
      <c r="N98" s="14">
        <f>IF(OR(A98="",J98=""),"",J98-K98-L98)</f>
        <v/>
      </c>
      <c r="O98" s="14">
        <f>IF(OR(A98="",N98=""),"",N98-M98)</f>
        <v/>
      </c>
      <c r="P98" s="14">
        <f>IF(A98="","",SUMIFS(Solicitudes!$F$3:$F$502,Solicitudes!$A$3:$A$502,A98,Solicitudes!$G$3:$G$502,"Aprobada",Solicitudes!$L$3:$L$502,"Licencia")+SUMIFS(Solicitudes!$F$3:$F$502,Solicitudes!$A$3:$A$502,A98,Solicitudes!$G$3:$G$502,"Aprobada",Solicitudes!$L$3:$L$502,"Ausencia"))</f>
        <v/>
      </c>
    </row>
    <row r="99">
      <c r="A99" s="9" t="n"/>
      <c r="B99" s="9" t="n"/>
      <c r="C99" s="9" t="n"/>
      <c r="D99" s="10" t="n"/>
      <c r="E99" s="14">
        <f>IF(OR(D99="",$B$2=""),"",DATEDIF(D99,$B$2,"y"))</f>
        <v/>
      </c>
      <c r="F99" s="14">
        <f>IF(OR(E99="",COUNTIF(Parámetros!$O$17:$O$56,"&lt;9999")=0),"",SUMPRODUCT((Parámetros!$O$17:$O$56=SUMPRODUCT(MAX((Parámetros!$O$17:$O$56&lt;=E99)*Parámetros!$O$17:$O$56)))*(Parámetros!$O$17:$O$56&lt;=E99)*Parámetros!$P$17:$P$56))</f>
        <v/>
      </c>
      <c r="G99" s="9" t="n"/>
      <c r="H99" s="9" t="n"/>
      <c r="I99" s="9" t="n"/>
      <c r="J99" s="14">
        <f>IF(OR(A99="",AND(G99="",F99="")),"",IF(G99&lt;&gt;"",G99,F99)+N(H99)+N(I99))</f>
        <v/>
      </c>
      <c r="K99" s="14">
        <f>IF(A99="","",SUMIFS(Solicitudes!$F$3:$F$502,Solicitudes!$A$3:$A$502,A99,Solicitudes!$G$3:$G$502,"Aprobada",Solicitudes!$D$3:$D$502,"&lt;="&amp;$B$2,Solicitudes!$L$3:$L$502,"&lt;&gt;Licencia",Solicitudes!$L$3:$L$502,"&lt;&gt;Ausencia"))</f>
        <v/>
      </c>
      <c r="L99" s="14">
        <f>IF(A99="","",SUMIFS(Solicitudes!$F$3:$F$502,Solicitudes!$A$3:$A$502,A99,Solicitudes!$G$3:$G$502,"Aprobada",Solicitudes!$D$3:$D$502,"&gt;"&amp;$B$2,Solicitudes!$L$3:$L$502,"&lt;&gt;Licencia",Solicitudes!$L$3:$L$502,"&lt;&gt;Ausencia"))</f>
        <v/>
      </c>
      <c r="M99" s="14">
        <f>IF(A99="","",SUMIFS(Solicitudes!$F$3:$F$502,Solicitudes!$A$3:$A$502,A99,Solicitudes!$G$3:$G$502,"Solicitada",Solicitudes!$L$3:$L$502,"&lt;&gt;Licencia",Solicitudes!$L$3:$L$502,"&lt;&gt;Ausencia")+SUMIFS(Solicitudes!$F$3:$F$502,Solicitudes!$A$3:$A$502,A99,Solicitudes!$G$3:$G$502,"Planificada",Solicitudes!$L$3:$L$502,"&lt;&gt;Licencia",Solicitudes!$L$3:$L$502,"&lt;&gt;Ausencia"))</f>
        <v/>
      </c>
      <c r="N99" s="14">
        <f>IF(OR(A99="",J99=""),"",J99-K99-L99)</f>
        <v/>
      </c>
      <c r="O99" s="14">
        <f>IF(OR(A99="",N99=""),"",N99-M99)</f>
        <v/>
      </c>
      <c r="P99" s="14">
        <f>IF(A99="","",SUMIFS(Solicitudes!$F$3:$F$502,Solicitudes!$A$3:$A$502,A99,Solicitudes!$G$3:$G$502,"Aprobada",Solicitudes!$L$3:$L$502,"Licencia")+SUMIFS(Solicitudes!$F$3:$F$502,Solicitudes!$A$3:$A$502,A99,Solicitudes!$G$3:$G$502,"Aprobada",Solicitudes!$L$3:$L$502,"Ausencia"))</f>
        <v/>
      </c>
    </row>
    <row r="100">
      <c r="A100" s="9" t="n"/>
      <c r="B100" s="9" t="n"/>
      <c r="C100" s="9" t="n"/>
      <c r="D100" s="10" t="n"/>
      <c r="E100" s="14">
        <f>IF(OR(D100="",$B$2=""),"",DATEDIF(D100,$B$2,"y"))</f>
        <v/>
      </c>
      <c r="F100" s="14">
        <f>IF(OR(E100="",COUNTIF(Parámetros!$O$17:$O$56,"&lt;9999")=0),"",SUMPRODUCT((Parámetros!$O$17:$O$56=SUMPRODUCT(MAX((Parámetros!$O$17:$O$56&lt;=E100)*Parámetros!$O$17:$O$56)))*(Parámetros!$O$17:$O$56&lt;=E100)*Parámetros!$P$17:$P$56))</f>
        <v/>
      </c>
      <c r="G100" s="9" t="n"/>
      <c r="H100" s="9" t="n"/>
      <c r="I100" s="9" t="n"/>
      <c r="J100" s="14">
        <f>IF(OR(A100="",AND(G100="",F100="")),"",IF(G100&lt;&gt;"",G100,F100)+N(H100)+N(I100))</f>
        <v/>
      </c>
      <c r="K100" s="14">
        <f>IF(A100="","",SUMIFS(Solicitudes!$F$3:$F$502,Solicitudes!$A$3:$A$502,A100,Solicitudes!$G$3:$G$502,"Aprobada",Solicitudes!$D$3:$D$502,"&lt;="&amp;$B$2,Solicitudes!$L$3:$L$502,"&lt;&gt;Licencia",Solicitudes!$L$3:$L$502,"&lt;&gt;Ausencia"))</f>
        <v/>
      </c>
      <c r="L100" s="14">
        <f>IF(A100="","",SUMIFS(Solicitudes!$F$3:$F$502,Solicitudes!$A$3:$A$502,A100,Solicitudes!$G$3:$G$502,"Aprobada",Solicitudes!$D$3:$D$502,"&gt;"&amp;$B$2,Solicitudes!$L$3:$L$502,"&lt;&gt;Licencia",Solicitudes!$L$3:$L$502,"&lt;&gt;Ausencia"))</f>
        <v/>
      </c>
      <c r="M100" s="14">
        <f>IF(A100="","",SUMIFS(Solicitudes!$F$3:$F$502,Solicitudes!$A$3:$A$502,A100,Solicitudes!$G$3:$G$502,"Solicitada",Solicitudes!$L$3:$L$502,"&lt;&gt;Licencia",Solicitudes!$L$3:$L$502,"&lt;&gt;Ausencia")+SUMIFS(Solicitudes!$F$3:$F$502,Solicitudes!$A$3:$A$502,A100,Solicitudes!$G$3:$G$502,"Planificada",Solicitudes!$L$3:$L$502,"&lt;&gt;Licencia",Solicitudes!$L$3:$L$502,"&lt;&gt;Ausencia"))</f>
        <v/>
      </c>
      <c r="N100" s="14">
        <f>IF(OR(A100="",J100=""),"",J100-K100-L100)</f>
        <v/>
      </c>
      <c r="O100" s="14">
        <f>IF(OR(A100="",N100=""),"",N100-M100)</f>
        <v/>
      </c>
      <c r="P100" s="14">
        <f>IF(A100="","",SUMIFS(Solicitudes!$F$3:$F$502,Solicitudes!$A$3:$A$502,A100,Solicitudes!$G$3:$G$502,"Aprobada",Solicitudes!$L$3:$L$502,"Licencia")+SUMIFS(Solicitudes!$F$3:$F$502,Solicitudes!$A$3:$A$502,A100,Solicitudes!$G$3:$G$502,"Aprobada",Solicitudes!$L$3:$L$502,"Ausencia"))</f>
        <v/>
      </c>
    </row>
    <row r="101">
      <c r="A101" s="9" t="n"/>
      <c r="B101" s="9" t="n"/>
      <c r="C101" s="9" t="n"/>
      <c r="D101" s="10" t="n"/>
      <c r="E101" s="14">
        <f>IF(OR(D101="",$B$2=""),"",DATEDIF(D101,$B$2,"y"))</f>
        <v/>
      </c>
      <c r="F101" s="14">
        <f>IF(OR(E101="",COUNTIF(Parámetros!$O$17:$O$56,"&lt;9999")=0),"",SUMPRODUCT((Parámetros!$O$17:$O$56=SUMPRODUCT(MAX((Parámetros!$O$17:$O$56&lt;=E101)*Parámetros!$O$17:$O$56)))*(Parámetros!$O$17:$O$56&lt;=E101)*Parámetros!$P$17:$P$56))</f>
        <v/>
      </c>
      <c r="G101" s="9" t="n"/>
      <c r="H101" s="9" t="n"/>
      <c r="I101" s="9" t="n"/>
      <c r="J101" s="14">
        <f>IF(OR(A101="",AND(G101="",F101="")),"",IF(G101&lt;&gt;"",G101,F101)+N(H101)+N(I101))</f>
        <v/>
      </c>
      <c r="K101" s="14">
        <f>IF(A101="","",SUMIFS(Solicitudes!$F$3:$F$502,Solicitudes!$A$3:$A$502,A101,Solicitudes!$G$3:$G$502,"Aprobada",Solicitudes!$D$3:$D$502,"&lt;="&amp;$B$2,Solicitudes!$L$3:$L$502,"&lt;&gt;Licencia",Solicitudes!$L$3:$L$502,"&lt;&gt;Ausencia"))</f>
        <v/>
      </c>
      <c r="L101" s="14">
        <f>IF(A101="","",SUMIFS(Solicitudes!$F$3:$F$502,Solicitudes!$A$3:$A$502,A101,Solicitudes!$G$3:$G$502,"Aprobada",Solicitudes!$D$3:$D$502,"&gt;"&amp;$B$2,Solicitudes!$L$3:$L$502,"&lt;&gt;Licencia",Solicitudes!$L$3:$L$502,"&lt;&gt;Ausencia"))</f>
        <v/>
      </c>
      <c r="M101" s="14">
        <f>IF(A101="","",SUMIFS(Solicitudes!$F$3:$F$502,Solicitudes!$A$3:$A$502,A101,Solicitudes!$G$3:$G$502,"Solicitada",Solicitudes!$L$3:$L$502,"&lt;&gt;Licencia",Solicitudes!$L$3:$L$502,"&lt;&gt;Ausencia")+SUMIFS(Solicitudes!$F$3:$F$502,Solicitudes!$A$3:$A$502,A101,Solicitudes!$G$3:$G$502,"Planificada",Solicitudes!$L$3:$L$502,"&lt;&gt;Licencia",Solicitudes!$L$3:$L$502,"&lt;&gt;Ausencia"))</f>
        <v/>
      </c>
      <c r="N101" s="14">
        <f>IF(OR(A101="",J101=""),"",J101-K101-L101)</f>
        <v/>
      </c>
      <c r="O101" s="14">
        <f>IF(OR(A101="",N101=""),"",N101-M101)</f>
        <v/>
      </c>
      <c r="P101" s="14">
        <f>IF(A101="","",SUMIFS(Solicitudes!$F$3:$F$502,Solicitudes!$A$3:$A$502,A101,Solicitudes!$G$3:$G$502,"Aprobada",Solicitudes!$L$3:$L$502,"Licencia")+SUMIFS(Solicitudes!$F$3:$F$502,Solicitudes!$A$3:$A$502,A101,Solicitudes!$G$3:$G$502,"Aprobada",Solicitudes!$L$3:$L$502,"Ausencia"))</f>
        <v/>
      </c>
    </row>
    <row r="102">
      <c r="A102" s="9" t="n"/>
      <c r="B102" s="9" t="n"/>
      <c r="C102" s="9" t="n"/>
      <c r="D102" s="10" t="n"/>
      <c r="E102" s="14">
        <f>IF(OR(D102="",$B$2=""),"",DATEDIF(D102,$B$2,"y"))</f>
        <v/>
      </c>
      <c r="F102" s="14">
        <f>IF(OR(E102="",COUNTIF(Parámetros!$O$17:$O$56,"&lt;9999")=0),"",SUMPRODUCT((Parámetros!$O$17:$O$56=SUMPRODUCT(MAX((Parámetros!$O$17:$O$56&lt;=E102)*Parámetros!$O$17:$O$56)))*(Parámetros!$O$17:$O$56&lt;=E102)*Parámetros!$P$17:$P$56))</f>
        <v/>
      </c>
      <c r="G102" s="9" t="n"/>
      <c r="H102" s="9" t="n"/>
      <c r="I102" s="9" t="n"/>
      <c r="J102" s="14">
        <f>IF(OR(A102="",AND(G102="",F102="")),"",IF(G102&lt;&gt;"",G102,F102)+N(H102)+N(I102))</f>
        <v/>
      </c>
      <c r="K102" s="14">
        <f>IF(A102="","",SUMIFS(Solicitudes!$F$3:$F$502,Solicitudes!$A$3:$A$502,A102,Solicitudes!$G$3:$G$502,"Aprobada",Solicitudes!$D$3:$D$502,"&lt;="&amp;$B$2,Solicitudes!$L$3:$L$502,"&lt;&gt;Licencia",Solicitudes!$L$3:$L$502,"&lt;&gt;Ausencia"))</f>
        <v/>
      </c>
      <c r="L102" s="14">
        <f>IF(A102="","",SUMIFS(Solicitudes!$F$3:$F$502,Solicitudes!$A$3:$A$502,A102,Solicitudes!$G$3:$G$502,"Aprobada",Solicitudes!$D$3:$D$502,"&gt;"&amp;$B$2,Solicitudes!$L$3:$L$502,"&lt;&gt;Licencia",Solicitudes!$L$3:$L$502,"&lt;&gt;Ausencia"))</f>
        <v/>
      </c>
      <c r="M102" s="14">
        <f>IF(A102="","",SUMIFS(Solicitudes!$F$3:$F$502,Solicitudes!$A$3:$A$502,A102,Solicitudes!$G$3:$G$502,"Solicitada",Solicitudes!$L$3:$L$502,"&lt;&gt;Licencia",Solicitudes!$L$3:$L$502,"&lt;&gt;Ausencia")+SUMIFS(Solicitudes!$F$3:$F$502,Solicitudes!$A$3:$A$502,A102,Solicitudes!$G$3:$G$502,"Planificada",Solicitudes!$L$3:$L$502,"&lt;&gt;Licencia",Solicitudes!$L$3:$L$502,"&lt;&gt;Ausencia"))</f>
        <v/>
      </c>
      <c r="N102" s="14">
        <f>IF(OR(A102="",J102=""),"",J102-K102-L102)</f>
        <v/>
      </c>
      <c r="O102" s="14">
        <f>IF(OR(A102="",N102=""),"",N102-M102)</f>
        <v/>
      </c>
      <c r="P102" s="14">
        <f>IF(A102="","",SUMIFS(Solicitudes!$F$3:$F$502,Solicitudes!$A$3:$A$502,A102,Solicitudes!$G$3:$G$502,"Aprobada",Solicitudes!$L$3:$L$502,"Licencia")+SUMIFS(Solicitudes!$F$3:$F$502,Solicitudes!$A$3:$A$502,A102,Solicitudes!$G$3:$G$502,"Aprobada",Solicitudes!$L$3:$L$502,"Ausencia"))</f>
        <v/>
      </c>
    </row>
    <row r="103">
      <c r="A103" s="9" t="n"/>
      <c r="B103" s="9" t="n"/>
      <c r="C103" s="9" t="n"/>
      <c r="D103" s="10" t="n"/>
      <c r="E103" s="14">
        <f>IF(OR(D103="",$B$2=""),"",DATEDIF(D103,$B$2,"y"))</f>
        <v/>
      </c>
      <c r="F103" s="14">
        <f>IF(OR(E103="",COUNTIF(Parámetros!$O$17:$O$56,"&lt;9999")=0),"",SUMPRODUCT((Parámetros!$O$17:$O$56=SUMPRODUCT(MAX((Parámetros!$O$17:$O$56&lt;=E103)*Parámetros!$O$17:$O$56)))*(Parámetros!$O$17:$O$56&lt;=E103)*Parámetros!$P$17:$P$56))</f>
        <v/>
      </c>
      <c r="G103" s="9" t="n"/>
      <c r="H103" s="9" t="n"/>
      <c r="I103" s="9" t="n"/>
      <c r="J103" s="14">
        <f>IF(OR(A103="",AND(G103="",F103="")),"",IF(G103&lt;&gt;"",G103,F103)+N(H103)+N(I103))</f>
        <v/>
      </c>
      <c r="K103" s="14">
        <f>IF(A103="","",SUMIFS(Solicitudes!$F$3:$F$502,Solicitudes!$A$3:$A$502,A103,Solicitudes!$G$3:$G$502,"Aprobada",Solicitudes!$D$3:$D$502,"&lt;="&amp;$B$2,Solicitudes!$L$3:$L$502,"&lt;&gt;Licencia",Solicitudes!$L$3:$L$502,"&lt;&gt;Ausencia"))</f>
        <v/>
      </c>
      <c r="L103" s="14">
        <f>IF(A103="","",SUMIFS(Solicitudes!$F$3:$F$502,Solicitudes!$A$3:$A$502,A103,Solicitudes!$G$3:$G$502,"Aprobada",Solicitudes!$D$3:$D$502,"&gt;"&amp;$B$2,Solicitudes!$L$3:$L$502,"&lt;&gt;Licencia",Solicitudes!$L$3:$L$502,"&lt;&gt;Ausencia"))</f>
        <v/>
      </c>
      <c r="M103" s="14">
        <f>IF(A103="","",SUMIFS(Solicitudes!$F$3:$F$502,Solicitudes!$A$3:$A$502,A103,Solicitudes!$G$3:$G$502,"Solicitada",Solicitudes!$L$3:$L$502,"&lt;&gt;Licencia",Solicitudes!$L$3:$L$502,"&lt;&gt;Ausencia")+SUMIFS(Solicitudes!$F$3:$F$502,Solicitudes!$A$3:$A$502,A103,Solicitudes!$G$3:$G$502,"Planificada",Solicitudes!$L$3:$L$502,"&lt;&gt;Licencia",Solicitudes!$L$3:$L$502,"&lt;&gt;Ausencia"))</f>
        <v/>
      </c>
      <c r="N103" s="14">
        <f>IF(OR(A103="",J103=""),"",J103-K103-L103)</f>
        <v/>
      </c>
      <c r="O103" s="14">
        <f>IF(OR(A103="",N103=""),"",N103-M103)</f>
        <v/>
      </c>
      <c r="P103" s="14">
        <f>IF(A103="","",SUMIFS(Solicitudes!$F$3:$F$502,Solicitudes!$A$3:$A$502,A103,Solicitudes!$G$3:$G$502,"Aprobada",Solicitudes!$L$3:$L$502,"Licencia")+SUMIFS(Solicitudes!$F$3:$F$502,Solicitudes!$A$3:$A$502,A103,Solicitudes!$G$3:$G$502,"Aprobada",Solicitudes!$L$3:$L$502,"Ausencia"))</f>
        <v/>
      </c>
    </row>
    <row r="104">
      <c r="A104" s="9" t="n"/>
      <c r="B104" s="9" t="n"/>
      <c r="C104" s="9" t="n"/>
      <c r="D104" s="10" t="n"/>
      <c r="E104" s="14">
        <f>IF(OR(D104="",$B$2=""),"",DATEDIF(D104,$B$2,"y"))</f>
        <v/>
      </c>
      <c r="F104" s="14">
        <f>IF(OR(E104="",COUNTIF(Parámetros!$O$17:$O$56,"&lt;9999")=0),"",SUMPRODUCT((Parámetros!$O$17:$O$56=SUMPRODUCT(MAX((Parámetros!$O$17:$O$56&lt;=E104)*Parámetros!$O$17:$O$56)))*(Parámetros!$O$17:$O$56&lt;=E104)*Parámetros!$P$17:$P$56))</f>
        <v/>
      </c>
      <c r="G104" s="9" t="n"/>
      <c r="H104" s="9" t="n"/>
      <c r="I104" s="9" t="n"/>
      <c r="J104" s="14">
        <f>IF(OR(A104="",AND(G104="",F104="")),"",IF(G104&lt;&gt;"",G104,F104)+N(H104)+N(I104))</f>
        <v/>
      </c>
      <c r="K104" s="14">
        <f>IF(A104="","",SUMIFS(Solicitudes!$F$3:$F$502,Solicitudes!$A$3:$A$502,A104,Solicitudes!$G$3:$G$502,"Aprobada",Solicitudes!$D$3:$D$502,"&lt;="&amp;$B$2,Solicitudes!$L$3:$L$502,"&lt;&gt;Licencia",Solicitudes!$L$3:$L$502,"&lt;&gt;Ausencia"))</f>
        <v/>
      </c>
      <c r="L104" s="14">
        <f>IF(A104="","",SUMIFS(Solicitudes!$F$3:$F$502,Solicitudes!$A$3:$A$502,A104,Solicitudes!$G$3:$G$502,"Aprobada",Solicitudes!$D$3:$D$502,"&gt;"&amp;$B$2,Solicitudes!$L$3:$L$502,"&lt;&gt;Licencia",Solicitudes!$L$3:$L$502,"&lt;&gt;Ausencia"))</f>
        <v/>
      </c>
      <c r="M104" s="14">
        <f>IF(A104="","",SUMIFS(Solicitudes!$F$3:$F$502,Solicitudes!$A$3:$A$502,A104,Solicitudes!$G$3:$G$502,"Solicitada",Solicitudes!$L$3:$L$502,"&lt;&gt;Licencia",Solicitudes!$L$3:$L$502,"&lt;&gt;Ausencia")+SUMIFS(Solicitudes!$F$3:$F$502,Solicitudes!$A$3:$A$502,A104,Solicitudes!$G$3:$G$502,"Planificada",Solicitudes!$L$3:$L$502,"&lt;&gt;Licencia",Solicitudes!$L$3:$L$502,"&lt;&gt;Ausencia"))</f>
        <v/>
      </c>
      <c r="N104" s="14">
        <f>IF(OR(A104="",J104=""),"",J104-K104-L104)</f>
        <v/>
      </c>
      <c r="O104" s="14">
        <f>IF(OR(A104="",N104=""),"",N104-M104)</f>
        <v/>
      </c>
      <c r="P104" s="14">
        <f>IF(A104="","",SUMIFS(Solicitudes!$F$3:$F$502,Solicitudes!$A$3:$A$502,A104,Solicitudes!$G$3:$G$502,"Aprobada",Solicitudes!$L$3:$L$502,"Licencia")+SUMIFS(Solicitudes!$F$3:$F$502,Solicitudes!$A$3:$A$502,A104,Solicitudes!$G$3:$G$502,"Aprobada",Solicitudes!$L$3:$L$502,"Ausencia"))</f>
        <v/>
      </c>
    </row>
    <row r="106">
      <c r="A106" s="7" t="inlineStr">
        <is>
          <t>Si «Días según escala» está vacío, completa la escala de tu país en «Parámetros» o usa el ajuste manual.</t>
        </is>
      </c>
    </row>
    <row r="107">
      <c r="A107" s="20" t="inlineStr">
        <is>
          <t>Plantilla orientativa: no sustituye la asesoría laboral ni el texto vigente de la ley.</t>
        </is>
      </c>
    </row>
  </sheetData>
  <conditionalFormatting sqref="N5:O104">
    <cfRule type="expression" priority="1" dxfId="0">
      <formula>AND(ISNUMBER(N5),N5&lt;0)</formula>
    </cfRule>
  </conditionalFormatting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4"/>
  <sheetViews>
    <sheetView showGridLines="1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12" customWidth="1" min="3" max="3"/>
    <col width="12" customWidth="1" min="4" max="4"/>
    <col width="12" customWidth="1" min="5" max="5"/>
    <col width="11" customWidth="1" min="6" max="6"/>
    <col width="13" customWidth="1" min="7" max="7"/>
    <col width="20" customWidth="1" min="8" max="8"/>
    <col width="12" customWidth="1" min="9" max="9"/>
    <col width="14" customWidth="1" min="10" max="10"/>
    <col width="34" customWidth="1" min="11" max="11"/>
    <col width="13" customWidth="1" min="12" max="12"/>
  </cols>
  <sheetData>
    <row r="1">
      <c r="A1" s="6" t="inlineStr">
        <is>
          <t>Solicitudes de vacaciones y licencias</t>
        </is>
      </c>
    </row>
    <row r="2" ht="45" customHeight="1">
      <c r="A2" s="12" t="inlineStr">
        <is>
          <t>ID</t>
        </is>
      </c>
      <c r="B2" s="12" t="inlineStr">
        <is>
          <t>Nombre (automático)</t>
        </is>
      </c>
      <c r="C2" s="12" t="inlineStr">
        <is>
          <t>Fecha de solicitud</t>
        </is>
      </c>
      <c r="D2" s="12" t="inlineStr">
        <is>
          <t>Desde</t>
        </is>
      </c>
      <c r="E2" s="12" t="inlineStr">
        <is>
          <t>Hasta</t>
        </is>
      </c>
      <c r="F2" s="12" t="inlineStr">
        <is>
          <t>Días (automático)</t>
        </is>
      </c>
      <c r="G2" s="12" t="inlineStr">
        <is>
          <t>Estado</t>
        </is>
      </c>
      <c r="H2" s="12" t="inlineStr">
        <is>
          <t>Aprobado por</t>
        </is>
      </c>
      <c r="I2" s="12" t="inlineStr">
        <is>
          <t>Días de anticipación</t>
        </is>
      </c>
      <c r="J2" s="12" t="inlineStr">
        <is>
          <t>¿Aviso a tiempo? [NORMA LOCAL]</t>
        </is>
      </c>
      <c r="K2" s="12" t="inlineStr">
        <is>
          <t>Observaciones / motivo de la licencia</t>
        </is>
      </c>
      <c r="L2" s="12" t="inlineStr">
        <is>
          <t>Tipo</t>
        </is>
      </c>
    </row>
    <row r="3">
      <c r="A3" s="9" t="inlineStr">
        <is>
          <t>C001</t>
        </is>
      </c>
      <c r="B3" s="14">
        <f>IF(A3="","",IFERROR(VLOOKUP(A3,Saldos!$A$5:$B$104,2,FALSE),"ID no encontrado"))</f>
        <v/>
      </c>
      <c r="C3" s="10" t="n">
        <v>46266</v>
      </c>
      <c r="D3" s="10" t="n">
        <v>46300</v>
      </c>
      <c r="E3" s="10" t="n">
        <v>46311</v>
      </c>
      <c r="F3" s="14">
        <f>IF(OR(D3="",E3=""),"",IF(E3&lt;D3,"Revisar fechas",IF(Parámetros!$H$8="Hábiles",NETWORKDAYS(D3,E3,INDEX(Feriados!$A$3:$F$62,0,Parámetros!$B$5))+IF(Parámetros!$H$9="Sí",INT((WEEKDAY(D3-7)+E3-D3)/7)-SUMPRODUCT((INDEX(Feriados!$A$3:$F$62,0,Parámetros!$B$5)&lt;&gt;"")*(INDEX(Feriados!$A$3:$F$62,0,Parámetros!$B$5)&gt;=D3)*(INDEX(Feriados!$A$3:$F$62,0,Parámetros!$B$5)&lt;=E3)*(WEEKDAY(INDEX(Feriados!$A$3:$F$62,0,Parámetros!$B$5))=7)),0),E3-D3+1)))</f>
        <v/>
      </c>
      <c r="G3" s="9" t="inlineStr">
        <is>
          <t>Aprobada</t>
        </is>
      </c>
      <c r="H3" s="9" t="n"/>
      <c r="I3" s="14">
        <f>IF(OR(C3="",D3=""),"",D3-C3)</f>
        <v/>
      </c>
      <c r="J3" s="14">
        <f>IF(OR(I3="",Parámetros!$H$10=""),"",IF(I3&gt;=Parámetros!$H$10,"Sí","No"))</f>
        <v/>
      </c>
      <c r="K3" s="9" t="inlineStr">
        <is>
          <t>EJEMPLO: borrar</t>
        </is>
      </c>
      <c r="L3" s="9" t="inlineStr">
        <is>
          <t>Vacaciones</t>
        </is>
      </c>
    </row>
    <row r="4">
      <c r="A4" s="9" t="inlineStr">
        <is>
          <t>C003</t>
        </is>
      </c>
      <c r="B4" s="14">
        <f>IF(A4="","",IFERROR(VLOOKUP(A4,Saldos!$A$5:$B$104,2,FALSE),"ID no encontrado"))</f>
        <v/>
      </c>
      <c r="C4" s="10" t="n">
        <v>46308</v>
      </c>
      <c r="D4" s="10" t="n">
        <v>46308</v>
      </c>
      <c r="E4" s="10" t="n">
        <v>46309</v>
      </c>
      <c r="F4" s="14">
        <f>IF(OR(D4="",E4=""),"",IF(E4&lt;D4,"Revisar fechas",IF(Parámetros!$H$8="Hábiles",NETWORKDAYS(D4,E4,INDEX(Feriados!$A$3:$F$62,0,Parámetros!$B$5))+IF(Parámetros!$H$9="Sí",INT((WEEKDAY(D4-7)+E4-D4)/7)-SUMPRODUCT((INDEX(Feriados!$A$3:$F$62,0,Parámetros!$B$5)&lt;&gt;"")*(INDEX(Feriados!$A$3:$F$62,0,Parámetros!$B$5)&gt;=D4)*(INDEX(Feriados!$A$3:$F$62,0,Parámetros!$B$5)&lt;=E4)*(WEEKDAY(INDEX(Feriados!$A$3:$F$62,0,Parámetros!$B$5))=7)),0),E4-D4+1)))</f>
        <v/>
      </c>
      <c r="G4" s="9" t="inlineStr">
        <is>
          <t>Aprobada</t>
        </is>
      </c>
      <c r="H4" s="9" t="n"/>
      <c r="I4" s="14">
        <f>IF(OR(C4="",D4=""),"",D4-C4)</f>
        <v/>
      </c>
      <c r="J4" s="14">
        <f>IF(OR(I4="",Parámetros!$H$10=""),"",IF(I4&gt;=Parámetros!$H$10,"Sí","No"))</f>
        <v/>
      </c>
      <c r="K4" s="9" t="inlineStr">
        <is>
          <t>EJEMPLO: licencia por enfermedad [tipo según NORMA LOCAL]</t>
        </is>
      </c>
      <c r="L4" s="9" t="inlineStr">
        <is>
          <t>Licencia</t>
        </is>
      </c>
    </row>
    <row r="5">
      <c r="A5" s="9" t="inlineStr">
        <is>
          <t>C002</t>
        </is>
      </c>
      <c r="B5" s="14">
        <f>IF(A5="","",IFERROR(VLOOKUP(A5,Saldos!$A$5:$B$104,2,FALSE),"ID no encontrado"))</f>
        <v/>
      </c>
      <c r="C5" s="10" t="n">
        <v>46285</v>
      </c>
      <c r="D5" s="10" t="n">
        <v>46307</v>
      </c>
      <c r="E5" s="10" t="n">
        <v>46311</v>
      </c>
      <c r="F5" s="14">
        <f>IF(OR(D5="",E5=""),"",IF(E5&lt;D5,"Revisar fechas",IF(Parámetros!$H$8="Hábiles",NETWORKDAYS(D5,E5,INDEX(Feriados!$A$3:$F$62,0,Parámetros!$B$5))+IF(Parámetros!$H$9="Sí",INT((WEEKDAY(D5-7)+E5-D5)/7)-SUMPRODUCT((INDEX(Feriados!$A$3:$F$62,0,Parámetros!$B$5)&lt;&gt;"")*(INDEX(Feriados!$A$3:$F$62,0,Parámetros!$B$5)&gt;=D5)*(INDEX(Feriados!$A$3:$F$62,0,Parámetros!$B$5)&lt;=E5)*(WEEKDAY(INDEX(Feriados!$A$3:$F$62,0,Parámetros!$B$5))=7)),0),E5-D5+1)))</f>
        <v/>
      </c>
      <c r="G5" s="9" t="inlineStr">
        <is>
          <t>Solicitada</t>
        </is>
      </c>
      <c r="H5" s="9" t="n"/>
      <c r="I5" s="14">
        <f>IF(OR(C5="",D5=""),"",D5-C5)</f>
        <v/>
      </c>
      <c r="J5" s="14">
        <f>IF(OR(I5="",Parámetros!$H$10=""),"",IF(I5&gt;=Parámetros!$H$10,"Sí","No"))</f>
        <v/>
      </c>
      <c r="K5" s="9" t="inlineStr">
        <is>
          <t>EJEMPLO: se superpone con C001</t>
        </is>
      </c>
      <c r="L5" s="9" t="inlineStr">
        <is>
          <t>Vacaciones</t>
        </is>
      </c>
    </row>
    <row r="6">
      <c r="A6" s="9" t="inlineStr">
        <is>
          <t>C003</t>
        </is>
      </c>
      <c r="B6" s="14">
        <f>IF(A6="","",IFERROR(VLOOKUP(A6,Saldos!$A$5:$B$104,2,FALSE),"ID no encontrado"))</f>
        <v/>
      </c>
      <c r="C6" s="10" t="n">
        <v>46296</v>
      </c>
      <c r="D6" s="10" t="n">
        <v>46377</v>
      </c>
      <c r="E6" s="10" t="n">
        <v>46387</v>
      </c>
      <c r="F6" s="14">
        <f>IF(OR(D6="",E6=""),"",IF(E6&lt;D6,"Revisar fechas",IF(Parámetros!$H$8="Hábiles",NETWORKDAYS(D6,E6,INDEX(Feriados!$A$3:$F$62,0,Parámetros!$B$5))+IF(Parámetros!$H$9="Sí",INT((WEEKDAY(D6-7)+E6-D6)/7)-SUMPRODUCT((INDEX(Feriados!$A$3:$F$62,0,Parámetros!$B$5)&lt;&gt;"")*(INDEX(Feriados!$A$3:$F$62,0,Parámetros!$B$5)&gt;=D6)*(INDEX(Feriados!$A$3:$F$62,0,Parámetros!$B$5)&lt;=E6)*(WEEKDAY(INDEX(Feriados!$A$3:$F$62,0,Parámetros!$B$5))=7)),0),E6-D6+1)))</f>
        <v/>
      </c>
      <c r="G6" s="9" t="inlineStr">
        <is>
          <t>Planificada</t>
        </is>
      </c>
      <c r="H6" s="9" t="n"/>
      <c r="I6" s="14">
        <f>IF(OR(C6="",D6=""),"",D6-C6)</f>
        <v/>
      </c>
      <c r="J6" s="14">
        <f>IF(OR(I6="",Parámetros!$H$10=""),"",IF(I6&gt;=Parámetros!$H$10,"Sí","No"))</f>
        <v/>
      </c>
      <c r="K6" s="9" t="inlineStr">
        <is>
          <t>EJEMPLO: planificación de fin de año</t>
        </is>
      </c>
      <c r="L6" s="9" t="inlineStr">
        <is>
          <t>Vacaciones</t>
        </is>
      </c>
    </row>
    <row r="7">
      <c r="A7" s="9" t="inlineStr">
        <is>
          <t>C001</t>
        </is>
      </c>
      <c r="B7" s="14">
        <f>IF(A7="","",IFERROR(VLOOKUP(A7,Saldos!$A$5:$B$104,2,FALSE),"ID no encontrado"))</f>
        <v/>
      </c>
      <c r="C7" s="10" t="n">
        <v>46174</v>
      </c>
      <c r="D7" s="10" t="n">
        <v>46209</v>
      </c>
      <c r="E7" s="10" t="n">
        <v>46213</v>
      </c>
      <c r="F7" s="14">
        <f>IF(OR(D7="",E7=""),"",IF(E7&lt;D7,"Revisar fechas",IF(Parámetros!$H$8="Hábiles",NETWORKDAYS(D7,E7,INDEX(Feriados!$A$3:$F$62,0,Parámetros!$B$5))+IF(Parámetros!$H$9="Sí",INT((WEEKDAY(D7-7)+E7-D7)/7)-SUMPRODUCT((INDEX(Feriados!$A$3:$F$62,0,Parámetros!$B$5)&lt;&gt;"")*(INDEX(Feriados!$A$3:$F$62,0,Parámetros!$B$5)&gt;=D7)*(INDEX(Feriados!$A$3:$F$62,0,Parámetros!$B$5)&lt;=E7)*(WEEKDAY(INDEX(Feriados!$A$3:$F$62,0,Parámetros!$B$5))=7)),0),E7-D7+1)))</f>
        <v/>
      </c>
      <c r="G7" s="9" t="inlineStr">
        <is>
          <t>Aprobada</t>
        </is>
      </c>
      <c r="H7" s="9" t="n"/>
      <c r="I7" s="14">
        <f>IF(OR(C7="",D7=""),"",D7-C7)</f>
        <v/>
      </c>
      <c r="J7" s="14">
        <f>IF(OR(I7="",Parámetros!$H$10=""),"",IF(I7&gt;=Parámetros!$H$10,"Sí","No"))</f>
        <v/>
      </c>
      <c r="K7" s="9" t="inlineStr">
        <is>
          <t>EJEMPLO: ya tomadas</t>
        </is>
      </c>
      <c r="L7" s="9" t="inlineStr">
        <is>
          <t>Vacaciones</t>
        </is>
      </c>
    </row>
    <row r="8">
      <c r="A8" s="9" t="n"/>
      <c r="B8" s="14">
        <f>IF(A8="","",IFERROR(VLOOKUP(A8,Saldos!$A$5:$B$104,2,FALSE),"ID no encontrado"))</f>
        <v/>
      </c>
      <c r="C8" s="10" t="n"/>
      <c r="D8" s="10" t="n"/>
      <c r="E8" s="10" t="n"/>
      <c r="F8" s="14">
        <f>IF(OR(D8="",E8=""),"",IF(E8&lt;D8,"Revisar fechas",IF(Parámetros!$H$8="Hábiles",NETWORKDAYS(D8,E8,INDEX(Feriados!$A$3:$F$62,0,Parámetros!$B$5))+IF(Parámetros!$H$9="Sí",INT((WEEKDAY(D8-7)+E8-D8)/7)-SUMPRODUCT((INDEX(Feriados!$A$3:$F$62,0,Parámetros!$B$5)&lt;&gt;"")*(INDEX(Feriados!$A$3:$F$62,0,Parámetros!$B$5)&gt;=D8)*(INDEX(Feriados!$A$3:$F$62,0,Parámetros!$B$5)&lt;=E8)*(WEEKDAY(INDEX(Feriados!$A$3:$F$62,0,Parámetros!$B$5))=7)),0),E8-D8+1)))</f>
        <v/>
      </c>
      <c r="G8" s="9" t="n"/>
      <c r="H8" s="9" t="n"/>
      <c r="I8" s="14">
        <f>IF(OR(C8="",D8=""),"",D8-C8)</f>
        <v/>
      </c>
      <c r="J8" s="14">
        <f>IF(OR(I8="",Parámetros!$H$10=""),"",IF(I8&gt;=Parámetros!$H$10,"Sí","No"))</f>
        <v/>
      </c>
      <c r="K8" s="9" t="n"/>
      <c r="L8" s="9" t="n"/>
    </row>
    <row r="9">
      <c r="A9" s="9" t="n"/>
      <c r="B9" s="14">
        <f>IF(A9="","",IFERROR(VLOOKUP(A9,Saldos!$A$5:$B$104,2,FALSE),"ID no encontrado"))</f>
        <v/>
      </c>
      <c r="C9" s="10" t="n"/>
      <c r="D9" s="10" t="n"/>
      <c r="E9" s="10" t="n"/>
      <c r="F9" s="14">
        <f>IF(OR(D9="",E9=""),"",IF(E9&lt;D9,"Revisar fechas",IF(Parámetros!$H$8="Hábiles",NETWORKDAYS(D9,E9,INDEX(Feriados!$A$3:$F$62,0,Parámetros!$B$5))+IF(Parámetros!$H$9="Sí",INT((WEEKDAY(D9-7)+E9-D9)/7)-SUMPRODUCT((INDEX(Feriados!$A$3:$F$62,0,Parámetros!$B$5)&lt;&gt;"")*(INDEX(Feriados!$A$3:$F$62,0,Parámetros!$B$5)&gt;=D9)*(INDEX(Feriados!$A$3:$F$62,0,Parámetros!$B$5)&lt;=E9)*(WEEKDAY(INDEX(Feriados!$A$3:$F$62,0,Parámetros!$B$5))=7)),0),E9-D9+1)))</f>
        <v/>
      </c>
      <c r="G9" s="9" t="n"/>
      <c r="H9" s="9" t="n"/>
      <c r="I9" s="14">
        <f>IF(OR(C9="",D9=""),"",D9-C9)</f>
        <v/>
      </c>
      <c r="J9" s="14">
        <f>IF(OR(I9="",Parámetros!$H$10=""),"",IF(I9&gt;=Parámetros!$H$10,"Sí","No"))</f>
        <v/>
      </c>
      <c r="K9" s="9" t="n"/>
      <c r="L9" s="9" t="n"/>
    </row>
    <row r="10">
      <c r="A10" s="9" t="n"/>
      <c r="B10" s="14">
        <f>IF(A10="","",IFERROR(VLOOKUP(A10,Saldos!$A$5:$B$104,2,FALSE),"ID no encontrado"))</f>
        <v/>
      </c>
      <c r="C10" s="10" t="n"/>
      <c r="D10" s="10" t="n"/>
      <c r="E10" s="10" t="n"/>
      <c r="F10" s="14">
        <f>IF(OR(D10="",E10=""),"",IF(E10&lt;D10,"Revisar fechas",IF(Parámetros!$H$8="Hábiles",NETWORKDAYS(D10,E10,INDEX(Feriados!$A$3:$F$62,0,Parámetros!$B$5))+IF(Parámetros!$H$9="Sí",INT((WEEKDAY(D10-7)+E10-D10)/7)-SUMPRODUCT((INDEX(Feriados!$A$3:$F$62,0,Parámetros!$B$5)&lt;&gt;"")*(INDEX(Feriados!$A$3:$F$62,0,Parámetros!$B$5)&gt;=D10)*(INDEX(Feriados!$A$3:$F$62,0,Parámetros!$B$5)&lt;=E10)*(WEEKDAY(INDEX(Feriados!$A$3:$F$62,0,Parámetros!$B$5))=7)),0),E10-D10+1)))</f>
        <v/>
      </c>
      <c r="G10" s="9" t="n"/>
      <c r="H10" s="9" t="n"/>
      <c r="I10" s="14">
        <f>IF(OR(C10="",D10=""),"",D10-C10)</f>
        <v/>
      </c>
      <c r="J10" s="14">
        <f>IF(OR(I10="",Parámetros!$H$10=""),"",IF(I10&gt;=Parámetros!$H$10,"Sí","No"))</f>
        <v/>
      </c>
      <c r="K10" s="9" t="n"/>
      <c r="L10" s="9" t="n"/>
    </row>
    <row r="11">
      <c r="A11" s="9" t="n"/>
      <c r="B11" s="14">
        <f>IF(A11="","",IFERROR(VLOOKUP(A11,Saldos!$A$5:$B$104,2,FALSE),"ID no encontrado"))</f>
        <v/>
      </c>
      <c r="C11" s="10" t="n"/>
      <c r="D11" s="10" t="n"/>
      <c r="E11" s="10" t="n"/>
      <c r="F11" s="14">
        <f>IF(OR(D11="",E11=""),"",IF(E11&lt;D11,"Revisar fechas",IF(Parámetros!$H$8="Hábiles",NETWORKDAYS(D11,E11,INDEX(Feriados!$A$3:$F$62,0,Parámetros!$B$5))+IF(Parámetros!$H$9="Sí",INT((WEEKDAY(D11-7)+E11-D11)/7)-SUMPRODUCT((INDEX(Feriados!$A$3:$F$62,0,Parámetros!$B$5)&lt;&gt;"")*(INDEX(Feriados!$A$3:$F$62,0,Parámetros!$B$5)&gt;=D11)*(INDEX(Feriados!$A$3:$F$62,0,Parámetros!$B$5)&lt;=E11)*(WEEKDAY(INDEX(Feriados!$A$3:$F$62,0,Parámetros!$B$5))=7)),0),E11-D11+1)))</f>
        <v/>
      </c>
      <c r="G11" s="9" t="n"/>
      <c r="H11" s="9" t="n"/>
      <c r="I11" s="14">
        <f>IF(OR(C11="",D11=""),"",D11-C11)</f>
        <v/>
      </c>
      <c r="J11" s="14">
        <f>IF(OR(I11="",Parámetros!$H$10=""),"",IF(I11&gt;=Parámetros!$H$10,"Sí","No"))</f>
        <v/>
      </c>
      <c r="K11" s="9" t="n"/>
      <c r="L11" s="9" t="n"/>
    </row>
    <row r="12">
      <c r="A12" s="9" t="n"/>
      <c r="B12" s="14">
        <f>IF(A12="","",IFERROR(VLOOKUP(A12,Saldos!$A$5:$B$104,2,FALSE),"ID no encontrado"))</f>
        <v/>
      </c>
      <c r="C12" s="10" t="n"/>
      <c r="D12" s="10" t="n"/>
      <c r="E12" s="10" t="n"/>
      <c r="F12" s="14">
        <f>IF(OR(D12="",E12=""),"",IF(E12&lt;D12,"Revisar fechas",IF(Parámetros!$H$8="Hábiles",NETWORKDAYS(D12,E12,INDEX(Feriados!$A$3:$F$62,0,Parámetros!$B$5))+IF(Parámetros!$H$9="Sí",INT((WEEKDAY(D12-7)+E12-D12)/7)-SUMPRODUCT((INDEX(Feriados!$A$3:$F$62,0,Parámetros!$B$5)&lt;&gt;"")*(INDEX(Feriados!$A$3:$F$62,0,Parámetros!$B$5)&gt;=D12)*(INDEX(Feriados!$A$3:$F$62,0,Parámetros!$B$5)&lt;=E12)*(WEEKDAY(INDEX(Feriados!$A$3:$F$62,0,Parámetros!$B$5))=7)),0),E12-D12+1)))</f>
        <v/>
      </c>
      <c r="G12" s="9" t="n"/>
      <c r="H12" s="9" t="n"/>
      <c r="I12" s="14">
        <f>IF(OR(C12="",D12=""),"",D12-C12)</f>
        <v/>
      </c>
      <c r="J12" s="14">
        <f>IF(OR(I12="",Parámetros!$H$10=""),"",IF(I12&gt;=Parámetros!$H$10,"Sí","No"))</f>
        <v/>
      </c>
      <c r="K12" s="9" t="n"/>
      <c r="L12" s="9" t="n"/>
    </row>
    <row r="13">
      <c r="A13" s="9" t="n"/>
      <c r="B13" s="14">
        <f>IF(A13="","",IFERROR(VLOOKUP(A13,Saldos!$A$5:$B$104,2,FALSE),"ID no encontrado"))</f>
        <v/>
      </c>
      <c r="C13" s="10" t="n"/>
      <c r="D13" s="10" t="n"/>
      <c r="E13" s="10" t="n"/>
      <c r="F13" s="14">
        <f>IF(OR(D13="",E13=""),"",IF(E13&lt;D13,"Revisar fechas",IF(Parámetros!$H$8="Hábiles",NETWORKDAYS(D13,E13,INDEX(Feriados!$A$3:$F$62,0,Parámetros!$B$5))+IF(Parámetros!$H$9="Sí",INT((WEEKDAY(D13-7)+E13-D13)/7)-SUMPRODUCT((INDEX(Feriados!$A$3:$F$62,0,Parámetros!$B$5)&lt;&gt;"")*(INDEX(Feriados!$A$3:$F$62,0,Parámetros!$B$5)&gt;=D13)*(INDEX(Feriados!$A$3:$F$62,0,Parámetros!$B$5)&lt;=E13)*(WEEKDAY(INDEX(Feriados!$A$3:$F$62,0,Parámetros!$B$5))=7)),0),E13-D13+1)))</f>
        <v/>
      </c>
      <c r="G13" s="9" t="n"/>
      <c r="H13" s="9" t="n"/>
      <c r="I13" s="14">
        <f>IF(OR(C13="",D13=""),"",D13-C13)</f>
        <v/>
      </c>
      <c r="J13" s="14">
        <f>IF(OR(I13="",Parámetros!$H$10=""),"",IF(I13&gt;=Parámetros!$H$10,"Sí","No"))</f>
        <v/>
      </c>
      <c r="K13" s="9" t="n"/>
      <c r="L13" s="9" t="n"/>
    </row>
    <row r="14">
      <c r="A14" s="9" t="n"/>
      <c r="B14" s="14">
        <f>IF(A14="","",IFERROR(VLOOKUP(A14,Saldos!$A$5:$B$104,2,FALSE),"ID no encontrado"))</f>
        <v/>
      </c>
      <c r="C14" s="10" t="n"/>
      <c r="D14" s="10" t="n"/>
      <c r="E14" s="10" t="n"/>
      <c r="F14" s="14">
        <f>IF(OR(D14="",E14=""),"",IF(E14&lt;D14,"Revisar fechas",IF(Parámetros!$H$8="Hábiles",NETWORKDAYS(D14,E14,INDEX(Feriados!$A$3:$F$62,0,Parámetros!$B$5))+IF(Parámetros!$H$9="Sí",INT((WEEKDAY(D14-7)+E14-D14)/7)-SUMPRODUCT((INDEX(Feriados!$A$3:$F$62,0,Parámetros!$B$5)&lt;&gt;"")*(INDEX(Feriados!$A$3:$F$62,0,Parámetros!$B$5)&gt;=D14)*(INDEX(Feriados!$A$3:$F$62,0,Parámetros!$B$5)&lt;=E14)*(WEEKDAY(INDEX(Feriados!$A$3:$F$62,0,Parámetros!$B$5))=7)),0),E14-D14+1)))</f>
        <v/>
      </c>
      <c r="G14" s="9" t="n"/>
      <c r="H14" s="9" t="n"/>
      <c r="I14" s="14">
        <f>IF(OR(C14="",D14=""),"",D14-C14)</f>
        <v/>
      </c>
      <c r="J14" s="14">
        <f>IF(OR(I14="",Parámetros!$H$10=""),"",IF(I14&gt;=Parámetros!$H$10,"Sí","No"))</f>
        <v/>
      </c>
      <c r="K14" s="9" t="n"/>
      <c r="L14" s="9" t="n"/>
    </row>
    <row r="15">
      <c r="A15" s="9" t="n"/>
      <c r="B15" s="14">
        <f>IF(A15="","",IFERROR(VLOOKUP(A15,Saldos!$A$5:$B$104,2,FALSE),"ID no encontrado"))</f>
        <v/>
      </c>
      <c r="C15" s="10" t="n"/>
      <c r="D15" s="10" t="n"/>
      <c r="E15" s="10" t="n"/>
      <c r="F15" s="14">
        <f>IF(OR(D15="",E15=""),"",IF(E15&lt;D15,"Revisar fechas",IF(Parámetros!$H$8="Hábiles",NETWORKDAYS(D15,E15,INDEX(Feriados!$A$3:$F$62,0,Parámetros!$B$5))+IF(Parámetros!$H$9="Sí",INT((WEEKDAY(D15-7)+E15-D15)/7)-SUMPRODUCT((INDEX(Feriados!$A$3:$F$62,0,Parámetros!$B$5)&lt;&gt;"")*(INDEX(Feriados!$A$3:$F$62,0,Parámetros!$B$5)&gt;=D15)*(INDEX(Feriados!$A$3:$F$62,0,Parámetros!$B$5)&lt;=E15)*(WEEKDAY(INDEX(Feriados!$A$3:$F$62,0,Parámetros!$B$5))=7)),0),E15-D15+1)))</f>
        <v/>
      </c>
      <c r="G15" s="9" t="n"/>
      <c r="H15" s="9" t="n"/>
      <c r="I15" s="14">
        <f>IF(OR(C15="",D15=""),"",D15-C15)</f>
        <v/>
      </c>
      <c r="J15" s="14">
        <f>IF(OR(I15="",Parámetros!$H$10=""),"",IF(I15&gt;=Parámetros!$H$10,"Sí","No"))</f>
        <v/>
      </c>
      <c r="K15" s="9" t="n"/>
      <c r="L15" s="9" t="n"/>
    </row>
    <row r="16">
      <c r="A16" s="9" t="n"/>
      <c r="B16" s="14">
        <f>IF(A16="","",IFERROR(VLOOKUP(A16,Saldos!$A$5:$B$104,2,FALSE),"ID no encontrado"))</f>
        <v/>
      </c>
      <c r="C16" s="10" t="n"/>
      <c r="D16" s="10" t="n"/>
      <c r="E16" s="10" t="n"/>
      <c r="F16" s="14">
        <f>IF(OR(D16="",E16=""),"",IF(E16&lt;D16,"Revisar fechas",IF(Parámetros!$H$8="Hábiles",NETWORKDAYS(D16,E16,INDEX(Feriados!$A$3:$F$62,0,Parámetros!$B$5))+IF(Parámetros!$H$9="Sí",INT((WEEKDAY(D16-7)+E16-D16)/7)-SUMPRODUCT((INDEX(Feriados!$A$3:$F$62,0,Parámetros!$B$5)&lt;&gt;"")*(INDEX(Feriados!$A$3:$F$62,0,Parámetros!$B$5)&gt;=D16)*(INDEX(Feriados!$A$3:$F$62,0,Parámetros!$B$5)&lt;=E16)*(WEEKDAY(INDEX(Feriados!$A$3:$F$62,0,Parámetros!$B$5))=7)),0),E16-D16+1)))</f>
        <v/>
      </c>
      <c r="G16" s="9" t="n"/>
      <c r="H16" s="9" t="n"/>
      <c r="I16" s="14">
        <f>IF(OR(C16="",D16=""),"",D16-C16)</f>
        <v/>
      </c>
      <c r="J16" s="14">
        <f>IF(OR(I16="",Parámetros!$H$10=""),"",IF(I16&gt;=Parámetros!$H$10,"Sí","No"))</f>
        <v/>
      </c>
      <c r="K16" s="9" t="n"/>
      <c r="L16" s="9" t="n"/>
    </row>
    <row r="17">
      <c r="A17" s="9" t="n"/>
      <c r="B17" s="14">
        <f>IF(A17="","",IFERROR(VLOOKUP(A17,Saldos!$A$5:$B$104,2,FALSE),"ID no encontrado"))</f>
        <v/>
      </c>
      <c r="C17" s="10" t="n"/>
      <c r="D17" s="10" t="n"/>
      <c r="E17" s="10" t="n"/>
      <c r="F17" s="14">
        <f>IF(OR(D17="",E17=""),"",IF(E17&lt;D17,"Revisar fechas",IF(Parámetros!$H$8="Hábiles",NETWORKDAYS(D17,E17,INDEX(Feriados!$A$3:$F$62,0,Parámetros!$B$5))+IF(Parámetros!$H$9="Sí",INT((WEEKDAY(D17-7)+E17-D17)/7)-SUMPRODUCT((INDEX(Feriados!$A$3:$F$62,0,Parámetros!$B$5)&lt;&gt;"")*(INDEX(Feriados!$A$3:$F$62,0,Parámetros!$B$5)&gt;=D17)*(INDEX(Feriados!$A$3:$F$62,0,Parámetros!$B$5)&lt;=E17)*(WEEKDAY(INDEX(Feriados!$A$3:$F$62,0,Parámetros!$B$5))=7)),0),E17-D17+1)))</f>
        <v/>
      </c>
      <c r="G17" s="9" t="n"/>
      <c r="H17" s="9" t="n"/>
      <c r="I17" s="14">
        <f>IF(OR(C17="",D17=""),"",D17-C17)</f>
        <v/>
      </c>
      <c r="J17" s="14">
        <f>IF(OR(I17="",Parámetros!$H$10=""),"",IF(I17&gt;=Parámetros!$H$10,"Sí","No"))</f>
        <v/>
      </c>
      <c r="K17" s="9" t="n"/>
      <c r="L17" s="9" t="n"/>
    </row>
    <row r="18">
      <c r="A18" s="9" t="n"/>
      <c r="B18" s="14">
        <f>IF(A18="","",IFERROR(VLOOKUP(A18,Saldos!$A$5:$B$104,2,FALSE),"ID no encontrado"))</f>
        <v/>
      </c>
      <c r="C18" s="10" t="n"/>
      <c r="D18" s="10" t="n"/>
      <c r="E18" s="10" t="n"/>
      <c r="F18" s="14">
        <f>IF(OR(D18="",E18=""),"",IF(E18&lt;D18,"Revisar fechas",IF(Parámetros!$H$8="Hábiles",NETWORKDAYS(D18,E18,INDEX(Feriados!$A$3:$F$62,0,Parámetros!$B$5))+IF(Parámetros!$H$9="Sí",INT((WEEKDAY(D18-7)+E18-D18)/7)-SUMPRODUCT((INDEX(Feriados!$A$3:$F$62,0,Parámetros!$B$5)&lt;&gt;"")*(INDEX(Feriados!$A$3:$F$62,0,Parámetros!$B$5)&gt;=D18)*(INDEX(Feriados!$A$3:$F$62,0,Parámetros!$B$5)&lt;=E18)*(WEEKDAY(INDEX(Feriados!$A$3:$F$62,0,Parámetros!$B$5))=7)),0),E18-D18+1)))</f>
        <v/>
      </c>
      <c r="G18" s="9" t="n"/>
      <c r="H18" s="9" t="n"/>
      <c r="I18" s="14">
        <f>IF(OR(C18="",D18=""),"",D18-C18)</f>
        <v/>
      </c>
      <c r="J18" s="14">
        <f>IF(OR(I18="",Parámetros!$H$10=""),"",IF(I18&gt;=Parámetros!$H$10,"Sí","No"))</f>
        <v/>
      </c>
      <c r="K18" s="9" t="n"/>
      <c r="L18" s="9" t="n"/>
    </row>
    <row r="19">
      <c r="A19" s="9" t="n"/>
      <c r="B19" s="14">
        <f>IF(A19="","",IFERROR(VLOOKUP(A19,Saldos!$A$5:$B$104,2,FALSE),"ID no encontrado"))</f>
        <v/>
      </c>
      <c r="C19" s="10" t="n"/>
      <c r="D19" s="10" t="n"/>
      <c r="E19" s="10" t="n"/>
      <c r="F19" s="14">
        <f>IF(OR(D19="",E19=""),"",IF(E19&lt;D19,"Revisar fechas",IF(Parámetros!$H$8="Hábiles",NETWORKDAYS(D19,E19,INDEX(Feriados!$A$3:$F$62,0,Parámetros!$B$5))+IF(Parámetros!$H$9="Sí",INT((WEEKDAY(D19-7)+E19-D19)/7)-SUMPRODUCT((INDEX(Feriados!$A$3:$F$62,0,Parámetros!$B$5)&lt;&gt;"")*(INDEX(Feriados!$A$3:$F$62,0,Parámetros!$B$5)&gt;=D19)*(INDEX(Feriados!$A$3:$F$62,0,Parámetros!$B$5)&lt;=E19)*(WEEKDAY(INDEX(Feriados!$A$3:$F$62,0,Parámetros!$B$5))=7)),0),E19-D19+1)))</f>
        <v/>
      </c>
      <c r="G19" s="9" t="n"/>
      <c r="H19" s="9" t="n"/>
      <c r="I19" s="14">
        <f>IF(OR(C19="",D19=""),"",D19-C19)</f>
        <v/>
      </c>
      <c r="J19" s="14">
        <f>IF(OR(I19="",Parámetros!$H$10=""),"",IF(I19&gt;=Parámetros!$H$10,"Sí","No"))</f>
        <v/>
      </c>
      <c r="K19" s="9" t="n"/>
      <c r="L19" s="9" t="n"/>
    </row>
    <row r="20">
      <c r="A20" s="9" t="n"/>
      <c r="B20" s="14">
        <f>IF(A20="","",IFERROR(VLOOKUP(A20,Saldos!$A$5:$B$104,2,FALSE),"ID no encontrado"))</f>
        <v/>
      </c>
      <c r="C20" s="10" t="n"/>
      <c r="D20" s="10" t="n"/>
      <c r="E20" s="10" t="n"/>
      <c r="F20" s="14">
        <f>IF(OR(D20="",E20=""),"",IF(E20&lt;D20,"Revisar fechas",IF(Parámetros!$H$8="Hábiles",NETWORKDAYS(D20,E20,INDEX(Feriados!$A$3:$F$62,0,Parámetros!$B$5))+IF(Parámetros!$H$9="Sí",INT((WEEKDAY(D20-7)+E20-D20)/7)-SUMPRODUCT((INDEX(Feriados!$A$3:$F$62,0,Parámetros!$B$5)&lt;&gt;"")*(INDEX(Feriados!$A$3:$F$62,0,Parámetros!$B$5)&gt;=D20)*(INDEX(Feriados!$A$3:$F$62,0,Parámetros!$B$5)&lt;=E20)*(WEEKDAY(INDEX(Feriados!$A$3:$F$62,0,Parámetros!$B$5))=7)),0),E20-D20+1)))</f>
        <v/>
      </c>
      <c r="G20" s="9" t="n"/>
      <c r="H20" s="9" t="n"/>
      <c r="I20" s="14">
        <f>IF(OR(C20="",D20=""),"",D20-C20)</f>
        <v/>
      </c>
      <c r="J20" s="14">
        <f>IF(OR(I20="",Parámetros!$H$10=""),"",IF(I20&gt;=Parámetros!$H$10,"Sí","No"))</f>
        <v/>
      </c>
      <c r="K20" s="9" t="n"/>
      <c r="L20" s="9" t="n"/>
    </row>
    <row r="21">
      <c r="A21" s="9" t="n"/>
      <c r="B21" s="14">
        <f>IF(A21="","",IFERROR(VLOOKUP(A21,Saldos!$A$5:$B$104,2,FALSE),"ID no encontrado"))</f>
        <v/>
      </c>
      <c r="C21" s="10" t="n"/>
      <c r="D21" s="10" t="n"/>
      <c r="E21" s="10" t="n"/>
      <c r="F21" s="14">
        <f>IF(OR(D21="",E21=""),"",IF(E21&lt;D21,"Revisar fechas",IF(Parámetros!$H$8="Hábiles",NETWORKDAYS(D21,E21,INDEX(Feriados!$A$3:$F$62,0,Parámetros!$B$5))+IF(Parámetros!$H$9="Sí",INT((WEEKDAY(D21-7)+E21-D21)/7)-SUMPRODUCT((INDEX(Feriados!$A$3:$F$62,0,Parámetros!$B$5)&lt;&gt;"")*(INDEX(Feriados!$A$3:$F$62,0,Parámetros!$B$5)&gt;=D21)*(INDEX(Feriados!$A$3:$F$62,0,Parámetros!$B$5)&lt;=E21)*(WEEKDAY(INDEX(Feriados!$A$3:$F$62,0,Parámetros!$B$5))=7)),0),E21-D21+1)))</f>
        <v/>
      </c>
      <c r="G21" s="9" t="n"/>
      <c r="H21" s="9" t="n"/>
      <c r="I21" s="14">
        <f>IF(OR(C21="",D21=""),"",D21-C21)</f>
        <v/>
      </c>
      <c r="J21" s="14">
        <f>IF(OR(I21="",Parámetros!$H$10=""),"",IF(I21&gt;=Parámetros!$H$10,"Sí","No"))</f>
        <v/>
      </c>
      <c r="K21" s="9" t="n"/>
      <c r="L21" s="9" t="n"/>
    </row>
    <row r="22">
      <c r="A22" s="9" t="n"/>
      <c r="B22" s="14">
        <f>IF(A22="","",IFERROR(VLOOKUP(A22,Saldos!$A$5:$B$104,2,FALSE),"ID no encontrado"))</f>
        <v/>
      </c>
      <c r="C22" s="10" t="n"/>
      <c r="D22" s="10" t="n"/>
      <c r="E22" s="10" t="n"/>
      <c r="F22" s="14">
        <f>IF(OR(D22="",E22=""),"",IF(E22&lt;D22,"Revisar fechas",IF(Parámetros!$H$8="Hábiles",NETWORKDAYS(D22,E22,INDEX(Feriados!$A$3:$F$62,0,Parámetros!$B$5))+IF(Parámetros!$H$9="Sí",INT((WEEKDAY(D22-7)+E22-D22)/7)-SUMPRODUCT((INDEX(Feriados!$A$3:$F$62,0,Parámetros!$B$5)&lt;&gt;"")*(INDEX(Feriados!$A$3:$F$62,0,Parámetros!$B$5)&gt;=D22)*(INDEX(Feriados!$A$3:$F$62,0,Parámetros!$B$5)&lt;=E22)*(WEEKDAY(INDEX(Feriados!$A$3:$F$62,0,Parámetros!$B$5))=7)),0),E22-D22+1)))</f>
        <v/>
      </c>
      <c r="G22" s="9" t="n"/>
      <c r="H22" s="9" t="n"/>
      <c r="I22" s="14">
        <f>IF(OR(C22="",D22=""),"",D22-C22)</f>
        <v/>
      </c>
      <c r="J22" s="14">
        <f>IF(OR(I22="",Parámetros!$H$10=""),"",IF(I22&gt;=Parámetros!$H$10,"Sí","No"))</f>
        <v/>
      </c>
      <c r="K22" s="9" t="n"/>
      <c r="L22" s="9" t="n"/>
    </row>
    <row r="23">
      <c r="A23" s="9" t="n"/>
      <c r="B23" s="14">
        <f>IF(A23="","",IFERROR(VLOOKUP(A23,Saldos!$A$5:$B$104,2,FALSE),"ID no encontrado"))</f>
        <v/>
      </c>
      <c r="C23" s="10" t="n"/>
      <c r="D23" s="10" t="n"/>
      <c r="E23" s="10" t="n"/>
      <c r="F23" s="14">
        <f>IF(OR(D23="",E23=""),"",IF(E23&lt;D23,"Revisar fechas",IF(Parámetros!$H$8="Hábiles",NETWORKDAYS(D23,E23,INDEX(Feriados!$A$3:$F$62,0,Parámetros!$B$5))+IF(Parámetros!$H$9="Sí",INT((WEEKDAY(D23-7)+E23-D23)/7)-SUMPRODUCT((INDEX(Feriados!$A$3:$F$62,0,Parámetros!$B$5)&lt;&gt;"")*(INDEX(Feriados!$A$3:$F$62,0,Parámetros!$B$5)&gt;=D23)*(INDEX(Feriados!$A$3:$F$62,0,Parámetros!$B$5)&lt;=E23)*(WEEKDAY(INDEX(Feriados!$A$3:$F$62,0,Parámetros!$B$5))=7)),0),E23-D23+1)))</f>
        <v/>
      </c>
      <c r="G23" s="9" t="n"/>
      <c r="H23" s="9" t="n"/>
      <c r="I23" s="14">
        <f>IF(OR(C23="",D23=""),"",D23-C23)</f>
        <v/>
      </c>
      <c r="J23" s="14">
        <f>IF(OR(I23="",Parámetros!$H$10=""),"",IF(I23&gt;=Parámetros!$H$10,"Sí","No"))</f>
        <v/>
      </c>
      <c r="K23" s="9" t="n"/>
      <c r="L23" s="9" t="n"/>
    </row>
    <row r="24">
      <c r="A24" s="9" t="n"/>
      <c r="B24" s="14">
        <f>IF(A24="","",IFERROR(VLOOKUP(A24,Saldos!$A$5:$B$104,2,FALSE),"ID no encontrado"))</f>
        <v/>
      </c>
      <c r="C24" s="10" t="n"/>
      <c r="D24" s="10" t="n"/>
      <c r="E24" s="10" t="n"/>
      <c r="F24" s="14">
        <f>IF(OR(D24="",E24=""),"",IF(E24&lt;D24,"Revisar fechas",IF(Parámetros!$H$8="Hábiles",NETWORKDAYS(D24,E24,INDEX(Feriados!$A$3:$F$62,0,Parámetros!$B$5))+IF(Parámetros!$H$9="Sí",INT((WEEKDAY(D24-7)+E24-D24)/7)-SUMPRODUCT((INDEX(Feriados!$A$3:$F$62,0,Parámetros!$B$5)&lt;&gt;"")*(INDEX(Feriados!$A$3:$F$62,0,Parámetros!$B$5)&gt;=D24)*(INDEX(Feriados!$A$3:$F$62,0,Parámetros!$B$5)&lt;=E24)*(WEEKDAY(INDEX(Feriados!$A$3:$F$62,0,Parámetros!$B$5))=7)),0),E24-D24+1)))</f>
        <v/>
      </c>
      <c r="G24" s="9" t="n"/>
      <c r="H24" s="9" t="n"/>
      <c r="I24" s="14">
        <f>IF(OR(C24="",D24=""),"",D24-C24)</f>
        <v/>
      </c>
      <c r="J24" s="14">
        <f>IF(OR(I24="",Parámetros!$H$10=""),"",IF(I24&gt;=Parámetros!$H$10,"Sí","No"))</f>
        <v/>
      </c>
      <c r="K24" s="9" t="n"/>
      <c r="L24" s="9" t="n"/>
    </row>
    <row r="25">
      <c r="A25" s="9" t="n"/>
      <c r="B25" s="14">
        <f>IF(A25="","",IFERROR(VLOOKUP(A25,Saldos!$A$5:$B$104,2,FALSE),"ID no encontrado"))</f>
        <v/>
      </c>
      <c r="C25" s="10" t="n"/>
      <c r="D25" s="10" t="n"/>
      <c r="E25" s="10" t="n"/>
      <c r="F25" s="14">
        <f>IF(OR(D25="",E25=""),"",IF(E25&lt;D25,"Revisar fechas",IF(Parámetros!$H$8="Hábiles",NETWORKDAYS(D25,E25,INDEX(Feriados!$A$3:$F$62,0,Parámetros!$B$5))+IF(Parámetros!$H$9="Sí",INT((WEEKDAY(D25-7)+E25-D25)/7)-SUMPRODUCT((INDEX(Feriados!$A$3:$F$62,0,Parámetros!$B$5)&lt;&gt;"")*(INDEX(Feriados!$A$3:$F$62,0,Parámetros!$B$5)&gt;=D25)*(INDEX(Feriados!$A$3:$F$62,0,Parámetros!$B$5)&lt;=E25)*(WEEKDAY(INDEX(Feriados!$A$3:$F$62,0,Parámetros!$B$5))=7)),0),E25-D25+1)))</f>
        <v/>
      </c>
      <c r="G25" s="9" t="n"/>
      <c r="H25" s="9" t="n"/>
      <c r="I25" s="14">
        <f>IF(OR(C25="",D25=""),"",D25-C25)</f>
        <v/>
      </c>
      <c r="J25" s="14">
        <f>IF(OR(I25="",Parámetros!$H$10=""),"",IF(I25&gt;=Parámetros!$H$10,"Sí","No"))</f>
        <v/>
      </c>
      <c r="K25" s="9" t="n"/>
      <c r="L25" s="9" t="n"/>
    </row>
    <row r="26">
      <c r="A26" s="9" t="n"/>
      <c r="B26" s="14">
        <f>IF(A26="","",IFERROR(VLOOKUP(A26,Saldos!$A$5:$B$104,2,FALSE),"ID no encontrado"))</f>
        <v/>
      </c>
      <c r="C26" s="10" t="n"/>
      <c r="D26" s="10" t="n"/>
      <c r="E26" s="10" t="n"/>
      <c r="F26" s="14">
        <f>IF(OR(D26="",E26=""),"",IF(E26&lt;D26,"Revisar fechas",IF(Parámetros!$H$8="Hábiles",NETWORKDAYS(D26,E26,INDEX(Feriados!$A$3:$F$62,0,Parámetros!$B$5))+IF(Parámetros!$H$9="Sí",INT((WEEKDAY(D26-7)+E26-D26)/7)-SUMPRODUCT((INDEX(Feriados!$A$3:$F$62,0,Parámetros!$B$5)&lt;&gt;"")*(INDEX(Feriados!$A$3:$F$62,0,Parámetros!$B$5)&gt;=D26)*(INDEX(Feriados!$A$3:$F$62,0,Parámetros!$B$5)&lt;=E26)*(WEEKDAY(INDEX(Feriados!$A$3:$F$62,0,Parámetros!$B$5))=7)),0),E26-D26+1)))</f>
        <v/>
      </c>
      <c r="G26" s="9" t="n"/>
      <c r="H26" s="9" t="n"/>
      <c r="I26" s="14">
        <f>IF(OR(C26="",D26=""),"",D26-C26)</f>
        <v/>
      </c>
      <c r="J26" s="14">
        <f>IF(OR(I26="",Parámetros!$H$10=""),"",IF(I26&gt;=Parámetros!$H$10,"Sí","No"))</f>
        <v/>
      </c>
      <c r="K26" s="9" t="n"/>
      <c r="L26" s="9" t="n"/>
    </row>
    <row r="27">
      <c r="A27" s="9" t="n"/>
      <c r="B27" s="14">
        <f>IF(A27="","",IFERROR(VLOOKUP(A27,Saldos!$A$5:$B$104,2,FALSE),"ID no encontrado"))</f>
        <v/>
      </c>
      <c r="C27" s="10" t="n"/>
      <c r="D27" s="10" t="n"/>
      <c r="E27" s="10" t="n"/>
      <c r="F27" s="14">
        <f>IF(OR(D27="",E27=""),"",IF(E27&lt;D27,"Revisar fechas",IF(Parámetros!$H$8="Hábiles",NETWORKDAYS(D27,E27,INDEX(Feriados!$A$3:$F$62,0,Parámetros!$B$5))+IF(Parámetros!$H$9="Sí",INT((WEEKDAY(D27-7)+E27-D27)/7)-SUMPRODUCT((INDEX(Feriados!$A$3:$F$62,0,Parámetros!$B$5)&lt;&gt;"")*(INDEX(Feriados!$A$3:$F$62,0,Parámetros!$B$5)&gt;=D27)*(INDEX(Feriados!$A$3:$F$62,0,Parámetros!$B$5)&lt;=E27)*(WEEKDAY(INDEX(Feriados!$A$3:$F$62,0,Parámetros!$B$5))=7)),0),E27-D27+1)))</f>
        <v/>
      </c>
      <c r="G27" s="9" t="n"/>
      <c r="H27" s="9" t="n"/>
      <c r="I27" s="14">
        <f>IF(OR(C27="",D27=""),"",D27-C27)</f>
        <v/>
      </c>
      <c r="J27" s="14">
        <f>IF(OR(I27="",Parámetros!$H$10=""),"",IF(I27&gt;=Parámetros!$H$10,"Sí","No"))</f>
        <v/>
      </c>
      <c r="K27" s="9" t="n"/>
      <c r="L27" s="9" t="n"/>
    </row>
    <row r="28">
      <c r="A28" s="9" t="n"/>
      <c r="B28" s="14">
        <f>IF(A28="","",IFERROR(VLOOKUP(A28,Saldos!$A$5:$B$104,2,FALSE),"ID no encontrado"))</f>
        <v/>
      </c>
      <c r="C28" s="10" t="n"/>
      <c r="D28" s="10" t="n"/>
      <c r="E28" s="10" t="n"/>
      <c r="F28" s="14">
        <f>IF(OR(D28="",E28=""),"",IF(E28&lt;D28,"Revisar fechas",IF(Parámetros!$H$8="Hábiles",NETWORKDAYS(D28,E28,INDEX(Feriados!$A$3:$F$62,0,Parámetros!$B$5))+IF(Parámetros!$H$9="Sí",INT((WEEKDAY(D28-7)+E28-D28)/7)-SUMPRODUCT((INDEX(Feriados!$A$3:$F$62,0,Parámetros!$B$5)&lt;&gt;"")*(INDEX(Feriados!$A$3:$F$62,0,Parámetros!$B$5)&gt;=D28)*(INDEX(Feriados!$A$3:$F$62,0,Parámetros!$B$5)&lt;=E28)*(WEEKDAY(INDEX(Feriados!$A$3:$F$62,0,Parámetros!$B$5))=7)),0),E28-D28+1)))</f>
        <v/>
      </c>
      <c r="G28" s="9" t="n"/>
      <c r="H28" s="9" t="n"/>
      <c r="I28" s="14">
        <f>IF(OR(C28="",D28=""),"",D28-C28)</f>
        <v/>
      </c>
      <c r="J28" s="14">
        <f>IF(OR(I28="",Parámetros!$H$10=""),"",IF(I28&gt;=Parámetros!$H$10,"Sí","No"))</f>
        <v/>
      </c>
      <c r="K28" s="9" t="n"/>
      <c r="L28" s="9" t="n"/>
    </row>
    <row r="29">
      <c r="A29" s="9" t="n"/>
      <c r="B29" s="14">
        <f>IF(A29="","",IFERROR(VLOOKUP(A29,Saldos!$A$5:$B$104,2,FALSE),"ID no encontrado"))</f>
        <v/>
      </c>
      <c r="C29" s="10" t="n"/>
      <c r="D29" s="10" t="n"/>
      <c r="E29" s="10" t="n"/>
      <c r="F29" s="14">
        <f>IF(OR(D29="",E29=""),"",IF(E29&lt;D29,"Revisar fechas",IF(Parámetros!$H$8="Hábiles",NETWORKDAYS(D29,E29,INDEX(Feriados!$A$3:$F$62,0,Parámetros!$B$5))+IF(Parámetros!$H$9="Sí",INT((WEEKDAY(D29-7)+E29-D29)/7)-SUMPRODUCT((INDEX(Feriados!$A$3:$F$62,0,Parámetros!$B$5)&lt;&gt;"")*(INDEX(Feriados!$A$3:$F$62,0,Parámetros!$B$5)&gt;=D29)*(INDEX(Feriados!$A$3:$F$62,0,Parámetros!$B$5)&lt;=E29)*(WEEKDAY(INDEX(Feriados!$A$3:$F$62,0,Parámetros!$B$5))=7)),0),E29-D29+1)))</f>
        <v/>
      </c>
      <c r="G29" s="9" t="n"/>
      <c r="H29" s="9" t="n"/>
      <c r="I29" s="14">
        <f>IF(OR(C29="",D29=""),"",D29-C29)</f>
        <v/>
      </c>
      <c r="J29" s="14">
        <f>IF(OR(I29="",Parámetros!$H$10=""),"",IF(I29&gt;=Parámetros!$H$10,"Sí","No"))</f>
        <v/>
      </c>
      <c r="K29" s="9" t="n"/>
      <c r="L29" s="9" t="n"/>
    </row>
    <row r="30">
      <c r="A30" s="9" t="n"/>
      <c r="B30" s="14">
        <f>IF(A30="","",IFERROR(VLOOKUP(A30,Saldos!$A$5:$B$104,2,FALSE),"ID no encontrado"))</f>
        <v/>
      </c>
      <c r="C30" s="10" t="n"/>
      <c r="D30" s="10" t="n"/>
      <c r="E30" s="10" t="n"/>
      <c r="F30" s="14">
        <f>IF(OR(D30="",E30=""),"",IF(E30&lt;D30,"Revisar fechas",IF(Parámetros!$H$8="Hábiles",NETWORKDAYS(D30,E30,INDEX(Feriados!$A$3:$F$62,0,Parámetros!$B$5))+IF(Parámetros!$H$9="Sí",INT((WEEKDAY(D30-7)+E30-D30)/7)-SUMPRODUCT((INDEX(Feriados!$A$3:$F$62,0,Parámetros!$B$5)&lt;&gt;"")*(INDEX(Feriados!$A$3:$F$62,0,Parámetros!$B$5)&gt;=D30)*(INDEX(Feriados!$A$3:$F$62,0,Parámetros!$B$5)&lt;=E30)*(WEEKDAY(INDEX(Feriados!$A$3:$F$62,0,Parámetros!$B$5))=7)),0),E30-D30+1)))</f>
        <v/>
      </c>
      <c r="G30" s="9" t="n"/>
      <c r="H30" s="9" t="n"/>
      <c r="I30" s="14">
        <f>IF(OR(C30="",D30=""),"",D30-C30)</f>
        <v/>
      </c>
      <c r="J30" s="14">
        <f>IF(OR(I30="",Parámetros!$H$10=""),"",IF(I30&gt;=Parámetros!$H$10,"Sí","No"))</f>
        <v/>
      </c>
      <c r="K30" s="9" t="n"/>
      <c r="L30" s="9" t="n"/>
    </row>
    <row r="31">
      <c r="A31" s="9" t="n"/>
      <c r="B31" s="14">
        <f>IF(A31="","",IFERROR(VLOOKUP(A31,Saldos!$A$5:$B$104,2,FALSE),"ID no encontrado"))</f>
        <v/>
      </c>
      <c r="C31" s="10" t="n"/>
      <c r="D31" s="10" t="n"/>
      <c r="E31" s="10" t="n"/>
      <c r="F31" s="14">
        <f>IF(OR(D31="",E31=""),"",IF(E31&lt;D31,"Revisar fechas",IF(Parámetros!$H$8="Hábiles",NETWORKDAYS(D31,E31,INDEX(Feriados!$A$3:$F$62,0,Parámetros!$B$5))+IF(Parámetros!$H$9="Sí",INT((WEEKDAY(D31-7)+E31-D31)/7)-SUMPRODUCT((INDEX(Feriados!$A$3:$F$62,0,Parámetros!$B$5)&lt;&gt;"")*(INDEX(Feriados!$A$3:$F$62,0,Parámetros!$B$5)&gt;=D31)*(INDEX(Feriados!$A$3:$F$62,0,Parámetros!$B$5)&lt;=E31)*(WEEKDAY(INDEX(Feriados!$A$3:$F$62,0,Parámetros!$B$5))=7)),0),E31-D31+1)))</f>
        <v/>
      </c>
      <c r="G31" s="9" t="n"/>
      <c r="H31" s="9" t="n"/>
      <c r="I31" s="14">
        <f>IF(OR(C31="",D31=""),"",D31-C31)</f>
        <v/>
      </c>
      <c r="J31" s="14">
        <f>IF(OR(I31="",Parámetros!$H$10=""),"",IF(I31&gt;=Parámetros!$H$10,"Sí","No"))</f>
        <v/>
      </c>
      <c r="K31" s="9" t="n"/>
      <c r="L31" s="9" t="n"/>
    </row>
    <row r="32">
      <c r="A32" s="9" t="n"/>
      <c r="B32" s="14">
        <f>IF(A32="","",IFERROR(VLOOKUP(A32,Saldos!$A$5:$B$104,2,FALSE),"ID no encontrado"))</f>
        <v/>
      </c>
      <c r="C32" s="10" t="n"/>
      <c r="D32" s="10" t="n"/>
      <c r="E32" s="10" t="n"/>
      <c r="F32" s="14">
        <f>IF(OR(D32="",E32=""),"",IF(E32&lt;D32,"Revisar fechas",IF(Parámetros!$H$8="Hábiles",NETWORKDAYS(D32,E32,INDEX(Feriados!$A$3:$F$62,0,Parámetros!$B$5))+IF(Parámetros!$H$9="Sí",INT((WEEKDAY(D32-7)+E32-D32)/7)-SUMPRODUCT((INDEX(Feriados!$A$3:$F$62,0,Parámetros!$B$5)&lt;&gt;"")*(INDEX(Feriados!$A$3:$F$62,0,Parámetros!$B$5)&gt;=D32)*(INDEX(Feriados!$A$3:$F$62,0,Parámetros!$B$5)&lt;=E32)*(WEEKDAY(INDEX(Feriados!$A$3:$F$62,0,Parámetros!$B$5))=7)),0),E32-D32+1)))</f>
        <v/>
      </c>
      <c r="G32" s="9" t="n"/>
      <c r="H32" s="9" t="n"/>
      <c r="I32" s="14">
        <f>IF(OR(C32="",D32=""),"",D32-C32)</f>
        <v/>
      </c>
      <c r="J32" s="14">
        <f>IF(OR(I32="",Parámetros!$H$10=""),"",IF(I32&gt;=Parámetros!$H$10,"Sí","No"))</f>
        <v/>
      </c>
      <c r="K32" s="9" t="n"/>
      <c r="L32" s="9" t="n"/>
    </row>
    <row r="33">
      <c r="A33" s="9" t="n"/>
      <c r="B33" s="14">
        <f>IF(A33="","",IFERROR(VLOOKUP(A33,Saldos!$A$5:$B$104,2,FALSE),"ID no encontrado"))</f>
        <v/>
      </c>
      <c r="C33" s="10" t="n"/>
      <c r="D33" s="10" t="n"/>
      <c r="E33" s="10" t="n"/>
      <c r="F33" s="14">
        <f>IF(OR(D33="",E33=""),"",IF(E33&lt;D33,"Revisar fechas",IF(Parámetros!$H$8="Hábiles",NETWORKDAYS(D33,E33,INDEX(Feriados!$A$3:$F$62,0,Parámetros!$B$5))+IF(Parámetros!$H$9="Sí",INT((WEEKDAY(D33-7)+E33-D33)/7)-SUMPRODUCT((INDEX(Feriados!$A$3:$F$62,0,Parámetros!$B$5)&lt;&gt;"")*(INDEX(Feriados!$A$3:$F$62,0,Parámetros!$B$5)&gt;=D33)*(INDEX(Feriados!$A$3:$F$62,0,Parámetros!$B$5)&lt;=E33)*(WEEKDAY(INDEX(Feriados!$A$3:$F$62,0,Parámetros!$B$5))=7)),0),E33-D33+1)))</f>
        <v/>
      </c>
      <c r="G33" s="9" t="n"/>
      <c r="H33" s="9" t="n"/>
      <c r="I33" s="14">
        <f>IF(OR(C33="",D33=""),"",D33-C33)</f>
        <v/>
      </c>
      <c r="J33" s="14">
        <f>IF(OR(I33="",Parámetros!$H$10=""),"",IF(I33&gt;=Parámetros!$H$10,"Sí","No"))</f>
        <v/>
      </c>
      <c r="K33" s="9" t="n"/>
      <c r="L33" s="9" t="n"/>
    </row>
    <row r="34">
      <c r="A34" s="9" t="n"/>
      <c r="B34" s="14">
        <f>IF(A34="","",IFERROR(VLOOKUP(A34,Saldos!$A$5:$B$104,2,FALSE),"ID no encontrado"))</f>
        <v/>
      </c>
      <c r="C34" s="10" t="n"/>
      <c r="D34" s="10" t="n"/>
      <c r="E34" s="10" t="n"/>
      <c r="F34" s="14">
        <f>IF(OR(D34="",E34=""),"",IF(E34&lt;D34,"Revisar fechas",IF(Parámetros!$H$8="Hábiles",NETWORKDAYS(D34,E34,INDEX(Feriados!$A$3:$F$62,0,Parámetros!$B$5))+IF(Parámetros!$H$9="Sí",INT((WEEKDAY(D34-7)+E34-D34)/7)-SUMPRODUCT((INDEX(Feriados!$A$3:$F$62,0,Parámetros!$B$5)&lt;&gt;"")*(INDEX(Feriados!$A$3:$F$62,0,Parámetros!$B$5)&gt;=D34)*(INDEX(Feriados!$A$3:$F$62,0,Parámetros!$B$5)&lt;=E34)*(WEEKDAY(INDEX(Feriados!$A$3:$F$62,0,Parámetros!$B$5))=7)),0),E34-D34+1)))</f>
        <v/>
      </c>
      <c r="G34" s="9" t="n"/>
      <c r="H34" s="9" t="n"/>
      <c r="I34" s="14">
        <f>IF(OR(C34="",D34=""),"",D34-C34)</f>
        <v/>
      </c>
      <c r="J34" s="14">
        <f>IF(OR(I34="",Parámetros!$H$10=""),"",IF(I34&gt;=Parámetros!$H$10,"Sí","No"))</f>
        <v/>
      </c>
      <c r="K34" s="9" t="n"/>
      <c r="L34" s="9" t="n"/>
    </row>
    <row r="35">
      <c r="A35" s="9" t="n"/>
      <c r="B35" s="14">
        <f>IF(A35="","",IFERROR(VLOOKUP(A35,Saldos!$A$5:$B$104,2,FALSE),"ID no encontrado"))</f>
        <v/>
      </c>
      <c r="C35" s="10" t="n"/>
      <c r="D35" s="10" t="n"/>
      <c r="E35" s="10" t="n"/>
      <c r="F35" s="14">
        <f>IF(OR(D35="",E35=""),"",IF(E35&lt;D35,"Revisar fechas",IF(Parámetros!$H$8="Hábiles",NETWORKDAYS(D35,E35,INDEX(Feriados!$A$3:$F$62,0,Parámetros!$B$5))+IF(Parámetros!$H$9="Sí",INT((WEEKDAY(D35-7)+E35-D35)/7)-SUMPRODUCT((INDEX(Feriados!$A$3:$F$62,0,Parámetros!$B$5)&lt;&gt;"")*(INDEX(Feriados!$A$3:$F$62,0,Parámetros!$B$5)&gt;=D35)*(INDEX(Feriados!$A$3:$F$62,0,Parámetros!$B$5)&lt;=E35)*(WEEKDAY(INDEX(Feriados!$A$3:$F$62,0,Parámetros!$B$5))=7)),0),E35-D35+1)))</f>
        <v/>
      </c>
      <c r="G35" s="9" t="n"/>
      <c r="H35" s="9" t="n"/>
      <c r="I35" s="14">
        <f>IF(OR(C35="",D35=""),"",D35-C35)</f>
        <v/>
      </c>
      <c r="J35" s="14">
        <f>IF(OR(I35="",Parámetros!$H$10=""),"",IF(I35&gt;=Parámetros!$H$10,"Sí","No"))</f>
        <v/>
      </c>
      <c r="K35" s="9" t="n"/>
      <c r="L35" s="9" t="n"/>
    </row>
    <row r="36">
      <c r="A36" s="9" t="n"/>
      <c r="B36" s="14">
        <f>IF(A36="","",IFERROR(VLOOKUP(A36,Saldos!$A$5:$B$104,2,FALSE),"ID no encontrado"))</f>
        <v/>
      </c>
      <c r="C36" s="10" t="n"/>
      <c r="D36" s="10" t="n"/>
      <c r="E36" s="10" t="n"/>
      <c r="F36" s="14">
        <f>IF(OR(D36="",E36=""),"",IF(E36&lt;D36,"Revisar fechas",IF(Parámetros!$H$8="Hábiles",NETWORKDAYS(D36,E36,INDEX(Feriados!$A$3:$F$62,0,Parámetros!$B$5))+IF(Parámetros!$H$9="Sí",INT((WEEKDAY(D36-7)+E36-D36)/7)-SUMPRODUCT((INDEX(Feriados!$A$3:$F$62,0,Parámetros!$B$5)&lt;&gt;"")*(INDEX(Feriados!$A$3:$F$62,0,Parámetros!$B$5)&gt;=D36)*(INDEX(Feriados!$A$3:$F$62,0,Parámetros!$B$5)&lt;=E36)*(WEEKDAY(INDEX(Feriados!$A$3:$F$62,0,Parámetros!$B$5))=7)),0),E36-D36+1)))</f>
        <v/>
      </c>
      <c r="G36" s="9" t="n"/>
      <c r="H36" s="9" t="n"/>
      <c r="I36" s="14">
        <f>IF(OR(C36="",D36=""),"",D36-C36)</f>
        <v/>
      </c>
      <c r="J36" s="14">
        <f>IF(OR(I36="",Parámetros!$H$10=""),"",IF(I36&gt;=Parámetros!$H$10,"Sí","No"))</f>
        <v/>
      </c>
      <c r="K36" s="9" t="n"/>
      <c r="L36" s="9" t="n"/>
    </row>
    <row r="37">
      <c r="A37" s="9" t="n"/>
      <c r="B37" s="14">
        <f>IF(A37="","",IFERROR(VLOOKUP(A37,Saldos!$A$5:$B$104,2,FALSE),"ID no encontrado"))</f>
        <v/>
      </c>
      <c r="C37" s="10" t="n"/>
      <c r="D37" s="10" t="n"/>
      <c r="E37" s="10" t="n"/>
      <c r="F37" s="14">
        <f>IF(OR(D37="",E37=""),"",IF(E37&lt;D37,"Revisar fechas",IF(Parámetros!$H$8="Hábiles",NETWORKDAYS(D37,E37,INDEX(Feriados!$A$3:$F$62,0,Parámetros!$B$5))+IF(Parámetros!$H$9="Sí",INT((WEEKDAY(D37-7)+E37-D37)/7)-SUMPRODUCT((INDEX(Feriados!$A$3:$F$62,0,Parámetros!$B$5)&lt;&gt;"")*(INDEX(Feriados!$A$3:$F$62,0,Parámetros!$B$5)&gt;=D37)*(INDEX(Feriados!$A$3:$F$62,0,Parámetros!$B$5)&lt;=E37)*(WEEKDAY(INDEX(Feriados!$A$3:$F$62,0,Parámetros!$B$5))=7)),0),E37-D37+1)))</f>
        <v/>
      </c>
      <c r="G37" s="9" t="n"/>
      <c r="H37" s="9" t="n"/>
      <c r="I37" s="14">
        <f>IF(OR(C37="",D37=""),"",D37-C37)</f>
        <v/>
      </c>
      <c r="J37" s="14">
        <f>IF(OR(I37="",Parámetros!$H$10=""),"",IF(I37&gt;=Parámetros!$H$10,"Sí","No"))</f>
        <v/>
      </c>
      <c r="K37" s="9" t="n"/>
      <c r="L37" s="9" t="n"/>
    </row>
    <row r="38">
      <c r="A38" s="9" t="n"/>
      <c r="B38" s="14">
        <f>IF(A38="","",IFERROR(VLOOKUP(A38,Saldos!$A$5:$B$104,2,FALSE),"ID no encontrado"))</f>
        <v/>
      </c>
      <c r="C38" s="10" t="n"/>
      <c r="D38" s="10" t="n"/>
      <c r="E38" s="10" t="n"/>
      <c r="F38" s="14">
        <f>IF(OR(D38="",E38=""),"",IF(E38&lt;D38,"Revisar fechas",IF(Parámetros!$H$8="Hábiles",NETWORKDAYS(D38,E38,INDEX(Feriados!$A$3:$F$62,0,Parámetros!$B$5))+IF(Parámetros!$H$9="Sí",INT((WEEKDAY(D38-7)+E38-D38)/7)-SUMPRODUCT((INDEX(Feriados!$A$3:$F$62,0,Parámetros!$B$5)&lt;&gt;"")*(INDEX(Feriados!$A$3:$F$62,0,Parámetros!$B$5)&gt;=D38)*(INDEX(Feriados!$A$3:$F$62,0,Parámetros!$B$5)&lt;=E38)*(WEEKDAY(INDEX(Feriados!$A$3:$F$62,0,Parámetros!$B$5))=7)),0),E38-D38+1)))</f>
        <v/>
      </c>
      <c r="G38" s="9" t="n"/>
      <c r="H38" s="9" t="n"/>
      <c r="I38" s="14">
        <f>IF(OR(C38="",D38=""),"",D38-C38)</f>
        <v/>
      </c>
      <c r="J38" s="14">
        <f>IF(OR(I38="",Parámetros!$H$10=""),"",IF(I38&gt;=Parámetros!$H$10,"Sí","No"))</f>
        <v/>
      </c>
      <c r="K38" s="9" t="n"/>
      <c r="L38" s="9" t="n"/>
    </row>
    <row r="39">
      <c r="A39" s="9" t="n"/>
      <c r="B39" s="14">
        <f>IF(A39="","",IFERROR(VLOOKUP(A39,Saldos!$A$5:$B$104,2,FALSE),"ID no encontrado"))</f>
        <v/>
      </c>
      <c r="C39" s="10" t="n"/>
      <c r="D39" s="10" t="n"/>
      <c r="E39" s="10" t="n"/>
      <c r="F39" s="14">
        <f>IF(OR(D39="",E39=""),"",IF(E39&lt;D39,"Revisar fechas",IF(Parámetros!$H$8="Hábiles",NETWORKDAYS(D39,E39,INDEX(Feriados!$A$3:$F$62,0,Parámetros!$B$5))+IF(Parámetros!$H$9="Sí",INT((WEEKDAY(D39-7)+E39-D39)/7)-SUMPRODUCT((INDEX(Feriados!$A$3:$F$62,0,Parámetros!$B$5)&lt;&gt;"")*(INDEX(Feriados!$A$3:$F$62,0,Parámetros!$B$5)&gt;=D39)*(INDEX(Feriados!$A$3:$F$62,0,Parámetros!$B$5)&lt;=E39)*(WEEKDAY(INDEX(Feriados!$A$3:$F$62,0,Parámetros!$B$5))=7)),0),E39-D39+1)))</f>
        <v/>
      </c>
      <c r="G39" s="9" t="n"/>
      <c r="H39" s="9" t="n"/>
      <c r="I39" s="14">
        <f>IF(OR(C39="",D39=""),"",D39-C39)</f>
        <v/>
      </c>
      <c r="J39" s="14">
        <f>IF(OR(I39="",Parámetros!$H$10=""),"",IF(I39&gt;=Parámetros!$H$10,"Sí","No"))</f>
        <v/>
      </c>
      <c r="K39" s="9" t="n"/>
      <c r="L39" s="9" t="n"/>
    </row>
    <row r="40">
      <c r="A40" s="9" t="n"/>
      <c r="B40" s="14">
        <f>IF(A40="","",IFERROR(VLOOKUP(A40,Saldos!$A$5:$B$104,2,FALSE),"ID no encontrado"))</f>
        <v/>
      </c>
      <c r="C40" s="10" t="n"/>
      <c r="D40" s="10" t="n"/>
      <c r="E40" s="10" t="n"/>
      <c r="F40" s="14">
        <f>IF(OR(D40="",E40=""),"",IF(E40&lt;D40,"Revisar fechas",IF(Parámetros!$H$8="Hábiles",NETWORKDAYS(D40,E40,INDEX(Feriados!$A$3:$F$62,0,Parámetros!$B$5))+IF(Parámetros!$H$9="Sí",INT((WEEKDAY(D40-7)+E40-D40)/7)-SUMPRODUCT((INDEX(Feriados!$A$3:$F$62,0,Parámetros!$B$5)&lt;&gt;"")*(INDEX(Feriados!$A$3:$F$62,0,Parámetros!$B$5)&gt;=D40)*(INDEX(Feriados!$A$3:$F$62,0,Parámetros!$B$5)&lt;=E40)*(WEEKDAY(INDEX(Feriados!$A$3:$F$62,0,Parámetros!$B$5))=7)),0),E40-D40+1)))</f>
        <v/>
      </c>
      <c r="G40" s="9" t="n"/>
      <c r="H40" s="9" t="n"/>
      <c r="I40" s="14">
        <f>IF(OR(C40="",D40=""),"",D40-C40)</f>
        <v/>
      </c>
      <c r="J40" s="14">
        <f>IF(OR(I40="",Parámetros!$H$10=""),"",IF(I40&gt;=Parámetros!$H$10,"Sí","No"))</f>
        <v/>
      </c>
      <c r="K40" s="9" t="n"/>
      <c r="L40" s="9" t="n"/>
    </row>
    <row r="41">
      <c r="A41" s="9" t="n"/>
      <c r="B41" s="14">
        <f>IF(A41="","",IFERROR(VLOOKUP(A41,Saldos!$A$5:$B$104,2,FALSE),"ID no encontrado"))</f>
        <v/>
      </c>
      <c r="C41" s="10" t="n"/>
      <c r="D41" s="10" t="n"/>
      <c r="E41" s="10" t="n"/>
      <c r="F41" s="14">
        <f>IF(OR(D41="",E41=""),"",IF(E41&lt;D41,"Revisar fechas",IF(Parámetros!$H$8="Hábiles",NETWORKDAYS(D41,E41,INDEX(Feriados!$A$3:$F$62,0,Parámetros!$B$5))+IF(Parámetros!$H$9="Sí",INT((WEEKDAY(D41-7)+E41-D41)/7)-SUMPRODUCT((INDEX(Feriados!$A$3:$F$62,0,Parámetros!$B$5)&lt;&gt;"")*(INDEX(Feriados!$A$3:$F$62,0,Parámetros!$B$5)&gt;=D41)*(INDEX(Feriados!$A$3:$F$62,0,Parámetros!$B$5)&lt;=E41)*(WEEKDAY(INDEX(Feriados!$A$3:$F$62,0,Parámetros!$B$5))=7)),0),E41-D41+1)))</f>
        <v/>
      </c>
      <c r="G41" s="9" t="n"/>
      <c r="H41" s="9" t="n"/>
      <c r="I41" s="14">
        <f>IF(OR(C41="",D41=""),"",D41-C41)</f>
        <v/>
      </c>
      <c r="J41" s="14">
        <f>IF(OR(I41="",Parámetros!$H$10=""),"",IF(I41&gt;=Parámetros!$H$10,"Sí","No"))</f>
        <v/>
      </c>
      <c r="K41" s="9" t="n"/>
      <c r="L41" s="9" t="n"/>
    </row>
    <row r="42">
      <c r="A42" s="9" t="n"/>
      <c r="B42" s="14">
        <f>IF(A42="","",IFERROR(VLOOKUP(A42,Saldos!$A$5:$B$104,2,FALSE),"ID no encontrado"))</f>
        <v/>
      </c>
      <c r="C42" s="10" t="n"/>
      <c r="D42" s="10" t="n"/>
      <c r="E42" s="10" t="n"/>
      <c r="F42" s="14">
        <f>IF(OR(D42="",E42=""),"",IF(E42&lt;D42,"Revisar fechas",IF(Parámetros!$H$8="Hábiles",NETWORKDAYS(D42,E42,INDEX(Feriados!$A$3:$F$62,0,Parámetros!$B$5))+IF(Parámetros!$H$9="Sí",INT((WEEKDAY(D42-7)+E42-D42)/7)-SUMPRODUCT((INDEX(Feriados!$A$3:$F$62,0,Parámetros!$B$5)&lt;&gt;"")*(INDEX(Feriados!$A$3:$F$62,0,Parámetros!$B$5)&gt;=D42)*(INDEX(Feriados!$A$3:$F$62,0,Parámetros!$B$5)&lt;=E42)*(WEEKDAY(INDEX(Feriados!$A$3:$F$62,0,Parámetros!$B$5))=7)),0),E42-D42+1)))</f>
        <v/>
      </c>
      <c r="G42" s="9" t="n"/>
      <c r="H42" s="9" t="n"/>
      <c r="I42" s="14">
        <f>IF(OR(C42="",D42=""),"",D42-C42)</f>
        <v/>
      </c>
      <c r="J42" s="14">
        <f>IF(OR(I42="",Parámetros!$H$10=""),"",IF(I42&gt;=Parámetros!$H$10,"Sí","No"))</f>
        <v/>
      </c>
      <c r="K42" s="9" t="n"/>
      <c r="L42" s="9" t="n"/>
    </row>
    <row r="43">
      <c r="A43" s="9" t="n"/>
      <c r="B43" s="14">
        <f>IF(A43="","",IFERROR(VLOOKUP(A43,Saldos!$A$5:$B$104,2,FALSE),"ID no encontrado"))</f>
        <v/>
      </c>
      <c r="C43" s="10" t="n"/>
      <c r="D43" s="10" t="n"/>
      <c r="E43" s="10" t="n"/>
      <c r="F43" s="14">
        <f>IF(OR(D43="",E43=""),"",IF(E43&lt;D43,"Revisar fechas",IF(Parámetros!$H$8="Hábiles",NETWORKDAYS(D43,E43,INDEX(Feriados!$A$3:$F$62,0,Parámetros!$B$5))+IF(Parámetros!$H$9="Sí",INT((WEEKDAY(D43-7)+E43-D43)/7)-SUMPRODUCT((INDEX(Feriados!$A$3:$F$62,0,Parámetros!$B$5)&lt;&gt;"")*(INDEX(Feriados!$A$3:$F$62,0,Parámetros!$B$5)&gt;=D43)*(INDEX(Feriados!$A$3:$F$62,0,Parámetros!$B$5)&lt;=E43)*(WEEKDAY(INDEX(Feriados!$A$3:$F$62,0,Parámetros!$B$5))=7)),0),E43-D43+1)))</f>
        <v/>
      </c>
      <c r="G43" s="9" t="n"/>
      <c r="H43" s="9" t="n"/>
      <c r="I43" s="14">
        <f>IF(OR(C43="",D43=""),"",D43-C43)</f>
        <v/>
      </c>
      <c r="J43" s="14">
        <f>IF(OR(I43="",Parámetros!$H$10=""),"",IF(I43&gt;=Parámetros!$H$10,"Sí","No"))</f>
        <v/>
      </c>
      <c r="K43" s="9" t="n"/>
      <c r="L43" s="9" t="n"/>
    </row>
    <row r="44">
      <c r="A44" s="9" t="n"/>
      <c r="B44" s="14">
        <f>IF(A44="","",IFERROR(VLOOKUP(A44,Saldos!$A$5:$B$104,2,FALSE),"ID no encontrado"))</f>
        <v/>
      </c>
      <c r="C44" s="10" t="n"/>
      <c r="D44" s="10" t="n"/>
      <c r="E44" s="10" t="n"/>
      <c r="F44" s="14">
        <f>IF(OR(D44="",E44=""),"",IF(E44&lt;D44,"Revisar fechas",IF(Parámetros!$H$8="Hábiles",NETWORKDAYS(D44,E44,INDEX(Feriados!$A$3:$F$62,0,Parámetros!$B$5))+IF(Parámetros!$H$9="Sí",INT((WEEKDAY(D44-7)+E44-D44)/7)-SUMPRODUCT((INDEX(Feriados!$A$3:$F$62,0,Parámetros!$B$5)&lt;&gt;"")*(INDEX(Feriados!$A$3:$F$62,0,Parámetros!$B$5)&gt;=D44)*(INDEX(Feriados!$A$3:$F$62,0,Parámetros!$B$5)&lt;=E44)*(WEEKDAY(INDEX(Feriados!$A$3:$F$62,0,Parámetros!$B$5))=7)),0),E44-D44+1)))</f>
        <v/>
      </c>
      <c r="G44" s="9" t="n"/>
      <c r="H44" s="9" t="n"/>
      <c r="I44" s="14">
        <f>IF(OR(C44="",D44=""),"",D44-C44)</f>
        <v/>
      </c>
      <c r="J44" s="14">
        <f>IF(OR(I44="",Parámetros!$H$10=""),"",IF(I44&gt;=Parámetros!$H$10,"Sí","No"))</f>
        <v/>
      </c>
      <c r="K44" s="9" t="n"/>
      <c r="L44" s="9" t="n"/>
    </row>
    <row r="45">
      <c r="A45" s="9" t="n"/>
      <c r="B45" s="14">
        <f>IF(A45="","",IFERROR(VLOOKUP(A45,Saldos!$A$5:$B$104,2,FALSE),"ID no encontrado"))</f>
        <v/>
      </c>
      <c r="C45" s="10" t="n"/>
      <c r="D45" s="10" t="n"/>
      <c r="E45" s="10" t="n"/>
      <c r="F45" s="14">
        <f>IF(OR(D45="",E45=""),"",IF(E45&lt;D45,"Revisar fechas",IF(Parámetros!$H$8="Hábiles",NETWORKDAYS(D45,E45,INDEX(Feriados!$A$3:$F$62,0,Parámetros!$B$5))+IF(Parámetros!$H$9="Sí",INT((WEEKDAY(D45-7)+E45-D45)/7)-SUMPRODUCT((INDEX(Feriados!$A$3:$F$62,0,Parámetros!$B$5)&lt;&gt;"")*(INDEX(Feriados!$A$3:$F$62,0,Parámetros!$B$5)&gt;=D45)*(INDEX(Feriados!$A$3:$F$62,0,Parámetros!$B$5)&lt;=E45)*(WEEKDAY(INDEX(Feriados!$A$3:$F$62,0,Parámetros!$B$5))=7)),0),E45-D45+1)))</f>
        <v/>
      </c>
      <c r="G45" s="9" t="n"/>
      <c r="H45" s="9" t="n"/>
      <c r="I45" s="14">
        <f>IF(OR(C45="",D45=""),"",D45-C45)</f>
        <v/>
      </c>
      <c r="J45" s="14">
        <f>IF(OR(I45="",Parámetros!$H$10=""),"",IF(I45&gt;=Parámetros!$H$10,"Sí","No"))</f>
        <v/>
      </c>
      <c r="K45" s="9" t="n"/>
      <c r="L45" s="9" t="n"/>
    </row>
    <row r="46">
      <c r="A46" s="9" t="n"/>
      <c r="B46" s="14">
        <f>IF(A46="","",IFERROR(VLOOKUP(A46,Saldos!$A$5:$B$104,2,FALSE),"ID no encontrado"))</f>
        <v/>
      </c>
      <c r="C46" s="10" t="n"/>
      <c r="D46" s="10" t="n"/>
      <c r="E46" s="10" t="n"/>
      <c r="F46" s="14">
        <f>IF(OR(D46="",E46=""),"",IF(E46&lt;D46,"Revisar fechas",IF(Parámetros!$H$8="Hábiles",NETWORKDAYS(D46,E46,INDEX(Feriados!$A$3:$F$62,0,Parámetros!$B$5))+IF(Parámetros!$H$9="Sí",INT((WEEKDAY(D46-7)+E46-D46)/7)-SUMPRODUCT((INDEX(Feriados!$A$3:$F$62,0,Parámetros!$B$5)&lt;&gt;"")*(INDEX(Feriados!$A$3:$F$62,0,Parámetros!$B$5)&gt;=D46)*(INDEX(Feriados!$A$3:$F$62,0,Parámetros!$B$5)&lt;=E46)*(WEEKDAY(INDEX(Feriados!$A$3:$F$62,0,Parámetros!$B$5))=7)),0),E46-D46+1)))</f>
        <v/>
      </c>
      <c r="G46" s="9" t="n"/>
      <c r="H46" s="9" t="n"/>
      <c r="I46" s="14">
        <f>IF(OR(C46="",D46=""),"",D46-C46)</f>
        <v/>
      </c>
      <c r="J46" s="14">
        <f>IF(OR(I46="",Parámetros!$H$10=""),"",IF(I46&gt;=Parámetros!$H$10,"Sí","No"))</f>
        <v/>
      </c>
      <c r="K46" s="9" t="n"/>
      <c r="L46" s="9" t="n"/>
    </row>
    <row r="47">
      <c r="A47" s="9" t="n"/>
      <c r="B47" s="14">
        <f>IF(A47="","",IFERROR(VLOOKUP(A47,Saldos!$A$5:$B$104,2,FALSE),"ID no encontrado"))</f>
        <v/>
      </c>
      <c r="C47" s="10" t="n"/>
      <c r="D47" s="10" t="n"/>
      <c r="E47" s="10" t="n"/>
      <c r="F47" s="14">
        <f>IF(OR(D47="",E47=""),"",IF(E47&lt;D47,"Revisar fechas",IF(Parámetros!$H$8="Hábiles",NETWORKDAYS(D47,E47,INDEX(Feriados!$A$3:$F$62,0,Parámetros!$B$5))+IF(Parámetros!$H$9="Sí",INT((WEEKDAY(D47-7)+E47-D47)/7)-SUMPRODUCT((INDEX(Feriados!$A$3:$F$62,0,Parámetros!$B$5)&lt;&gt;"")*(INDEX(Feriados!$A$3:$F$62,0,Parámetros!$B$5)&gt;=D47)*(INDEX(Feriados!$A$3:$F$62,0,Parámetros!$B$5)&lt;=E47)*(WEEKDAY(INDEX(Feriados!$A$3:$F$62,0,Parámetros!$B$5))=7)),0),E47-D47+1)))</f>
        <v/>
      </c>
      <c r="G47" s="9" t="n"/>
      <c r="H47" s="9" t="n"/>
      <c r="I47" s="14">
        <f>IF(OR(C47="",D47=""),"",D47-C47)</f>
        <v/>
      </c>
      <c r="J47" s="14">
        <f>IF(OR(I47="",Parámetros!$H$10=""),"",IF(I47&gt;=Parámetros!$H$10,"Sí","No"))</f>
        <v/>
      </c>
      <c r="K47" s="9" t="n"/>
      <c r="L47" s="9" t="n"/>
    </row>
    <row r="48">
      <c r="A48" s="9" t="n"/>
      <c r="B48" s="14">
        <f>IF(A48="","",IFERROR(VLOOKUP(A48,Saldos!$A$5:$B$104,2,FALSE),"ID no encontrado"))</f>
        <v/>
      </c>
      <c r="C48" s="10" t="n"/>
      <c r="D48" s="10" t="n"/>
      <c r="E48" s="10" t="n"/>
      <c r="F48" s="14">
        <f>IF(OR(D48="",E48=""),"",IF(E48&lt;D48,"Revisar fechas",IF(Parámetros!$H$8="Hábiles",NETWORKDAYS(D48,E48,INDEX(Feriados!$A$3:$F$62,0,Parámetros!$B$5))+IF(Parámetros!$H$9="Sí",INT((WEEKDAY(D48-7)+E48-D48)/7)-SUMPRODUCT((INDEX(Feriados!$A$3:$F$62,0,Parámetros!$B$5)&lt;&gt;"")*(INDEX(Feriados!$A$3:$F$62,0,Parámetros!$B$5)&gt;=D48)*(INDEX(Feriados!$A$3:$F$62,0,Parámetros!$B$5)&lt;=E48)*(WEEKDAY(INDEX(Feriados!$A$3:$F$62,0,Parámetros!$B$5))=7)),0),E48-D48+1)))</f>
        <v/>
      </c>
      <c r="G48" s="9" t="n"/>
      <c r="H48" s="9" t="n"/>
      <c r="I48" s="14">
        <f>IF(OR(C48="",D48=""),"",D48-C48)</f>
        <v/>
      </c>
      <c r="J48" s="14">
        <f>IF(OR(I48="",Parámetros!$H$10=""),"",IF(I48&gt;=Parámetros!$H$10,"Sí","No"))</f>
        <v/>
      </c>
      <c r="K48" s="9" t="n"/>
      <c r="L48" s="9" t="n"/>
    </row>
    <row r="49">
      <c r="A49" s="9" t="n"/>
      <c r="B49" s="14">
        <f>IF(A49="","",IFERROR(VLOOKUP(A49,Saldos!$A$5:$B$104,2,FALSE),"ID no encontrado"))</f>
        <v/>
      </c>
      <c r="C49" s="10" t="n"/>
      <c r="D49" s="10" t="n"/>
      <c r="E49" s="10" t="n"/>
      <c r="F49" s="14">
        <f>IF(OR(D49="",E49=""),"",IF(E49&lt;D49,"Revisar fechas",IF(Parámetros!$H$8="Hábiles",NETWORKDAYS(D49,E49,INDEX(Feriados!$A$3:$F$62,0,Parámetros!$B$5))+IF(Parámetros!$H$9="Sí",INT((WEEKDAY(D49-7)+E49-D49)/7)-SUMPRODUCT((INDEX(Feriados!$A$3:$F$62,0,Parámetros!$B$5)&lt;&gt;"")*(INDEX(Feriados!$A$3:$F$62,0,Parámetros!$B$5)&gt;=D49)*(INDEX(Feriados!$A$3:$F$62,0,Parámetros!$B$5)&lt;=E49)*(WEEKDAY(INDEX(Feriados!$A$3:$F$62,0,Parámetros!$B$5))=7)),0),E49-D49+1)))</f>
        <v/>
      </c>
      <c r="G49" s="9" t="n"/>
      <c r="H49" s="9" t="n"/>
      <c r="I49" s="14">
        <f>IF(OR(C49="",D49=""),"",D49-C49)</f>
        <v/>
      </c>
      <c r="J49" s="14">
        <f>IF(OR(I49="",Parámetros!$H$10=""),"",IF(I49&gt;=Parámetros!$H$10,"Sí","No"))</f>
        <v/>
      </c>
      <c r="K49" s="9" t="n"/>
      <c r="L49" s="9" t="n"/>
    </row>
    <row r="50">
      <c r="A50" s="9" t="n"/>
      <c r="B50" s="14">
        <f>IF(A50="","",IFERROR(VLOOKUP(A50,Saldos!$A$5:$B$104,2,FALSE),"ID no encontrado"))</f>
        <v/>
      </c>
      <c r="C50" s="10" t="n"/>
      <c r="D50" s="10" t="n"/>
      <c r="E50" s="10" t="n"/>
      <c r="F50" s="14">
        <f>IF(OR(D50="",E50=""),"",IF(E50&lt;D50,"Revisar fechas",IF(Parámetros!$H$8="Hábiles",NETWORKDAYS(D50,E50,INDEX(Feriados!$A$3:$F$62,0,Parámetros!$B$5))+IF(Parámetros!$H$9="Sí",INT((WEEKDAY(D50-7)+E50-D50)/7)-SUMPRODUCT((INDEX(Feriados!$A$3:$F$62,0,Parámetros!$B$5)&lt;&gt;"")*(INDEX(Feriados!$A$3:$F$62,0,Parámetros!$B$5)&gt;=D50)*(INDEX(Feriados!$A$3:$F$62,0,Parámetros!$B$5)&lt;=E50)*(WEEKDAY(INDEX(Feriados!$A$3:$F$62,0,Parámetros!$B$5))=7)),0),E50-D50+1)))</f>
        <v/>
      </c>
      <c r="G50" s="9" t="n"/>
      <c r="H50" s="9" t="n"/>
      <c r="I50" s="14">
        <f>IF(OR(C50="",D50=""),"",D50-C50)</f>
        <v/>
      </c>
      <c r="J50" s="14">
        <f>IF(OR(I50="",Parámetros!$H$10=""),"",IF(I50&gt;=Parámetros!$H$10,"Sí","No"))</f>
        <v/>
      </c>
      <c r="K50" s="9" t="n"/>
      <c r="L50" s="9" t="n"/>
    </row>
    <row r="51">
      <c r="A51" s="9" t="n"/>
      <c r="B51" s="14">
        <f>IF(A51="","",IFERROR(VLOOKUP(A51,Saldos!$A$5:$B$104,2,FALSE),"ID no encontrado"))</f>
        <v/>
      </c>
      <c r="C51" s="10" t="n"/>
      <c r="D51" s="10" t="n"/>
      <c r="E51" s="10" t="n"/>
      <c r="F51" s="14">
        <f>IF(OR(D51="",E51=""),"",IF(E51&lt;D51,"Revisar fechas",IF(Parámetros!$H$8="Hábiles",NETWORKDAYS(D51,E51,INDEX(Feriados!$A$3:$F$62,0,Parámetros!$B$5))+IF(Parámetros!$H$9="Sí",INT((WEEKDAY(D51-7)+E51-D51)/7)-SUMPRODUCT((INDEX(Feriados!$A$3:$F$62,0,Parámetros!$B$5)&lt;&gt;"")*(INDEX(Feriados!$A$3:$F$62,0,Parámetros!$B$5)&gt;=D51)*(INDEX(Feriados!$A$3:$F$62,0,Parámetros!$B$5)&lt;=E51)*(WEEKDAY(INDEX(Feriados!$A$3:$F$62,0,Parámetros!$B$5))=7)),0),E51-D51+1)))</f>
        <v/>
      </c>
      <c r="G51" s="9" t="n"/>
      <c r="H51" s="9" t="n"/>
      <c r="I51" s="14">
        <f>IF(OR(C51="",D51=""),"",D51-C51)</f>
        <v/>
      </c>
      <c r="J51" s="14">
        <f>IF(OR(I51="",Parámetros!$H$10=""),"",IF(I51&gt;=Parámetros!$H$10,"Sí","No"))</f>
        <v/>
      </c>
      <c r="K51" s="9" t="n"/>
      <c r="L51" s="9" t="n"/>
    </row>
    <row r="52">
      <c r="A52" s="9" t="n"/>
      <c r="B52" s="14">
        <f>IF(A52="","",IFERROR(VLOOKUP(A52,Saldos!$A$5:$B$104,2,FALSE),"ID no encontrado"))</f>
        <v/>
      </c>
      <c r="C52" s="10" t="n"/>
      <c r="D52" s="10" t="n"/>
      <c r="E52" s="10" t="n"/>
      <c r="F52" s="14">
        <f>IF(OR(D52="",E52=""),"",IF(E52&lt;D52,"Revisar fechas",IF(Parámetros!$H$8="Hábiles",NETWORKDAYS(D52,E52,INDEX(Feriados!$A$3:$F$62,0,Parámetros!$B$5))+IF(Parámetros!$H$9="Sí",INT((WEEKDAY(D52-7)+E52-D52)/7)-SUMPRODUCT((INDEX(Feriados!$A$3:$F$62,0,Parámetros!$B$5)&lt;&gt;"")*(INDEX(Feriados!$A$3:$F$62,0,Parámetros!$B$5)&gt;=D52)*(INDEX(Feriados!$A$3:$F$62,0,Parámetros!$B$5)&lt;=E52)*(WEEKDAY(INDEX(Feriados!$A$3:$F$62,0,Parámetros!$B$5))=7)),0),E52-D52+1)))</f>
        <v/>
      </c>
      <c r="G52" s="9" t="n"/>
      <c r="H52" s="9" t="n"/>
      <c r="I52" s="14">
        <f>IF(OR(C52="",D52=""),"",D52-C52)</f>
        <v/>
      </c>
      <c r="J52" s="14">
        <f>IF(OR(I52="",Parámetros!$H$10=""),"",IF(I52&gt;=Parámetros!$H$10,"Sí","No"))</f>
        <v/>
      </c>
      <c r="K52" s="9" t="n"/>
      <c r="L52" s="9" t="n"/>
    </row>
    <row r="53">
      <c r="A53" s="9" t="n"/>
      <c r="B53" s="14">
        <f>IF(A53="","",IFERROR(VLOOKUP(A53,Saldos!$A$5:$B$104,2,FALSE),"ID no encontrado"))</f>
        <v/>
      </c>
      <c r="C53" s="10" t="n"/>
      <c r="D53" s="10" t="n"/>
      <c r="E53" s="10" t="n"/>
      <c r="F53" s="14">
        <f>IF(OR(D53="",E53=""),"",IF(E53&lt;D53,"Revisar fechas",IF(Parámetros!$H$8="Hábiles",NETWORKDAYS(D53,E53,INDEX(Feriados!$A$3:$F$62,0,Parámetros!$B$5))+IF(Parámetros!$H$9="Sí",INT((WEEKDAY(D53-7)+E53-D53)/7)-SUMPRODUCT((INDEX(Feriados!$A$3:$F$62,0,Parámetros!$B$5)&lt;&gt;"")*(INDEX(Feriados!$A$3:$F$62,0,Parámetros!$B$5)&gt;=D53)*(INDEX(Feriados!$A$3:$F$62,0,Parámetros!$B$5)&lt;=E53)*(WEEKDAY(INDEX(Feriados!$A$3:$F$62,0,Parámetros!$B$5))=7)),0),E53-D53+1)))</f>
        <v/>
      </c>
      <c r="G53" s="9" t="n"/>
      <c r="H53" s="9" t="n"/>
      <c r="I53" s="14">
        <f>IF(OR(C53="",D53=""),"",D53-C53)</f>
        <v/>
      </c>
      <c r="J53" s="14">
        <f>IF(OR(I53="",Parámetros!$H$10=""),"",IF(I53&gt;=Parámetros!$H$10,"Sí","No"))</f>
        <v/>
      </c>
      <c r="K53" s="9" t="n"/>
      <c r="L53" s="9" t="n"/>
    </row>
    <row r="54">
      <c r="A54" s="9" t="n"/>
      <c r="B54" s="14">
        <f>IF(A54="","",IFERROR(VLOOKUP(A54,Saldos!$A$5:$B$104,2,FALSE),"ID no encontrado"))</f>
        <v/>
      </c>
      <c r="C54" s="10" t="n"/>
      <c r="D54" s="10" t="n"/>
      <c r="E54" s="10" t="n"/>
      <c r="F54" s="14">
        <f>IF(OR(D54="",E54=""),"",IF(E54&lt;D54,"Revisar fechas",IF(Parámetros!$H$8="Hábiles",NETWORKDAYS(D54,E54,INDEX(Feriados!$A$3:$F$62,0,Parámetros!$B$5))+IF(Parámetros!$H$9="Sí",INT((WEEKDAY(D54-7)+E54-D54)/7)-SUMPRODUCT((INDEX(Feriados!$A$3:$F$62,0,Parámetros!$B$5)&lt;&gt;"")*(INDEX(Feriados!$A$3:$F$62,0,Parámetros!$B$5)&gt;=D54)*(INDEX(Feriados!$A$3:$F$62,0,Parámetros!$B$5)&lt;=E54)*(WEEKDAY(INDEX(Feriados!$A$3:$F$62,0,Parámetros!$B$5))=7)),0),E54-D54+1)))</f>
        <v/>
      </c>
      <c r="G54" s="9" t="n"/>
      <c r="H54" s="9" t="n"/>
      <c r="I54" s="14">
        <f>IF(OR(C54="",D54=""),"",D54-C54)</f>
        <v/>
      </c>
      <c r="J54" s="14">
        <f>IF(OR(I54="",Parámetros!$H$10=""),"",IF(I54&gt;=Parámetros!$H$10,"Sí","No"))</f>
        <v/>
      </c>
      <c r="K54" s="9" t="n"/>
      <c r="L54" s="9" t="n"/>
    </row>
    <row r="55">
      <c r="A55" s="9" t="n"/>
      <c r="B55" s="14">
        <f>IF(A55="","",IFERROR(VLOOKUP(A55,Saldos!$A$5:$B$104,2,FALSE),"ID no encontrado"))</f>
        <v/>
      </c>
      <c r="C55" s="10" t="n"/>
      <c r="D55" s="10" t="n"/>
      <c r="E55" s="10" t="n"/>
      <c r="F55" s="14">
        <f>IF(OR(D55="",E55=""),"",IF(E55&lt;D55,"Revisar fechas",IF(Parámetros!$H$8="Hábiles",NETWORKDAYS(D55,E55,INDEX(Feriados!$A$3:$F$62,0,Parámetros!$B$5))+IF(Parámetros!$H$9="Sí",INT((WEEKDAY(D55-7)+E55-D55)/7)-SUMPRODUCT((INDEX(Feriados!$A$3:$F$62,0,Parámetros!$B$5)&lt;&gt;"")*(INDEX(Feriados!$A$3:$F$62,0,Parámetros!$B$5)&gt;=D55)*(INDEX(Feriados!$A$3:$F$62,0,Parámetros!$B$5)&lt;=E55)*(WEEKDAY(INDEX(Feriados!$A$3:$F$62,0,Parámetros!$B$5))=7)),0),E55-D55+1)))</f>
        <v/>
      </c>
      <c r="G55" s="9" t="n"/>
      <c r="H55" s="9" t="n"/>
      <c r="I55" s="14">
        <f>IF(OR(C55="",D55=""),"",D55-C55)</f>
        <v/>
      </c>
      <c r="J55" s="14">
        <f>IF(OR(I55="",Parámetros!$H$10=""),"",IF(I55&gt;=Parámetros!$H$10,"Sí","No"))</f>
        <v/>
      </c>
      <c r="K55" s="9" t="n"/>
      <c r="L55" s="9" t="n"/>
    </row>
    <row r="56">
      <c r="A56" s="9" t="n"/>
      <c r="B56" s="14">
        <f>IF(A56="","",IFERROR(VLOOKUP(A56,Saldos!$A$5:$B$104,2,FALSE),"ID no encontrado"))</f>
        <v/>
      </c>
      <c r="C56" s="10" t="n"/>
      <c r="D56" s="10" t="n"/>
      <c r="E56" s="10" t="n"/>
      <c r="F56" s="14">
        <f>IF(OR(D56="",E56=""),"",IF(E56&lt;D56,"Revisar fechas",IF(Parámetros!$H$8="Hábiles",NETWORKDAYS(D56,E56,INDEX(Feriados!$A$3:$F$62,0,Parámetros!$B$5))+IF(Parámetros!$H$9="Sí",INT((WEEKDAY(D56-7)+E56-D56)/7)-SUMPRODUCT((INDEX(Feriados!$A$3:$F$62,0,Parámetros!$B$5)&lt;&gt;"")*(INDEX(Feriados!$A$3:$F$62,0,Parámetros!$B$5)&gt;=D56)*(INDEX(Feriados!$A$3:$F$62,0,Parámetros!$B$5)&lt;=E56)*(WEEKDAY(INDEX(Feriados!$A$3:$F$62,0,Parámetros!$B$5))=7)),0),E56-D56+1)))</f>
        <v/>
      </c>
      <c r="G56" s="9" t="n"/>
      <c r="H56" s="9" t="n"/>
      <c r="I56" s="14">
        <f>IF(OR(C56="",D56=""),"",D56-C56)</f>
        <v/>
      </c>
      <c r="J56" s="14">
        <f>IF(OR(I56="",Parámetros!$H$10=""),"",IF(I56&gt;=Parámetros!$H$10,"Sí","No"))</f>
        <v/>
      </c>
      <c r="K56" s="9" t="n"/>
      <c r="L56" s="9" t="n"/>
    </row>
    <row r="57">
      <c r="A57" s="9" t="n"/>
      <c r="B57" s="14">
        <f>IF(A57="","",IFERROR(VLOOKUP(A57,Saldos!$A$5:$B$104,2,FALSE),"ID no encontrado"))</f>
        <v/>
      </c>
      <c r="C57" s="10" t="n"/>
      <c r="D57" s="10" t="n"/>
      <c r="E57" s="10" t="n"/>
      <c r="F57" s="14">
        <f>IF(OR(D57="",E57=""),"",IF(E57&lt;D57,"Revisar fechas",IF(Parámetros!$H$8="Hábiles",NETWORKDAYS(D57,E57,INDEX(Feriados!$A$3:$F$62,0,Parámetros!$B$5))+IF(Parámetros!$H$9="Sí",INT((WEEKDAY(D57-7)+E57-D57)/7)-SUMPRODUCT((INDEX(Feriados!$A$3:$F$62,0,Parámetros!$B$5)&lt;&gt;"")*(INDEX(Feriados!$A$3:$F$62,0,Parámetros!$B$5)&gt;=D57)*(INDEX(Feriados!$A$3:$F$62,0,Parámetros!$B$5)&lt;=E57)*(WEEKDAY(INDEX(Feriados!$A$3:$F$62,0,Parámetros!$B$5))=7)),0),E57-D57+1)))</f>
        <v/>
      </c>
      <c r="G57" s="9" t="n"/>
      <c r="H57" s="9" t="n"/>
      <c r="I57" s="14">
        <f>IF(OR(C57="",D57=""),"",D57-C57)</f>
        <v/>
      </c>
      <c r="J57" s="14">
        <f>IF(OR(I57="",Parámetros!$H$10=""),"",IF(I57&gt;=Parámetros!$H$10,"Sí","No"))</f>
        <v/>
      </c>
      <c r="K57" s="9" t="n"/>
      <c r="L57" s="9" t="n"/>
    </row>
    <row r="58">
      <c r="A58" s="9" t="n"/>
      <c r="B58" s="14">
        <f>IF(A58="","",IFERROR(VLOOKUP(A58,Saldos!$A$5:$B$104,2,FALSE),"ID no encontrado"))</f>
        <v/>
      </c>
      <c r="C58" s="10" t="n"/>
      <c r="D58" s="10" t="n"/>
      <c r="E58" s="10" t="n"/>
      <c r="F58" s="14">
        <f>IF(OR(D58="",E58=""),"",IF(E58&lt;D58,"Revisar fechas",IF(Parámetros!$H$8="Hábiles",NETWORKDAYS(D58,E58,INDEX(Feriados!$A$3:$F$62,0,Parámetros!$B$5))+IF(Parámetros!$H$9="Sí",INT((WEEKDAY(D58-7)+E58-D58)/7)-SUMPRODUCT((INDEX(Feriados!$A$3:$F$62,0,Parámetros!$B$5)&lt;&gt;"")*(INDEX(Feriados!$A$3:$F$62,0,Parámetros!$B$5)&gt;=D58)*(INDEX(Feriados!$A$3:$F$62,0,Parámetros!$B$5)&lt;=E58)*(WEEKDAY(INDEX(Feriados!$A$3:$F$62,0,Parámetros!$B$5))=7)),0),E58-D58+1)))</f>
        <v/>
      </c>
      <c r="G58" s="9" t="n"/>
      <c r="H58" s="9" t="n"/>
      <c r="I58" s="14">
        <f>IF(OR(C58="",D58=""),"",D58-C58)</f>
        <v/>
      </c>
      <c r="J58" s="14">
        <f>IF(OR(I58="",Parámetros!$H$10=""),"",IF(I58&gt;=Parámetros!$H$10,"Sí","No"))</f>
        <v/>
      </c>
      <c r="K58" s="9" t="n"/>
      <c r="L58" s="9" t="n"/>
    </row>
    <row r="59">
      <c r="A59" s="9" t="n"/>
      <c r="B59" s="14">
        <f>IF(A59="","",IFERROR(VLOOKUP(A59,Saldos!$A$5:$B$104,2,FALSE),"ID no encontrado"))</f>
        <v/>
      </c>
      <c r="C59" s="10" t="n"/>
      <c r="D59" s="10" t="n"/>
      <c r="E59" s="10" t="n"/>
      <c r="F59" s="14">
        <f>IF(OR(D59="",E59=""),"",IF(E59&lt;D59,"Revisar fechas",IF(Parámetros!$H$8="Hábiles",NETWORKDAYS(D59,E59,INDEX(Feriados!$A$3:$F$62,0,Parámetros!$B$5))+IF(Parámetros!$H$9="Sí",INT((WEEKDAY(D59-7)+E59-D59)/7)-SUMPRODUCT((INDEX(Feriados!$A$3:$F$62,0,Parámetros!$B$5)&lt;&gt;"")*(INDEX(Feriados!$A$3:$F$62,0,Parámetros!$B$5)&gt;=D59)*(INDEX(Feriados!$A$3:$F$62,0,Parámetros!$B$5)&lt;=E59)*(WEEKDAY(INDEX(Feriados!$A$3:$F$62,0,Parámetros!$B$5))=7)),0),E59-D59+1)))</f>
        <v/>
      </c>
      <c r="G59" s="9" t="n"/>
      <c r="H59" s="9" t="n"/>
      <c r="I59" s="14">
        <f>IF(OR(C59="",D59=""),"",D59-C59)</f>
        <v/>
      </c>
      <c r="J59" s="14">
        <f>IF(OR(I59="",Parámetros!$H$10=""),"",IF(I59&gt;=Parámetros!$H$10,"Sí","No"))</f>
        <v/>
      </c>
      <c r="K59" s="9" t="n"/>
      <c r="L59" s="9" t="n"/>
    </row>
    <row r="60">
      <c r="A60" s="9" t="n"/>
      <c r="B60" s="14">
        <f>IF(A60="","",IFERROR(VLOOKUP(A60,Saldos!$A$5:$B$104,2,FALSE),"ID no encontrado"))</f>
        <v/>
      </c>
      <c r="C60" s="10" t="n"/>
      <c r="D60" s="10" t="n"/>
      <c r="E60" s="10" t="n"/>
      <c r="F60" s="14">
        <f>IF(OR(D60="",E60=""),"",IF(E60&lt;D60,"Revisar fechas",IF(Parámetros!$H$8="Hábiles",NETWORKDAYS(D60,E60,INDEX(Feriados!$A$3:$F$62,0,Parámetros!$B$5))+IF(Parámetros!$H$9="Sí",INT((WEEKDAY(D60-7)+E60-D60)/7)-SUMPRODUCT((INDEX(Feriados!$A$3:$F$62,0,Parámetros!$B$5)&lt;&gt;"")*(INDEX(Feriados!$A$3:$F$62,0,Parámetros!$B$5)&gt;=D60)*(INDEX(Feriados!$A$3:$F$62,0,Parámetros!$B$5)&lt;=E60)*(WEEKDAY(INDEX(Feriados!$A$3:$F$62,0,Parámetros!$B$5))=7)),0),E60-D60+1)))</f>
        <v/>
      </c>
      <c r="G60" s="9" t="n"/>
      <c r="H60" s="9" t="n"/>
      <c r="I60" s="14">
        <f>IF(OR(C60="",D60=""),"",D60-C60)</f>
        <v/>
      </c>
      <c r="J60" s="14">
        <f>IF(OR(I60="",Parámetros!$H$10=""),"",IF(I60&gt;=Parámetros!$H$10,"Sí","No"))</f>
        <v/>
      </c>
      <c r="K60" s="9" t="n"/>
      <c r="L60" s="9" t="n"/>
    </row>
    <row r="61">
      <c r="A61" s="9" t="n"/>
      <c r="B61" s="14">
        <f>IF(A61="","",IFERROR(VLOOKUP(A61,Saldos!$A$5:$B$104,2,FALSE),"ID no encontrado"))</f>
        <v/>
      </c>
      <c r="C61" s="10" t="n"/>
      <c r="D61" s="10" t="n"/>
      <c r="E61" s="10" t="n"/>
      <c r="F61" s="14">
        <f>IF(OR(D61="",E61=""),"",IF(E61&lt;D61,"Revisar fechas",IF(Parámetros!$H$8="Hábiles",NETWORKDAYS(D61,E61,INDEX(Feriados!$A$3:$F$62,0,Parámetros!$B$5))+IF(Parámetros!$H$9="Sí",INT((WEEKDAY(D61-7)+E61-D61)/7)-SUMPRODUCT((INDEX(Feriados!$A$3:$F$62,0,Parámetros!$B$5)&lt;&gt;"")*(INDEX(Feriados!$A$3:$F$62,0,Parámetros!$B$5)&gt;=D61)*(INDEX(Feriados!$A$3:$F$62,0,Parámetros!$B$5)&lt;=E61)*(WEEKDAY(INDEX(Feriados!$A$3:$F$62,0,Parámetros!$B$5))=7)),0),E61-D61+1)))</f>
        <v/>
      </c>
      <c r="G61" s="9" t="n"/>
      <c r="H61" s="9" t="n"/>
      <c r="I61" s="14">
        <f>IF(OR(C61="",D61=""),"",D61-C61)</f>
        <v/>
      </c>
      <c r="J61" s="14">
        <f>IF(OR(I61="",Parámetros!$H$10=""),"",IF(I61&gt;=Parámetros!$H$10,"Sí","No"))</f>
        <v/>
      </c>
      <c r="K61" s="9" t="n"/>
      <c r="L61" s="9" t="n"/>
    </row>
    <row r="62">
      <c r="A62" s="9" t="n"/>
      <c r="B62" s="14">
        <f>IF(A62="","",IFERROR(VLOOKUP(A62,Saldos!$A$5:$B$104,2,FALSE),"ID no encontrado"))</f>
        <v/>
      </c>
      <c r="C62" s="10" t="n"/>
      <c r="D62" s="10" t="n"/>
      <c r="E62" s="10" t="n"/>
      <c r="F62" s="14">
        <f>IF(OR(D62="",E62=""),"",IF(E62&lt;D62,"Revisar fechas",IF(Parámetros!$H$8="Hábiles",NETWORKDAYS(D62,E62,INDEX(Feriados!$A$3:$F$62,0,Parámetros!$B$5))+IF(Parámetros!$H$9="Sí",INT((WEEKDAY(D62-7)+E62-D62)/7)-SUMPRODUCT((INDEX(Feriados!$A$3:$F$62,0,Parámetros!$B$5)&lt;&gt;"")*(INDEX(Feriados!$A$3:$F$62,0,Parámetros!$B$5)&gt;=D62)*(INDEX(Feriados!$A$3:$F$62,0,Parámetros!$B$5)&lt;=E62)*(WEEKDAY(INDEX(Feriados!$A$3:$F$62,0,Parámetros!$B$5))=7)),0),E62-D62+1)))</f>
        <v/>
      </c>
      <c r="G62" s="9" t="n"/>
      <c r="H62" s="9" t="n"/>
      <c r="I62" s="14">
        <f>IF(OR(C62="",D62=""),"",D62-C62)</f>
        <v/>
      </c>
      <c r="J62" s="14">
        <f>IF(OR(I62="",Parámetros!$H$10=""),"",IF(I62&gt;=Parámetros!$H$10,"Sí","No"))</f>
        <v/>
      </c>
      <c r="K62" s="9" t="n"/>
      <c r="L62" s="9" t="n"/>
    </row>
    <row r="63">
      <c r="A63" s="9" t="n"/>
      <c r="B63" s="14">
        <f>IF(A63="","",IFERROR(VLOOKUP(A63,Saldos!$A$5:$B$104,2,FALSE),"ID no encontrado"))</f>
        <v/>
      </c>
      <c r="C63" s="10" t="n"/>
      <c r="D63" s="10" t="n"/>
      <c r="E63" s="10" t="n"/>
      <c r="F63" s="14">
        <f>IF(OR(D63="",E63=""),"",IF(E63&lt;D63,"Revisar fechas",IF(Parámetros!$H$8="Hábiles",NETWORKDAYS(D63,E63,INDEX(Feriados!$A$3:$F$62,0,Parámetros!$B$5))+IF(Parámetros!$H$9="Sí",INT((WEEKDAY(D63-7)+E63-D63)/7)-SUMPRODUCT((INDEX(Feriados!$A$3:$F$62,0,Parámetros!$B$5)&lt;&gt;"")*(INDEX(Feriados!$A$3:$F$62,0,Parámetros!$B$5)&gt;=D63)*(INDEX(Feriados!$A$3:$F$62,0,Parámetros!$B$5)&lt;=E63)*(WEEKDAY(INDEX(Feriados!$A$3:$F$62,0,Parámetros!$B$5))=7)),0),E63-D63+1)))</f>
        <v/>
      </c>
      <c r="G63" s="9" t="n"/>
      <c r="H63" s="9" t="n"/>
      <c r="I63" s="14">
        <f>IF(OR(C63="",D63=""),"",D63-C63)</f>
        <v/>
      </c>
      <c r="J63" s="14">
        <f>IF(OR(I63="",Parámetros!$H$10=""),"",IF(I63&gt;=Parámetros!$H$10,"Sí","No"))</f>
        <v/>
      </c>
      <c r="K63" s="9" t="n"/>
      <c r="L63" s="9" t="n"/>
    </row>
    <row r="64">
      <c r="A64" s="9" t="n"/>
      <c r="B64" s="14">
        <f>IF(A64="","",IFERROR(VLOOKUP(A64,Saldos!$A$5:$B$104,2,FALSE),"ID no encontrado"))</f>
        <v/>
      </c>
      <c r="C64" s="10" t="n"/>
      <c r="D64" s="10" t="n"/>
      <c r="E64" s="10" t="n"/>
      <c r="F64" s="14">
        <f>IF(OR(D64="",E64=""),"",IF(E64&lt;D64,"Revisar fechas",IF(Parámetros!$H$8="Hábiles",NETWORKDAYS(D64,E64,INDEX(Feriados!$A$3:$F$62,0,Parámetros!$B$5))+IF(Parámetros!$H$9="Sí",INT((WEEKDAY(D64-7)+E64-D64)/7)-SUMPRODUCT((INDEX(Feriados!$A$3:$F$62,0,Parámetros!$B$5)&lt;&gt;"")*(INDEX(Feriados!$A$3:$F$62,0,Parámetros!$B$5)&gt;=D64)*(INDEX(Feriados!$A$3:$F$62,0,Parámetros!$B$5)&lt;=E64)*(WEEKDAY(INDEX(Feriados!$A$3:$F$62,0,Parámetros!$B$5))=7)),0),E64-D64+1)))</f>
        <v/>
      </c>
      <c r="G64" s="9" t="n"/>
      <c r="H64" s="9" t="n"/>
      <c r="I64" s="14">
        <f>IF(OR(C64="",D64=""),"",D64-C64)</f>
        <v/>
      </c>
      <c r="J64" s="14">
        <f>IF(OR(I64="",Parámetros!$H$10=""),"",IF(I64&gt;=Parámetros!$H$10,"Sí","No"))</f>
        <v/>
      </c>
      <c r="K64" s="9" t="n"/>
      <c r="L64" s="9" t="n"/>
    </row>
    <row r="65">
      <c r="A65" s="9" t="n"/>
      <c r="B65" s="14">
        <f>IF(A65="","",IFERROR(VLOOKUP(A65,Saldos!$A$5:$B$104,2,FALSE),"ID no encontrado"))</f>
        <v/>
      </c>
      <c r="C65" s="10" t="n"/>
      <c r="D65" s="10" t="n"/>
      <c r="E65" s="10" t="n"/>
      <c r="F65" s="14">
        <f>IF(OR(D65="",E65=""),"",IF(E65&lt;D65,"Revisar fechas",IF(Parámetros!$H$8="Hábiles",NETWORKDAYS(D65,E65,INDEX(Feriados!$A$3:$F$62,0,Parámetros!$B$5))+IF(Parámetros!$H$9="Sí",INT((WEEKDAY(D65-7)+E65-D65)/7)-SUMPRODUCT((INDEX(Feriados!$A$3:$F$62,0,Parámetros!$B$5)&lt;&gt;"")*(INDEX(Feriados!$A$3:$F$62,0,Parámetros!$B$5)&gt;=D65)*(INDEX(Feriados!$A$3:$F$62,0,Parámetros!$B$5)&lt;=E65)*(WEEKDAY(INDEX(Feriados!$A$3:$F$62,0,Parámetros!$B$5))=7)),0),E65-D65+1)))</f>
        <v/>
      </c>
      <c r="G65" s="9" t="n"/>
      <c r="H65" s="9" t="n"/>
      <c r="I65" s="14">
        <f>IF(OR(C65="",D65=""),"",D65-C65)</f>
        <v/>
      </c>
      <c r="J65" s="14">
        <f>IF(OR(I65="",Parámetros!$H$10=""),"",IF(I65&gt;=Parámetros!$H$10,"Sí","No"))</f>
        <v/>
      </c>
      <c r="K65" s="9" t="n"/>
      <c r="L65" s="9" t="n"/>
    </row>
    <row r="66">
      <c r="A66" s="9" t="n"/>
      <c r="B66" s="14">
        <f>IF(A66="","",IFERROR(VLOOKUP(A66,Saldos!$A$5:$B$104,2,FALSE),"ID no encontrado"))</f>
        <v/>
      </c>
      <c r="C66" s="10" t="n"/>
      <c r="D66" s="10" t="n"/>
      <c r="E66" s="10" t="n"/>
      <c r="F66" s="14">
        <f>IF(OR(D66="",E66=""),"",IF(E66&lt;D66,"Revisar fechas",IF(Parámetros!$H$8="Hábiles",NETWORKDAYS(D66,E66,INDEX(Feriados!$A$3:$F$62,0,Parámetros!$B$5))+IF(Parámetros!$H$9="Sí",INT((WEEKDAY(D66-7)+E66-D66)/7)-SUMPRODUCT((INDEX(Feriados!$A$3:$F$62,0,Parámetros!$B$5)&lt;&gt;"")*(INDEX(Feriados!$A$3:$F$62,0,Parámetros!$B$5)&gt;=D66)*(INDEX(Feriados!$A$3:$F$62,0,Parámetros!$B$5)&lt;=E66)*(WEEKDAY(INDEX(Feriados!$A$3:$F$62,0,Parámetros!$B$5))=7)),0),E66-D66+1)))</f>
        <v/>
      </c>
      <c r="G66" s="9" t="n"/>
      <c r="H66" s="9" t="n"/>
      <c r="I66" s="14">
        <f>IF(OR(C66="",D66=""),"",D66-C66)</f>
        <v/>
      </c>
      <c r="J66" s="14">
        <f>IF(OR(I66="",Parámetros!$H$10=""),"",IF(I66&gt;=Parámetros!$H$10,"Sí","No"))</f>
        <v/>
      </c>
      <c r="K66" s="9" t="n"/>
      <c r="L66" s="9" t="n"/>
    </row>
    <row r="67">
      <c r="A67" s="9" t="n"/>
      <c r="B67" s="14">
        <f>IF(A67="","",IFERROR(VLOOKUP(A67,Saldos!$A$5:$B$104,2,FALSE),"ID no encontrado"))</f>
        <v/>
      </c>
      <c r="C67" s="10" t="n"/>
      <c r="D67" s="10" t="n"/>
      <c r="E67" s="10" t="n"/>
      <c r="F67" s="14">
        <f>IF(OR(D67="",E67=""),"",IF(E67&lt;D67,"Revisar fechas",IF(Parámetros!$H$8="Hábiles",NETWORKDAYS(D67,E67,INDEX(Feriados!$A$3:$F$62,0,Parámetros!$B$5))+IF(Parámetros!$H$9="Sí",INT((WEEKDAY(D67-7)+E67-D67)/7)-SUMPRODUCT((INDEX(Feriados!$A$3:$F$62,0,Parámetros!$B$5)&lt;&gt;"")*(INDEX(Feriados!$A$3:$F$62,0,Parámetros!$B$5)&gt;=D67)*(INDEX(Feriados!$A$3:$F$62,0,Parámetros!$B$5)&lt;=E67)*(WEEKDAY(INDEX(Feriados!$A$3:$F$62,0,Parámetros!$B$5))=7)),0),E67-D67+1)))</f>
        <v/>
      </c>
      <c r="G67" s="9" t="n"/>
      <c r="H67" s="9" t="n"/>
      <c r="I67" s="14">
        <f>IF(OR(C67="",D67=""),"",D67-C67)</f>
        <v/>
      </c>
      <c r="J67" s="14">
        <f>IF(OR(I67="",Parámetros!$H$10=""),"",IF(I67&gt;=Parámetros!$H$10,"Sí","No"))</f>
        <v/>
      </c>
      <c r="K67" s="9" t="n"/>
      <c r="L67" s="9" t="n"/>
    </row>
    <row r="68">
      <c r="A68" s="9" t="n"/>
      <c r="B68" s="14">
        <f>IF(A68="","",IFERROR(VLOOKUP(A68,Saldos!$A$5:$B$104,2,FALSE),"ID no encontrado"))</f>
        <v/>
      </c>
      <c r="C68" s="10" t="n"/>
      <c r="D68" s="10" t="n"/>
      <c r="E68" s="10" t="n"/>
      <c r="F68" s="14">
        <f>IF(OR(D68="",E68=""),"",IF(E68&lt;D68,"Revisar fechas",IF(Parámetros!$H$8="Hábiles",NETWORKDAYS(D68,E68,INDEX(Feriados!$A$3:$F$62,0,Parámetros!$B$5))+IF(Parámetros!$H$9="Sí",INT((WEEKDAY(D68-7)+E68-D68)/7)-SUMPRODUCT((INDEX(Feriados!$A$3:$F$62,0,Parámetros!$B$5)&lt;&gt;"")*(INDEX(Feriados!$A$3:$F$62,0,Parámetros!$B$5)&gt;=D68)*(INDEX(Feriados!$A$3:$F$62,0,Parámetros!$B$5)&lt;=E68)*(WEEKDAY(INDEX(Feriados!$A$3:$F$62,0,Parámetros!$B$5))=7)),0),E68-D68+1)))</f>
        <v/>
      </c>
      <c r="G68" s="9" t="n"/>
      <c r="H68" s="9" t="n"/>
      <c r="I68" s="14">
        <f>IF(OR(C68="",D68=""),"",D68-C68)</f>
        <v/>
      </c>
      <c r="J68" s="14">
        <f>IF(OR(I68="",Parámetros!$H$10=""),"",IF(I68&gt;=Parámetros!$H$10,"Sí","No"))</f>
        <v/>
      </c>
      <c r="K68" s="9" t="n"/>
      <c r="L68" s="9" t="n"/>
    </row>
    <row r="69">
      <c r="A69" s="9" t="n"/>
      <c r="B69" s="14">
        <f>IF(A69="","",IFERROR(VLOOKUP(A69,Saldos!$A$5:$B$104,2,FALSE),"ID no encontrado"))</f>
        <v/>
      </c>
      <c r="C69" s="10" t="n"/>
      <c r="D69" s="10" t="n"/>
      <c r="E69" s="10" t="n"/>
      <c r="F69" s="14">
        <f>IF(OR(D69="",E69=""),"",IF(E69&lt;D69,"Revisar fechas",IF(Parámetros!$H$8="Hábiles",NETWORKDAYS(D69,E69,INDEX(Feriados!$A$3:$F$62,0,Parámetros!$B$5))+IF(Parámetros!$H$9="Sí",INT((WEEKDAY(D69-7)+E69-D69)/7)-SUMPRODUCT((INDEX(Feriados!$A$3:$F$62,0,Parámetros!$B$5)&lt;&gt;"")*(INDEX(Feriados!$A$3:$F$62,0,Parámetros!$B$5)&gt;=D69)*(INDEX(Feriados!$A$3:$F$62,0,Parámetros!$B$5)&lt;=E69)*(WEEKDAY(INDEX(Feriados!$A$3:$F$62,0,Parámetros!$B$5))=7)),0),E69-D69+1)))</f>
        <v/>
      </c>
      <c r="G69" s="9" t="n"/>
      <c r="H69" s="9" t="n"/>
      <c r="I69" s="14">
        <f>IF(OR(C69="",D69=""),"",D69-C69)</f>
        <v/>
      </c>
      <c r="J69" s="14">
        <f>IF(OR(I69="",Parámetros!$H$10=""),"",IF(I69&gt;=Parámetros!$H$10,"Sí","No"))</f>
        <v/>
      </c>
      <c r="K69" s="9" t="n"/>
      <c r="L69" s="9" t="n"/>
    </row>
    <row r="70">
      <c r="A70" s="9" t="n"/>
      <c r="B70" s="14">
        <f>IF(A70="","",IFERROR(VLOOKUP(A70,Saldos!$A$5:$B$104,2,FALSE),"ID no encontrado"))</f>
        <v/>
      </c>
      <c r="C70" s="10" t="n"/>
      <c r="D70" s="10" t="n"/>
      <c r="E70" s="10" t="n"/>
      <c r="F70" s="14">
        <f>IF(OR(D70="",E70=""),"",IF(E70&lt;D70,"Revisar fechas",IF(Parámetros!$H$8="Hábiles",NETWORKDAYS(D70,E70,INDEX(Feriados!$A$3:$F$62,0,Parámetros!$B$5))+IF(Parámetros!$H$9="Sí",INT((WEEKDAY(D70-7)+E70-D70)/7)-SUMPRODUCT((INDEX(Feriados!$A$3:$F$62,0,Parámetros!$B$5)&lt;&gt;"")*(INDEX(Feriados!$A$3:$F$62,0,Parámetros!$B$5)&gt;=D70)*(INDEX(Feriados!$A$3:$F$62,0,Parámetros!$B$5)&lt;=E70)*(WEEKDAY(INDEX(Feriados!$A$3:$F$62,0,Parámetros!$B$5))=7)),0),E70-D70+1)))</f>
        <v/>
      </c>
      <c r="G70" s="9" t="n"/>
      <c r="H70" s="9" t="n"/>
      <c r="I70" s="14">
        <f>IF(OR(C70="",D70=""),"",D70-C70)</f>
        <v/>
      </c>
      <c r="J70" s="14">
        <f>IF(OR(I70="",Parámetros!$H$10=""),"",IF(I70&gt;=Parámetros!$H$10,"Sí","No"))</f>
        <v/>
      </c>
      <c r="K70" s="9" t="n"/>
      <c r="L70" s="9" t="n"/>
    </row>
    <row r="71">
      <c r="A71" s="9" t="n"/>
      <c r="B71" s="14">
        <f>IF(A71="","",IFERROR(VLOOKUP(A71,Saldos!$A$5:$B$104,2,FALSE),"ID no encontrado"))</f>
        <v/>
      </c>
      <c r="C71" s="10" t="n"/>
      <c r="D71" s="10" t="n"/>
      <c r="E71" s="10" t="n"/>
      <c r="F71" s="14">
        <f>IF(OR(D71="",E71=""),"",IF(E71&lt;D71,"Revisar fechas",IF(Parámetros!$H$8="Hábiles",NETWORKDAYS(D71,E71,INDEX(Feriados!$A$3:$F$62,0,Parámetros!$B$5))+IF(Parámetros!$H$9="Sí",INT((WEEKDAY(D71-7)+E71-D71)/7)-SUMPRODUCT((INDEX(Feriados!$A$3:$F$62,0,Parámetros!$B$5)&lt;&gt;"")*(INDEX(Feriados!$A$3:$F$62,0,Parámetros!$B$5)&gt;=D71)*(INDEX(Feriados!$A$3:$F$62,0,Parámetros!$B$5)&lt;=E71)*(WEEKDAY(INDEX(Feriados!$A$3:$F$62,0,Parámetros!$B$5))=7)),0),E71-D71+1)))</f>
        <v/>
      </c>
      <c r="G71" s="9" t="n"/>
      <c r="H71" s="9" t="n"/>
      <c r="I71" s="14">
        <f>IF(OR(C71="",D71=""),"",D71-C71)</f>
        <v/>
      </c>
      <c r="J71" s="14">
        <f>IF(OR(I71="",Parámetros!$H$10=""),"",IF(I71&gt;=Parámetros!$H$10,"Sí","No"))</f>
        <v/>
      </c>
      <c r="K71" s="9" t="n"/>
      <c r="L71" s="9" t="n"/>
    </row>
    <row r="72">
      <c r="A72" s="9" t="n"/>
      <c r="B72" s="14">
        <f>IF(A72="","",IFERROR(VLOOKUP(A72,Saldos!$A$5:$B$104,2,FALSE),"ID no encontrado"))</f>
        <v/>
      </c>
      <c r="C72" s="10" t="n"/>
      <c r="D72" s="10" t="n"/>
      <c r="E72" s="10" t="n"/>
      <c r="F72" s="14">
        <f>IF(OR(D72="",E72=""),"",IF(E72&lt;D72,"Revisar fechas",IF(Parámetros!$H$8="Hábiles",NETWORKDAYS(D72,E72,INDEX(Feriados!$A$3:$F$62,0,Parámetros!$B$5))+IF(Parámetros!$H$9="Sí",INT((WEEKDAY(D72-7)+E72-D72)/7)-SUMPRODUCT((INDEX(Feriados!$A$3:$F$62,0,Parámetros!$B$5)&lt;&gt;"")*(INDEX(Feriados!$A$3:$F$62,0,Parámetros!$B$5)&gt;=D72)*(INDEX(Feriados!$A$3:$F$62,0,Parámetros!$B$5)&lt;=E72)*(WEEKDAY(INDEX(Feriados!$A$3:$F$62,0,Parámetros!$B$5))=7)),0),E72-D72+1)))</f>
        <v/>
      </c>
      <c r="G72" s="9" t="n"/>
      <c r="H72" s="9" t="n"/>
      <c r="I72" s="14">
        <f>IF(OR(C72="",D72=""),"",D72-C72)</f>
        <v/>
      </c>
      <c r="J72" s="14">
        <f>IF(OR(I72="",Parámetros!$H$10=""),"",IF(I72&gt;=Parámetros!$H$10,"Sí","No"))</f>
        <v/>
      </c>
      <c r="K72" s="9" t="n"/>
      <c r="L72" s="9" t="n"/>
    </row>
    <row r="73">
      <c r="A73" s="9" t="n"/>
      <c r="B73" s="14">
        <f>IF(A73="","",IFERROR(VLOOKUP(A73,Saldos!$A$5:$B$104,2,FALSE),"ID no encontrado"))</f>
        <v/>
      </c>
      <c r="C73" s="10" t="n"/>
      <c r="D73" s="10" t="n"/>
      <c r="E73" s="10" t="n"/>
      <c r="F73" s="14">
        <f>IF(OR(D73="",E73=""),"",IF(E73&lt;D73,"Revisar fechas",IF(Parámetros!$H$8="Hábiles",NETWORKDAYS(D73,E73,INDEX(Feriados!$A$3:$F$62,0,Parámetros!$B$5))+IF(Parámetros!$H$9="Sí",INT((WEEKDAY(D73-7)+E73-D73)/7)-SUMPRODUCT((INDEX(Feriados!$A$3:$F$62,0,Parámetros!$B$5)&lt;&gt;"")*(INDEX(Feriados!$A$3:$F$62,0,Parámetros!$B$5)&gt;=D73)*(INDEX(Feriados!$A$3:$F$62,0,Parámetros!$B$5)&lt;=E73)*(WEEKDAY(INDEX(Feriados!$A$3:$F$62,0,Parámetros!$B$5))=7)),0),E73-D73+1)))</f>
        <v/>
      </c>
      <c r="G73" s="9" t="n"/>
      <c r="H73" s="9" t="n"/>
      <c r="I73" s="14">
        <f>IF(OR(C73="",D73=""),"",D73-C73)</f>
        <v/>
      </c>
      <c r="J73" s="14">
        <f>IF(OR(I73="",Parámetros!$H$10=""),"",IF(I73&gt;=Parámetros!$H$10,"Sí","No"))</f>
        <v/>
      </c>
      <c r="K73" s="9" t="n"/>
      <c r="L73" s="9" t="n"/>
    </row>
    <row r="74">
      <c r="A74" s="9" t="n"/>
      <c r="B74" s="14">
        <f>IF(A74="","",IFERROR(VLOOKUP(A74,Saldos!$A$5:$B$104,2,FALSE),"ID no encontrado"))</f>
        <v/>
      </c>
      <c r="C74" s="10" t="n"/>
      <c r="D74" s="10" t="n"/>
      <c r="E74" s="10" t="n"/>
      <c r="F74" s="14">
        <f>IF(OR(D74="",E74=""),"",IF(E74&lt;D74,"Revisar fechas",IF(Parámetros!$H$8="Hábiles",NETWORKDAYS(D74,E74,INDEX(Feriados!$A$3:$F$62,0,Parámetros!$B$5))+IF(Parámetros!$H$9="Sí",INT((WEEKDAY(D74-7)+E74-D74)/7)-SUMPRODUCT((INDEX(Feriados!$A$3:$F$62,0,Parámetros!$B$5)&lt;&gt;"")*(INDEX(Feriados!$A$3:$F$62,0,Parámetros!$B$5)&gt;=D74)*(INDEX(Feriados!$A$3:$F$62,0,Parámetros!$B$5)&lt;=E74)*(WEEKDAY(INDEX(Feriados!$A$3:$F$62,0,Parámetros!$B$5))=7)),0),E74-D74+1)))</f>
        <v/>
      </c>
      <c r="G74" s="9" t="n"/>
      <c r="H74" s="9" t="n"/>
      <c r="I74" s="14">
        <f>IF(OR(C74="",D74=""),"",D74-C74)</f>
        <v/>
      </c>
      <c r="J74" s="14">
        <f>IF(OR(I74="",Parámetros!$H$10=""),"",IF(I74&gt;=Parámetros!$H$10,"Sí","No"))</f>
        <v/>
      </c>
      <c r="K74" s="9" t="n"/>
      <c r="L74" s="9" t="n"/>
    </row>
    <row r="75">
      <c r="A75" s="9" t="n"/>
      <c r="B75" s="14">
        <f>IF(A75="","",IFERROR(VLOOKUP(A75,Saldos!$A$5:$B$104,2,FALSE),"ID no encontrado"))</f>
        <v/>
      </c>
      <c r="C75" s="10" t="n"/>
      <c r="D75" s="10" t="n"/>
      <c r="E75" s="10" t="n"/>
      <c r="F75" s="14">
        <f>IF(OR(D75="",E75=""),"",IF(E75&lt;D75,"Revisar fechas",IF(Parámetros!$H$8="Hábiles",NETWORKDAYS(D75,E75,INDEX(Feriados!$A$3:$F$62,0,Parámetros!$B$5))+IF(Parámetros!$H$9="Sí",INT((WEEKDAY(D75-7)+E75-D75)/7)-SUMPRODUCT((INDEX(Feriados!$A$3:$F$62,0,Parámetros!$B$5)&lt;&gt;"")*(INDEX(Feriados!$A$3:$F$62,0,Parámetros!$B$5)&gt;=D75)*(INDEX(Feriados!$A$3:$F$62,0,Parámetros!$B$5)&lt;=E75)*(WEEKDAY(INDEX(Feriados!$A$3:$F$62,0,Parámetros!$B$5))=7)),0),E75-D75+1)))</f>
        <v/>
      </c>
      <c r="G75" s="9" t="n"/>
      <c r="H75" s="9" t="n"/>
      <c r="I75" s="14">
        <f>IF(OR(C75="",D75=""),"",D75-C75)</f>
        <v/>
      </c>
      <c r="J75" s="14">
        <f>IF(OR(I75="",Parámetros!$H$10=""),"",IF(I75&gt;=Parámetros!$H$10,"Sí","No"))</f>
        <v/>
      </c>
      <c r="K75" s="9" t="n"/>
      <c r="L75" s="9" t="n"/>
    </row>
    <row r="76">
      <c r="A76" s="9" t="n"/>
      <c r="B76" s="14">
        <f>IF(A76="","",IFERROR(VLOOKUP(A76,Saldos!$A$5:$B$104,2,FALSE),"ID no encontrado"))</f>
        <v/>
      </c>
      <c r="C76" s="10" t="n"/>
      <c r="D76" s="10" t="n"/>
      <c r="E76" s="10" t="n"/>
      <c r="F76" s="14">
        <f>IF(OR(D76="",E76=""),"",IF(E76&lt;D76,"Revisar fechas",IF(Parámetros!$H$8="Hábiles",NETWORKDAYS(D76,E76,INDEX(Feriados!$A$3:$F$62,0,Parámetros!$B$5))+IF(Parámetros!$H$9="Sí",INT((WEEKDAY(D76-7)+E76-D76)/7)-SUMPRODUCT((INDEX(Feriados!$A$3:$F$62,0,Parámetros!$B$5)&lt;&gt;"")*(INDEX(Feriados!$A$3:$F$62,0,Parámetros!$B$5)&gt;=D76)*(INDEX(Feriados!$A$3:$F$62,0,Parámetros!$B$5)&lt;=E76)*(WEEKDAY(INDEX(Feriados!$A$3:$F$62,0,Parámetros!$B$5))=7)),0),E76-D76+1)))</f>
        <v/>
      </c>
      <c r="G76" s="9" t="n"/>
      <c r="H76" s="9" t="n"/>
      <c r="I76" s="14">
        <f>IF(OR(C76="",D76=""),"",D76-C76)</f>
        <v/>
      </c>
      <c r="J76" s="14">
        <f>IF(OR(I76="",Parámetros!$H$10=""),"",IF(I76&gt;=Parámetros!$H$10,"Sí","No"))</f>
        <v/>
      </c>
      <c r="K76" s="9" t="n"/>
      <c r="L76" s="9" t="n"/>
    </row>
    <row r="77">
      <c r="A77" s="9" t="n"/>
      <c r="B77" s="14">
        <f>IF(A77="","",IFERROR(VLOOKUP(A77,Saldos!$A$5:$B$104,2,FALSE),"ID no encontrado"))</f>
        <v/>
      </c>
      <c r="C77" s="10" t="n"/>
      <c r="D77" s="10" t="n"/>
      <c r="E77" s="10" t="n"/>
      <c r="F77" s="14">
        <f>IF(OR(D77="",E77=""),"",IF(E77&lt;D77,"Revisar fechas",IF(Parámetros!$H$8="Hábiles",NETWORKDAYS(D77,E77,INDEX(Feriados!$A$3:$F$62,0,Parámetros!$B$5))+IF(Parámetros!$H$9="Sí",INT((WEEKDAY(D77-7)+E77-D77)/7)-SUMPRODUCT((INDEX(Feriados!$A$3:$F$62,0,Parámetros!$B$5)&lt;&gt;"")*(INDEX(Feriados!$A$3:$F$62,0,Parámetros!$B$5)&gt;=D77)*(INDEX(Feriados!$A$3:$F$62,0,Parámetros!$B$5)&lt;=E77)*(WEEKDAY(INDEX(Feriados!$A$3:$F$62,0,Parámetros!$B$5))=7)),0),E77-D77+1)))</f>
        <v/>
      </c>
      <c r="G77" s="9" t="n"/>
      <c r="H77" s="9" t="n"/>
      <c r="I77" s="14">
        <f>IF(OR(C77="",D77=""),"",D77-C77)</f>
        <v/>
      </c>
      <c r="J77" s="14">
        <f>IF(OR(I77="",Parámetros!$H$10=""),"",IF(I77&gt;=Parámetros!$H$10,"Sí","No"))</f>
        <v/>
      </c>
      <c r="K77" s="9" t="n"/>
      <c r="L77" s="9" t="n"/>
    </row>
    <row r="78">
      <c r="A78" s="9" t="n"/>
      <c r="B78" s="14">
        <f>IF(A78="","",IFERROR(VLOOKUP(A78,Saldos!$A$5:$B$104,2,FALSE),"ID no encontrado"))</f>
        <v/>
      </c>
      <c r="C78" s="10" t="n"/>
      <c r="D78" s="10" t="n"/>
      <c r="E78" s="10" t="n"/>
      <c r="F78" s="14">
        <f>IF(OR(D78="",E78=""),"",IF(E78&lt;D78,"Revisar fechas",IF(Parámetros!$H$8="Hábiles",NETWORKDAYS(D78,E78,INDEX(Feriados!$A$3:$F$62,0,Parámetros!$B$5))+IF(Parámetros!$H$9="Sí",INT((WEEKDAY(D78-7)+E78-D78)/7)-SUMPRODUCT((INDEX(Feriados!$A$3:$F$62,0,Parámetros!$B$5)&lt;&gt;"")*(INDEX(Feriados!$A$3:$F$62,0,Parámetros!$B$5)&gt;=D78)*(INDEX(Feriados!$A$3:$F$62,0,Parámetros!$B$5)&lt;=E78)*(WEEKDAY(INDEX(Feriados!$A$3:$F$62,0,Parámetros!$B$5))=7)),0),E78-D78+1)))</f>
        <v/>
      </c>
      <c r="G78" s="9" t="n"/>
      <c r="H78" s="9" t="n"/>
      <c r="I78" s="14">
        <f>IF(OR(C78="",D78=""),"",D78-C78)</f>
        <v/>
      </c>
      <c r="J78" s="14">
        <f>IF(OR(I78="",Parámetros!$H$10=""),"",IF(I78&gt;=Parámetros!$H$10,"Sí","No"))</f>
        <v/>
      </c>
      <c r="K78" s="9" t="n"/>
      <c r="L78" s="9" t="n"/>
    </row>
    <row r="79">
      <c r="A79" s="9" t="n"/>
      <c r="B79" s="14">
        <f>IF(A79="","",IFERROR(VLOOKUP(A79,Saldos!$A$5:$B$104,2,FALSE),"ID no encontrado"))</f>
        <v/>
      </c>
      <c r="C79" s="10" t="n"/>
      <c r="D79" s="10" t="n"/>
      <c r="E79" s="10" t="n"/>
      <c r="F79" s="14">
        <f>IF(OR(D79="",E79=""),"",IF(E79&lt;D79,"Revisar fechas",IF(Parámetros!$H$8="Hábiles",NETWORKDAYS(D79,E79,INDEX(Feriados!$A$3:$F$62,0,Parámetros!$B$5))+IF(Parámetros!$H$9="Sí",INT((WEEKDAY(D79-7)+E79-D79)/7)-SUMPRODUCT((INDEX(Feriados!$A$3:$F$62,0,Parámetros!$B$5)&lt;&gt;"")*(INDEX(Feriados!$A$3:$F$62,0,Parámetros!$B$5)&gt;=D79)*(INDEX(Feriados!$A$3:$F$62,0,Parámetros!$B$5)&lt;=E79)*(WEEKDAY(INDEX(Feriados!$A$3:$F$62,0,Parámetros!$B$5))=7)),0),E79-D79+1)))</f>
        <v/>
      </c>
      <c r="G79" s="9" t="n"/>
      <c r="H79" s="9" t="n"/>
      <c r="I79" s="14">
        <f>IF(OR(C79="",D79=""),"",D79-C79)</f>
        <v/>
      </c>
      <c r="J79" s="14">
        <f>IF(OR(I79="",Parámetros!$H$10=""),"",IF(I79&gt;=Parámetros!$H$10,"Sí","No"))</f>
        <v/>
      </c>
      <c r="K79" s="9" t="n"/>
      <c r="L79" s="9" t="n"/>
    </row>
    <row r="80">
      <c r="A80" s="9" t="n"/>
      <c r="B80" s="14">
        <f>IF(A80="","",IFERROR(VLOOKUP(A80,Saldos!$A$5:$B$104,2,FALSE),"ID no encontrado"))</f>
        <v/>
      </c>
      <c r="C80" s="10" t="n"/>
      <c r="D80" s="10" t="n"/>
      <c r="E80" s="10" t="n"/>
      <c r="F80" s="14">
        <f>IF(OR(D80="",E80=""),"",IF(E80&lt;D80,"Revisar fechas",IF(Parámetros!$H$8="Hábiles",NETWORKDAYS(D80,E80,INDEX(Feriados!$A$3:$F$62,0,Parámetros!$B$5))+IF(Parámetros!$H$9="Sí",INT((WEEKDAY(D80-7)+E80-D80)/7)-SUMPRODUCT((INDEX(Feriados!$A$3:$F$62,0,Parámetros!$B$5)&lt;&gt;"")*(INDEX(Feriados!$A$3:$F$62,0,Parámetros!$B$5)&gt;=D80)*(INDEX(Feriados!$A$3:$F$62,0,Parámetros!$B$5)&lt;=E80)*(WEEKDAY(INDEX(Feriados!$A$3:$F$62,0,Parámetros!$B$5))=7)),0),E80-D80+1)))</f>
        <v/>
      </c>
      <c r="G80" s="9" t="n"/>
      <c r="H80" s="9" t="n"/>
      <c r="I80" s="14">
        <f>IF(OR(C80="",D80=""),"",D80-C80)</f>
        <v/>
      </c>
      <c r="J80" s="14">
        <f>IF(OR(I80="",Parámetros!$H$10=""),"",IF(I80&gt;=Parámetros!$H$10,"Sí","No"))</f>
        <v/>
      </c>
      <c r="K80" s="9" t="n"/>
      <c r="L80" s="9" t="n"/>
    </row>
    <row r="81">
      <c r="A81" s="9" t="n"/>
      <c r="B81" s="14">
        <f>IF(A81="","",IFERROR(VLOOKUP(A81,Saldos!$A$5:$B$104,2,FALSE),"ID no encontrado"))</f>
        <v/>
      </c>
      <c r="C81" s="10" t="n"/>
      <c r="D81" s="10" t="n"/>
      <c r="E81" s="10" t="n"/>
      <c r="F81" s="14">
        <f>IF(OR(D81="",E81=""),"",IF(E81&lt;D81,"Revisar fechas",IF(Parámetros!$H$8="Hábiles",NETWORKDAYS(D81,E81,INDEX(Feriados!$A$3:$F$62,0,Parámetros!$B$5))+IF(Parámetros!$H$9="Sí",INT((WEEKDAY(D81-7)+E81-D81)/7)-SUMPRODUCT((INDEX(Feriados!$A$3:$F$62,0,Parámetros!$B$5)&lt;&gt;"")*(INDEX(Feriados!$A$3:$F$62,0,Parámetros!$B$5)&gt;=D81)*(INDEX(Feriados!$A$3:$F$62,0,Parámetros!$B$5)&lt;=E81)*(WEEKDAY(INDEX(Feriados!$A$3:$F$62,0,Parámetros!$B$5))=7)),0),E81-D81+1)))</f>
        <v/>
      </c>
      <c r="G81" s="9" t="n"/>
      <c r="H81" s="9" t="n"/>
      <c r="I81" s="14">
        <f>IF(OR(C81="",D81=""),"",D81-C81)</f>
        <v/>
      </c>
      <c r="J81" s="14">
        <f>IF(OR(I81="",Parámetros!$H$10=""),"",IF(I81&gt;=Parámetros!$H$10,"Sí","No"))</f>
        <v/>
      </c>
      <c r="K81" s="9" t="n"/>
      <c r="L81" s="9" t="n"/>
    </row>
    <row r="82">
      <c r="A82" s="9" t="n"/>
      <c r="B82" s="14">
        <f>IF(A82="","",IFERROR(VLOOKUP(A82,Saldos!$A$5:$B$104,2,FALSE),"ID no encontrado"))</f>
        <v/>
      </c>
      <c r="C82" s="10" t="n"/>
      <c r="D82" s="10" t="n"/>
      <c r="E82" s="10" t="n"/>
      <c r="F82" s="14">
        <f>IF(OR(D82="",E82=""),"",IF(E82&lt;D82,"Revisar fechas",IF(Parámetros!$H$8="Hábiles",NETWORKDAYS(D82,E82,INDEX(Feriados!$A$3:$F$62,0,Parámetros!$B$5))+IF(Parámetros!$H$9="Sí",INT((WEEKDAY(D82-7)+E82-D82)/7)-SUMPRODUCT((INDEX(Feriados!$A$3:$F$62,0,Parámetros!$B$5)&lt;&gt;"")*(INDEX(Feriados!$A$3:$F$62,0,Parámetros!$B$5)&gt;=D82)*(INDEX(Feriados!$A$3:$F$62,0,Parámetros!$B$5)&lt;=E82)*(WEEKDAY(INDEX(Feriados!$A$3:$F$62,0,Parámetros!$B$5))=7)),0),E82-D82+1)))</f>
        <v/>
      </c>
      <c r="G82" s="9" t="n"/>
      <c r="H82" s="9" t="n"/>
      <c r="I82" s="14">
        <f>IF(OR(C82="",D82=""),"",D82-C82)</f>
        <v/>
      </c>
      <c r="J82" s="14">
        <f>IF(OR(I82="",Parámetros!$H$10=""),"",IF(I82&gt;=Parámetros!$H$10,"Sí","No"))</f>
        <v/>
      </c>
      <c r="K82" s="9" t="n"/>
      <c r="L82" s="9" t="n"/>
    </row>
    <row r="83">
      <c r="A83" s="9" t="n"/>
      <c r="B83" s="14">
        <f>IF(A83="","",IFERROR(VLOOKUP(A83,Saldos!$A$5:$B$104,2,FALSE),"ID no encontrado"))</f>
        <v/>
      </c>
      <c r="C83" s="10" t="n"/>
      <c r="D83" s="10" t="n"/>
      <c r="E83" s="10" t="n"/>
      <c r="F83" s="14">
        <f>IF(OR(D83="",E83=""),"",IF(E83&lt;D83,"Revisar fechas",IF(Parámetros!$H$8="Hábiles",NETWORKDAYS(D83,E83,INDEX(Feriados!$A$3:$F$62,0,Parámetros!$B$5))+IF(Parámetros!$H$9="Sí",INT((WEEKDAY(D83-7)+E83-D83)/7)-SUMPRODUCT((INDEX(Feriados!$A$3:$F$62,0,Parámetros!$B$5)&lt;&gt;"")*(INDEX(Feriados!$A$3:$F$62,0,Parámetros!$B$5)&gt;=D83)*(INDEX(Feriados!$A$3:$F$62,0,Parámetros!$B$5)&lt;=E83)*(WEEKDAY(INDEX(Feriados!$A$3:$F$62,0,Parámetros!$B$5))=7)),0),E83-D83+1)))</f>
        <v/>
      </c>
      <c r="G83" s="9" t="n"/>
      <c r="H83" s="9" t="n"/>
      <c r="I83" s="14">
        <f>IF(OR(C83="",D83=""),"",D83-C83)</f>
        <v/>
      </c>
      <c r="J83" s="14">
        <f>IF(OR(I83="",Parámetros!$H$10=""),"",IF(I83&gt;=Parámetros!$H$10,"Sí","No"))</f>
        <v/>
      </c>
      <c r="K83" s="9" t="n"/>
      <c r="L83" s="9" t="n"/>
    </row>
    <row r="84">
      <c r="A84" s="9" t="n"/>
      <c r="B84" s="14">
        <f>IF(A84="","",IFERROR(VLOOKUP(A84,Saldos!$A$5:$B$104,2,FALSE),"ID no encontrado"))</f>
        <v/>
      </c>
      <c r="C84" s="10" t="n"/>
      <c r="D84" s="10" t="n"/>
      <c r="E84" s="10" t="n"/>
      <c r="F84" s="14">
        <f>IF(OR(D84="",E84=""),"",IF(E84&lt;D84,"Revisar fechas",IF(Parámetros!$H$8="Hábiles",NETWORKDAYS(D84,E84,INDEX(Feriados!$A$3:$F$62,0,Parámetros!$B$5))+IF(Parámetros!$H$9="Sí",INT((WEEKDAY(D84-7)+E84-D84)/7)-SUMPRODUCT((INDEX(Feriados!$A$3:$F$62,0,Parámetros!$B$5)&lt;&gt;"")*(INDEX(Feriados!$A$3:$F$62,0,Parámetros!$B$5)&gt;=D84)*(INDEX(Feriados!$A$3:$F$62,0,Parámetros!$B$5)&lt;=E84)*(WEEKDAY(INDEX(Feriados!$A$3:$F$62,0,Parámetros!$B$5))=7)),0),E84-D84+1)))</f>
        <v/>
      </c>
      <c r="G84" s="9" t="n"/>
      <c r="H84" s="9" t="n"/>
      <c r="I84" s="14">
        <f>IF(OR(C84="",D84=""),"",D84-C84)</f>
        <v/>
      </c>
      <c r="J84" s="14">
        <f>IF(OR(I84="",Parámetros!$H$10=""),"",IF(I84&gt;=Parámetros!$H$10,"Sí","No"))</f>
        <v/>
      </c>
      <c r="K84" s="9" t="n"/>
      <c r="L84" s="9" t="n"/>
    </row>
    <row r="85">
      <c r="A85" s="9" t="n"/>
      <c r="B85" s="14">
        <f>IF(A85="","",IFERROR(VLOOKUP(A85,Saldos!$A$5:$B$104,2,FALSE),"ID no encontrado"))</f>
        <v/>
      </c>
      <c r="C85" s="10" t="n"/>
      <c r="D85" s="10" t="n"/>
      <c r="E85" s="10" t="n"/>
      <c r="F85" s="14">
        <f>IF(OR(D85="",E85=""),"",IF(E85&lt;D85,"Revisar fechas",IF(Parámetros!$H$8="Hábiles",NETWORKDAYS(D85,E85,INDEX(Feriados!$A$3:$F$62,0,Parámetros!$B$5))+IF(Parámetros!$H$9="Sí",INT((WEEKDAY(D85-7)+E85-D85)/7)-SUMPRODUCT((INDEX(Feriados!$A$3:$F$62,0,Parámetros!$B$5)&lt;&gt;"")*(INDEX(Feriados!$A$3:$F$62,0,Parámetros!$B$5)&gt;=D85)*(INDEX(Feriados!$A$3:$F$62,0,Parámetros!$B$5)&lt;=E85)*(WEEKDAY(INDEX(Feriados!$A$3:$F$62,0,Parámetros!$B$5))=7)),0),E85-D85+1)))</f>
        <v/>
      </c>
      <c r="G85" s="9" t="n"/>
      <c r="H85" s="9" t="n"/>
      <c r="I85" s="14">
        <f>IF(OR(C85="",D85=""),"",D85-C85)</f>
        <v/>
      </c>
      <c r="J85" s="14">
        <f>IF(OR(I85="",Parámetros!$H$10=""),"",IF(I85&gt;=Parámetros!$H$10,"Sí","No"))</f>
        <v/>
      </c>
      <c r="K85" s="9" t="n"/>
      <c r="L85" s="9" t="n"/>
    </row>
    <row r="86">
      <c r="A86" s="9" t="n"/>
      <c r="B86" s="14">
        <f>IF(A86="","",IFERROR(VLOOKUP(A86,Saldos!$A$5:$B$104,2,FALSE),"ID no encontrado"))</f>
        <v/>
      </c>
      <c r="C86" s="10" t="n"/>
      <c r="D86" s="10" t="n"/>
      <c r="E86" s="10" t="n"/>
      <c r="F86" s="14">
        <f>IF(OR(D86="",E86=""),"",IF(E86&lt;D86,"Revisar fechas",IF(Parámetros!$H$8="Hábiles",NETWORKDAYS(D86,E86,INDEX(Feriados!$A$3:$F$62,0,Parámetros!$B$5))+IF(Parámetros!$H$9="Sí",INT((WEEKDAY(D86-7)+E86-D86)/7)-SUMPRODUCT((INDEX(Feriados!$A$3:$F$62,0,Parámetros!$B$5)&lt;&gt;"")*(INDEX(Feriados!$A$3:$F$62,0,Parámetros!$B$5)&gt;=D86)*(INDEX(Feriados!$A$3:$F$62,0,Parámetros!$B$5)&lt;=E86)*(WEEKDAY(INDEX(Feriados!$A$3:$F$62,0,Parámetros!$B$5))=7)),0),E86-D86+1)))</f>
        <v/>
      </c>
      <c r="G86" s="9" t="n"/>
      <c r="H86" s="9" t="n"/>
      <c r="I86" s="14">
        <f>IF(OR(C86="",D86=""),"",D86-C86)</f>
        <v/>
      </c>
      <c r="J86" s="14">
        <f>IF(OR(I86="",Parámetros!$H$10=""),"",IF(I86&gt;=Parámetros!$H$10,"Sí","No"))</f>
        <v/>
      </c>
      <c r="K86" s="9" t="n"/>
      <c r="L86" s="9" t="n"/>
    </row>
    <row r="87">
      <c r="A87" s="9" t="n"/>
      <c r="B87" s="14">
        <f>IF(A87="","",IFERROR(VLOOKUP(A87,Saldos!$A$5:$B$104,2,FALSE),"ID no encontrado"))</f>
        <v/>
      </c>
      <c r="C87" s="10" t="n"/>
      <c r="D87" s="10" t="n"/>
      <c r="E87" s="10" t="n"/>
      <c r="F87" s="14">
        <f>IF(OR(D87="",E87=""),"",IF(E87&lt;D87,"Revisar fechas",IF(Parámetros!$H$8="Hábiles",NETWORKDAYS(D87,E87,INDEX(Feriados!$A$3:$F$62,0,Parámetros!$B$5))+IF(Parámetros!$H$9="Sí",INT((WEEKDAY(D87-7)+E87-D87)/7)-SUMPRODUCT((INDEX(Feriados!$A$3:$F$62,0,Parámetros!$B$5)&lt;&gt;"")*(INDEX(Feriados!$A$3:$F$62,0,Parámetros!$B$5)&gt;=D87)*(INDEX(Feriados!$A$3:$F$62,0,Parámetros!$B$5)&lt;=E87)*(WEEKDAY(INDEX(Feriados!$A$3:$F$62,0,Parámetros!$B$5))=7)),0),E87-D87+1)))</f>
        <v/>
      </c>
      <c r="G87" s="9" t="n"/>
      <c r="H87" s="9" t="n"/>
      <c r="I87" s="14">
        <f>IF(OR(C87="",D87=""),"",D87-C87)</f>
        <v/>
      </c>
      <c r="J87" s="14">
        <f>IF(OR(I87="",Parámetros!$H$10=""),"",IF(I87&gt;=Parámetros!$H$10,"Sí","No"))</f>
        <v/>
      </c>
      <c r="K87" s="9" t="n"/>
      <c r="L87" s="9" t="n"/>
    </row>
    <row r="88">
      <c r="A88" s="9" t="n"/>
      <c r="B88" s="14">
        <f>IF(A88="","",IFERROR(VLOOKUP(A88,Saldos!$A$5:$B$104,2,FALSE),"ID no encontrado"))</f>
        <v/>
      </c>
      <c r="C88" s="10" t="n"/>
      <c r="D88" s="10" t="n"/>
      <c r="E88" s="10" t="n"/>
      <c r="F88" s="14">
        <f>IF(OR(D88="",E88=""),"",IF(E88&lt;D88,"Revisar fechas",IF(Parámetros!$H$8="Hábiles",NETWORKDAYS(D88,E88,INDEX(Feriados!$A$3:$F$62,0,Parámetros!$B$5))+IF(Parámetros!$H$9="Sí",INT((WEEKDAY(D88-7)+E88-D88)/7)-SUMPRODUCT((INDEX(Feriados!$A$3:$F$62,0,Parámetros!$B$5)&lt;&gt;"")*(INDEX(Feriados!$A$3:$F$62,0,Parámetros!$B$5)&gt;=D88)*(INDEX(Feriados!$A$3:$F$62,0,Parámetros!$B$5)&lt;=E88)*(WEEKDAY(INDEX(Feriados!$A$3:$F$62,0,Parámetros!$B$5))=7)),0),E88-D88+1)))</f>
        <v/>
      </c>
      <c r="G88" s="9" t="n"/>
      <c r="H88" s="9" t="n"/>
      <c r="I88" s="14">
        <f>IF(OR(C88="",D88=""),"",D88-C88)</f>
        <v/>
      </c>
      <c r="J88" s="14">
        <f>IF(OR(I88="",Parámetros!$H$10=""),"",IF(I88&gt;=Parámetros!$H$10,"Sí","No"))</f>
        <v/>
      </c>
      <c r="K88" s="9" t="n"/>
      <c r="L88" s="9" t="n"/>
    </row>
    <row r="89">
      <c r="A89" s="9" t="n"/>
      <c r="B89" s="14">
        <f>IF(A89="","",IFERROR(VLOOKUP(A89,Saldos!$A$5:$B$104,2,FALSE),"ID no encontrado"))</f>
        <v/>
      </c>
      <c r="C89" s="10" t="n"/>
      <c r="D89" s="10" t="n"/>
      <c r="E89" s="10" t="n"/>
      <c r="F89" s="14">
        <f>IF(OR(D89="",E89=""),"",IF(E89&lt;D89,"Revisar fechas",IF(Parámetros!$H$8="Hábiles",NETWORKDAYS(D89,E89,INDEX(Feriados!$A$3:$F$62,0,Parámetros!$B$5))+IF(Parámetros!$H$9="Sí",INT((WEEKDAY(D89-7)+E89-D89)/7)-SUMPRODUCT((INDEX(Feriados!$A$3:$F$62,0,Parámetros!$B$5)&lt;&gt;"")*(INDEX(Feriados!$A$3:$F$62,0,Parámetros!$B$5)&gt;=D89)*(INDEX(Feriados!$A$3:$F$62,0,Parámetros!$B$5)&lt;=E89)*(WEEKDAY(INDEX(Feriados!$A$3:$F$62,0,Parámetros!$B$5))=7)),0),E89-D89+1)))</f>
        <v/>
      </c>
      <c r="G89" s="9" t="n"/>
      <c r="H89" s="9" t="n"/>
      <c r="I89" s="14">
        <f>IF(OR(C89="",D89=""),"",D89-C89)</f>
        <v/>
      </c>
      <c r="J89" s="14">
        <f>IF(OR(I89="",Parámetros!$H$10=""),"",IF(I89&gt;=Parámetros!$H$10,"Sí","No"))</f>
        <v/>
      </c>
      <c r="K89" s="9" t="n"/>
      <c r="L89" s="9" t="n"/>
    </row>
    <row r="90">
      <c r="A90" s="9" t="n"/>
      <c r="B90" s="14">
        <f>IF(A90="","",IFERROR(VLOOKUP(A90,Saldos!$A$5:$B$104,2,FALSE),"ID no encontrado"))</f>
        <v/>
      </c>
      <c r="C90" s="10" t="n"/>
      <c r="D90" s="10" t="n"/>
      <c r="E90" s="10" t="n"/>
      <c r="F90" s="14">
        <f>IF(OR(D90="",E90=""),"",IF(E90&lt;D90,"Revisar fechas",IF(Parámetros!$H$8="Hábiles",NETWORKDAYS(D90,E90,INDEX(Feriados!$A$3:$F$62,0,Parámetros!$B$5))+IF(Parámetros!$H$9="Sí",INT((WEEKDAY(D90-7)+E90-D90)/7)-SUMPRODUCT((INDEX(Feriados!$A$3:$F$62,0,Parámetros!$B$5)&lt;&gt;"")*(INDEX(Feriados!$A$3:$F$62,0,Parámetros!$B$5)&gt;=D90)*(INDEX(Feriados!$A$3:$F$62,0,Parámetros!$B$5)&lt;=E90)*(WEEKDAY(INDEX(Feriados!$A$3:$F$62,0,Parámetros!$B$5))=7)),0),E90-D90+1)))</f>
        <v/>
      </c>
      <c r="G90" s="9" t="n"/>
      <c r="H90" s="9" t="n"/>
      <c r="I90" s="14">
        <f>IF(OR(C90="",D90=""),"",D90-C90)</f>
        <v/>
      </c>
      <c r="J90" s="14">
        <f>IF(OR(I90="",Parámetros!$H$10=""),"",IF(I90&gt;=Parámetros!$H$10,"Sí","No"))</f>
        <v/>
      </c>
      <c r="K90" s="9" t="n"/>
      <c r="L90" s="9" t="n"/>
    </row>
    <row r="91">
      <c r="A91" s="9" t="n"/>
      <c r="B91" s="14">
        <f>IF(A91="","",IFERROR(VLOOKUP(A91,Saldos!$A$5:$B$104,2,FALSE),"ID no encontrado"))</f>
        <v/>
      </c>
      <c r="C91" s="10" t="n"/>
      <c r="D91" s="10" t="n"/>
      <c r="E91" s="10" t="n"/>
      <c r="F91" s="14">
        <f>IF(OR(D91="",E91=""),"",IF(E91&lt;D91,"Revisar fechas",IF(Parámetros!$H$8="Hábiles",NETWORKDAYS(D91,E91,INDEX(Feriados!$A$3:$F$62,0,Parámetros!$B$5))+IF(Parámetros!$H$9="Sí",INT((WEEKDAY(D91-7)+E91-D91)/7)-SUMPRODUCT((INDEX(Feriados!$A$3:$F$62,0,Parámetros!$B$5)&lt;&gt;"")*(INDEX(Feriados!$A$3:$F$62,0,Parámetros!$B$5)&gt;=D91)*(INDEX(Feriados!$A$3:$F$62,0,Parámetros!$B$5)&lt;=E91)*(WEEKDAY(INDEX(Feriados!$A$3:$F$62,0,Parámetros!$B$5))=7)),0),E91-D91+1)))</f>
        <v/>
      </c>
      <c r="G91" s="9" t="n"/>
      <c r="H91" s="9" t="n"/>
      <c r="I91" s="14">
        <f>IF(OR(C91="",D91=""),"",D91-C91)</f>
        <v/>
      </c>
      <c r="J91" s="14">
        <f>IF(OR(I91="",Parámetros!$H$10=""),"",IF(I91&gt;=Parámetros!$H$10,"Sí","No"))</f>
        <v/>
      </c>
      <c r="K91" s="9" t="n"/>
      <c r="L91" s="9" t="n"/>
    </row>
    <row r="92">
      <c r="A92" s="9" t="n"/>
      <c r="B92" s="14">
        <f>IF(A92="","",IFERROR(VLOOKUP(A92,Saldos!$A$5:$B$104,2,FALSE),"ID no encontrado"))</f>
        <v/>
      </c>
      <c r="C92" s="10" t="n"/>
      <c r="D92" s="10" t="n"/>
      <c r="E92" s="10" t="n"/>
      <c r="F92" s="14">
        <f>IF(OR(D92="",E92=""),"",IF(E92&lt;D92,"Revisar fechas",IF(Parámetros!$H$8="Hábiles",NETWORKDAYS(D92,E92,INDEX(Feriados!$A$3:$F$62,0,Parámetros!$B$5))+IF(Parámetros!$H$9="Sí",INT((WEEKDAY(D92-7)+E92-D92)/7)-SUMPRODUCT((INDEX(Feriados!$A$3:$F$62,0,Parámetros!$B$5)&lt;&gt;"")*(INDEX(Feriados!$A$3:$F$62,0,Parámetros!$B$5)&gt;=D92)*(INDEX(Feriados!$A$3:$F$62,0,Parámetros!$B$5)&lt;=E92)*(WEEKDAY(INDEX(Feriados!$A$3:$F$62,0,Parámetros!$B$5))=7)),0),E92-D92+1)))</f>
        <v/>
      </c>
      <c r="G92" s="9" t="n"/>
      <c r="H92" s="9" t="n"/>
      <c r="I92" s="14">
        <f>IF(OR(C92="",D92=""),"",D92-C92)</f>
        <v/>
      </c>
      <c r="J92" s="14">
        <f>IF(OR(I92="",Parámetros!$H$10=""),"",IF(I92&gt;=Parámetros!$H$10,"Sí","No"))</f>
        <v/>
      </c>
      <c r="K92" s="9" t="n"/>
      <c r="L92" s="9" t="n"/>
    </row>
    <row r="93">
      <c r="A93" s="9" t="n"/>
      <c r="B93" s="14">
        <f>IF(A93="","",IFERROR(VLOOKUP(A93,Saldos!$A$5:$B$104,2,FALSE),"ID no encontrado"))</f>
        <v/>
      </c>
      <c r="C93" s="10" t="n"/>
      <c r="D93" s="10" t="n"/>
      <c r="E93" s="10" t="n"/>
      <c r="F93" s="14">
        <f>IF(OR(D93="",E93=""),"",IF(E93&lt;D93,"Revisar fechas",IF(Parámetros!$H$8="Hábiles",NETWORKDAYS(D93,E93,INDEX(Feriados!$A$3:$F$62,0,Parámetros!$B$5))+IF(Parámetros!$H$9="Sí",INT((WEEKDAY(D93-7)+E93-D93)/7)-SUMPRODUCT((INDEX(Feriados!$A$3:$F$62,0,Parámetros!$B$5)&lt;&gt;"")*(INDEX(Feriados!$A$3:$F$62,0,Parámetros!$B$5)&gt;=D93)*(INDEX(Feriados!$A$3:$F$62,0,Parámetros!$B$5)&lt;=E93)*(WEEKDAY(INDEX(Feriados!$A$3:$F$62,0,Parámetros!$B$5))=7)),0),E93-D93+1)))</f>
        <v/>
      </c>
      <c r="G93" s="9" t="n"/>
      <c r="H93" s="9" t="n"/>
      <c r="I93" s="14">
        <f>IF(OR(C93="",D93=""),"",D93-C93)</f>
        <v/>
      </c>
      <c r="J93" s="14">
        <f>IF(OR(I93="",Parámetros!$H$10=""),"",IF(I93&gt;=Parámetros!$H$10,"Sí","No"))</f>
        <v/>
      </c>
      <c r="K93" s="9" t="n"/>
      <c r="L93" s="9" t="n"/>
    </row>
    <row r="94">
      <c r="A94" s="9" t="n"/>
      <c r="B94" s="14">
        <f>IF(A94="","",IFERROR(VLOOKUP(A94,Saldos!$A$5:$B$104,2,FALSE),"ID no encontrado"))</f>
        <v/>
      </c>
      <c r="C94" s="10" t="n"/>
      <c r="D94" s="10" t="n"/>
      <c r="E94" s="10" t="n"/>
      <c r="F94" s="14">
        <f>IF(OR(D94="",E94=""),"",IF(E94&lt;D94,"Revisar fechas",IF(Parámetros!$H$8="Hábiles",NETWORKDAYS(D94,E94,INDEX(Feriados!$A$3:$F$62,0,Parámetros!$B$5))+IF(Parámetros!$H$9="Sí",INT((WEEKDAY(D94-7)+E94-D94)/7)-SUMPRODUCT((INDEX(Feriados!$A$3:$F$62,0,Parámetros!$B$5)&lt;&gt;"")*(INDEX(Feriados!$A$3:$F$62,0,Parámetros!$B$5)&gt;=D94)*(INDEX(Feriados!$A$3:$F$62,0,Parámetros!$B$5)&lt;=E94)*(WEEKDAY(INDEX(Feriados!$A$3:$F$62,0,Parámetros!$B$5))=7)),0),E94-D94+1)))</f>
        <v/>
      </c>
      <c r="G94" s="9" t="n"/>
      <c r="H94" s="9" t="n"/>
      <c r="I94" s="14">
        <f>IF(OR(C94="",D94=""),"",D94-C94)</f>
        <v/>
      </c>
      <c r="J94" s="14">
        <f>IF(OR(I94="",Parámetros!$H$10=""),"",IF(I94&gt;=Parámetros!$H$10,"Sí","No"))</f>
        <v/>
      </c>
      <c r="K94" s="9" t="n"/>
      <c r="L94" s="9" t="n"/>
    </row>
    <row r="95">
      <c r="A95" s="9" t="n"/>
      <c r="B95" s="14">
        <f>IF(A95="","",IFERROR(VLOOKUP(A95,Saldos!$A$5:$B$104,2,FALSE),"ID no encontrado"))</f>
        <v/>
      </c>
      <c r="C95" s="10" t="n"/>
      <c r="D95" s="10" t="n"/>
      <c r="E95" s="10" t="n"/>
      <c r="F95" s="14">
        <f>IF(OR(D95="",E95=""),"",IF(E95&lt;D95,"Revisar fechas",IF(Parámetros!$H$8="Hábiles",NETWORKDAYS(D95,E95,INDEX(Feriados!$A$3:$F$62,0,Parámetros!$B$5))+IF(Parámetros!$H$9="Sí",INT((WEEKDAY(D95-7)+E95-D95)/7)-SUMPRODUCT((INDEX(Feriados!$A$3:$F$62,0,Parámetros!$B$5)&lt;&gt;"")*(INDEX(Feriados!$A$3:$F$62,0,Parámetros!$B$5)&gt;=D95)*(INDEX(Feriados!$A$3:$F$62,0,Parámetros!$B$5)&lt;=E95)*(WEEKDAY(INDEX(Feriados!$A$3:$F$62,0,Parámetros!$B$5))=7)),0),E95-D95+1)))</f>
        <v/>
      </c>
      <c r="G95" s="9" t="n"/>
      <c r="H95" s="9" t="n"/>
      <c r="I95" s="14">
        <f>IF(OR(C95="",D95=""),"",D95-C95)</f>
        <v/>
      </c>
      <c r="J95" s="14">
        <f>IF(OR(I95="",Parámetros!$H$10=""),"",IF(I95&gt;=Parámetros!$H$10,"Sí","No"))</f>
        <v/>
      </c>
      <c r="K95" s="9" t="n"/>
      <c r="L95" s="9" t="n"/>
    </row>
    <row r="96">
      <c r="A96" s="9" t="n"/>
      <c r="B96" s="14">
        <f>IF(A96="","",IFERROR(VLOOKUP(A96,Saldos!$A$5:$B$104,2,FALSE),"ID no encontrado"))</f>
        <v/>
      </c>
      <c r="C96" s="10" t="n"/>
      <c r="D96" s="10" t="n"/>
      <c r="E96" s="10" t="n"/>
      <c r="F96" s="14">
        <f>IF(OR(D96="",E96=""),"",IF(E96&lt;D96,"Revisar fechas",IF(Parámetros!$H$8="Hábiles",NETWORKDAYS(D96,E96,INDEX(Feriados!$A$3:$F$62,0,Parámetros!$B$5))+IF(Parámetros!$H$9="Sí",INT((WEEKDAY(D96-7)+E96-D96)/7)-SUMPRODUCT((INDEX(Feriados!$A$3:$F$62,0,Parámetros!$B$5)&lt;&gt;"")*(INDEX(Feriados!$A$3:$F$62,0,Parámetros!$B$5)&gt;=D96)*(INDEX(Feriados!$A$3:$F$62,0,Parámetros!$B$5)&lt;=E96)*(WEEKDAY(INDEX(Feriados!$A$3:$F$62,0,Parámetros!$B$5))=7)),0),E96-D96+1)))</f>
        <v/>
      </c>
      <c r="G96" s="9" t="n"/>
      <c r="H96" s="9" t="n"/>
      <c r="I96" s="14">
        <f>IF(OR(C96="",D96=""),"",D96-C96)</f>
        <v/>
      </c>
      <c r="J96" s="14">
        <f>IF(OR(I96="",Parámetros!$H$10=""),"",IF(I96&gt;=Parámetros!$H$10,"Sí","No"))</f>
        <v/>
      </c>
      <c r="K96" s="9" t="n"/>
      <c r="L96" s="9" t="n"/>
    </row>
    <row r="97">
      <c r="A97" s="9" t="n"/>
      <c r="B97" s="14">
        <f>IF(A97="","",IFERROR(VLOOKUP(A97,Saldos!$A$5:$B$104,2,FALSE),"ID no encontrado"))</f>
        <v/>
      </c>
      <c r="C97" s="10" t="n"/>
      <c r="D97" s="10" t="n"/>
      <c r="E97" s="10" t="n"/>
      <c r="F97" s="14">
        <f>IF(OR(D97="",E97=""),"",IF(E97&lt;D97,"Revisar fechas",IF(Parámetros!$H$8="Hábiles",NETWORKDAYS(D97,E97,INDEX(Feriados!$A$3:$F$62,0,Parámetros!$B$5))+IF(Parámetros!$H$9="Sí",INT((WEEKDAY(D97-7)+E97-D97)/7)-SUMPRODUCT((INDEX(Feriados!$A$3:$F$62,0,Parámetros!$B$5)&lt;&gt;"")*(INDEX(Feriados!$A$3:$F$62,0,Parámetros!$B$5)&gt;=D97)*(INDEX(Feriados!$A$3:$F$62,0,Parámetros!$B$5)&lt;=E97)*(WEEKDAY(INDEX(Feriados!$A$3:$F$62,0,Parámetros!$B$5))=7)),0),E97-D97+1)))</f>
        <v/>
      </c>
      <c r="G97" s="9" t="n"/>
      <c r="H97" s="9" t="n"/>
      <c r="I97" s="14">
        <f>IF(OR(C97="",D97=""),"",D97-C97)</f>
        <v/>
      </c>
      <c r="J97" s="14">
        <f>IF(OR(I97="",Parámetros!$H$10=""),"",IF(I97&gt;=Parámetros!$H$10,"Sí","No"))</f>
        <v/>
      </c>
      <c r="K97" s="9" t="n"/>
      <c r="L97" s="9" t="n"/>
    </row>
    <row r="98">
      <c r="A98" s="9" t="n"/>
      <c r="B98" s="14">
        <f>IF(A98="","",IFERROR(VLOOKUP(A98,Saldos!$A$5:$B$104,2,FALSE),"ID no encontrado"))</f>
        <v/>
      </c>
      <c r="C98" s="10" t="n"/>
      <c r="D98" s="10" t="n"/>
      <c r="E98" s="10" t="n"/>
      <c r="F98" s="14">
        <f>IF(OR(D98="",E98=""),"",IF(E98&lt;D98,"Revisar fechas",IF(Parámetros!$H$8="Hábiles",NETWORKDAYS(D98,E98,INDEX(Feriados!$A$3:$F$62,0,Parámetros!$B$5))+IF(Parámetros!$H$9="Sí",INT((WEEKDAY(D98-7)+E98-D98)/7)-SUMPRODUCT((INDEX(Feriados!$A$3:$F$62,0,Parámetros!$B$5)&lt;&gt;"")*(INDEX(Feriados!$A$3:$F$62,0,Parámetros!$B$5)&gt;=D98)*(INDEX(Feriados!$A$3:$F$62,0,Parámetros!$B$5)&lt;=E98)*(WEEKDAY(INDEX(Feriados!$A$3:$F$62,0,Parámetros!$B$5))=7)),0),E98-D98+1)))</f>
        <v/>
      </c>
      <c r="G98" s="9" t="n"/>
      <c r="H98" s="9" t="n"/>
      <c r="I98" s="14">
        <f>IF(OR(C98="",D98=""),"",D98-C98)</f>
        <v/>
      </c>
      <c r="J98" s="14">
        <f>IF(OR(I98="",Parámetros!$H$10=""),"",IF(I98&gt;=Parámetros!$H$10,"Sí","No"))</f>
        <v/>
      </c>
      <c r="K98" s="9" t="n"/>
      <c r="L98" s="9" t="n"/>
    </row>
    <row r="99">
      <c r="A99" s="9" t="n"/>
      <c r="B99" s="14">
        <f>IF(A99="","",IFERROR(VLOOKUP(A99,Saldos!$A$5:$B$104,2,FALSE),"ID no encontrado"))</f>
        <v/>
      </c>
      <c r="C99" s="10" t="n"/>
      <c r="D99" s="10" t="n"/>
      <c r="E99" s="10" t="n"/>
      <c r="F99" s="14">
        <f>IF(OR(D99="",E99=""),"",IF(E99&lt;D99,"Revisar fechas",IF(Parámetros!$H$8="Hábiles",NETWORKDAYS(D99,E99,INDEX(Feriados!$A$3:$F$62,0,Parámetros!$B$5))+IF(Parámetros!$H$9="Sí",INT((WEEKDAY(D99-7)+E99-D99)/7)-SUMPRODUCT((INDEX(Feriados!$A$3:$F$62,0,Parámetros!$B$5)&lt;&gt;"")*(INDEX(Feriados!$A$3:$F$62,0,Parámetros!$B$5)&gt;=D99)*(INDEX(Feriados!$A$3:$F$62,0,Parámetros!$B$5)&lt;=E99)*(WEEKDAY(INDEX(Feriados!$A$3:$F$62,0,Parámetros!$B$5))=7)),0),E99-D99+1)))</f>
        <v/>
      </c>
      <c r="G99" s="9" t="n"/>
      <c r="H99" s="9" t="n"/>
      <c r="I99" s="14">
        <f>IF(OR(C99="",D99=""),"",D99-C99)</f>
        <v/>
      </c>
      <c r="J99" s="14">
        <f>IF(OR(I99="",Parámetros!$H$10=""),"",IF(I99&gt;=Parámetros!$H$10,"Sí","No"))</f>
        <v/>
      </c>
      <c r="K99" s="9" t="n"/>
      <c r="L99" s="9" t="n"/>
    </row>
    <row r="100">
      <c r="A100" s="9" t="n"/>
      <c r="B100" s="14">
        <f>IF(A100="","",IFERROR(VLOOKUP(A100,Saldos!$A$5:$B$104,2,FALSE),"ID no encontrado"))</f>
        <v/>
      </c>
      <c r="C100" s="10" t="n"/>
      <c r="D100" s="10" t="n"/>
      <c r="E100" s="10" t="n"/>
      <c r="F100" s="14">
        <f>IF(OR(D100="",E100=""),"",IF(E100&lt;D100,"Revisar fechas",IF(Parámetros!$H$8="Hábiles",NETWORKDAYS(D100,E100,INDEX(Feriados!$A$3:$F$62,0,Parámetros!$B$5))+IF(Parámetros!$H$9="Sí",INT((WEEKDAY(D100-7)+E100-D100)/7)-SUMPRODUCT((INDEX(Feriados!$A$3:$F$62,0,Parámetros!$B$5)&lt;&gt;"")*(INDEX(Feriados!$A$3:$F$62,0,Parámetros!$B$5)&gt;=D100)*(INDEX(Feriados!$A$3:$F$62,0,Parámetros!$B$5)&lt;=E100)*(WEEKDAY(INDEX(Feriados!$A$3:$F$62,0,Parámetros!$B$5))=7)),0),E100-D100+1)))</f>
        <v/>
      </c>
      <c r="G100" s="9" t="n"/>
      <c r="H100" s="9" t="n"/>
      <c r="I100" s="14">
        <f>IF(OR(C100="",D100=""),"",D100-C100)</f>
        <v/>
      </c>
      <c r="J100" s="14">
        <f>IF(OR(I100="",Parámetros!$H$10=""),"",IF(I100&gt;=Parámetros!$H$10,"Sí","No"))</f>
        <v/>
      </c>
      <c r="K100" s="9" t="n"/>
      <c r="L100" s="9" t="n"/>
    </row>
    <row r="101">
      <c r="A101" s="9" t="n"/>
      <c r="B101" s="14">
        <f>IF(A101="","",IFERROR(VLOOKUP(A101,Saldos!$A$5:$B$104,2,FALSE),"ID no encontrado"))</f>
        <v/>
      </c>
      <c r="C101" s="10" t="n"/>
      <c r="D101" s="10" t="n"/>
      <c r="E101" s="10" t="n"/>
      <c r="F101" s="14">
        <f>IF(OR(D101="",E101=""),"",IF(E101&lt;D101,"Revisar fechas",IF(Parámetros!$H$8="Hábiles",NETWORKDAYS(D101,E101,INDEX(Feriados!$A$3:$F$62,0,Parámetros!$B$5))+IF(Parámetros!$H$9="Sí",INT((WEEKDAY(D101-7)+E101-D101)/7)-SUMPRODUCT((INDEX(Feriados!$A$3:$F$62,0,Parámetros!$B$5)&lt;&gt;"")*(INDEX(Feriados!$A$3:$F$62,0,Parámetros!$B$5)&gt;=D101)*(INDEX(Feriados!$A$3:$F$62,0,Parámetros!$B$5)&lt;=E101)*(WEEKDAY(INDEX(Feriados!$A$3:$F$62,0,Parámetros!$B$5))=7)),0),E101-D101+1)))</f>
        <v/>
      </c>
      <c r="G101" s="9" t="n"/>
      <c r="H101" s="9" t="n"/>
      <c r="I101" s="14">
        <f>IF(OR(C101="",D101=""),"",D101-C101)</f>
        <v/>
      </c>
      <c r="J101" s="14">
        <f>IF(OR(I101="",Parámetros!$H$10=""),"",IF(I101&gt;=Parámetros!$H$10,"Sí","No"))</f>
        <v/>
      </c>
      <c r="K101" s="9" t="n"/>
      <c r="L101" s="9" t="n"/>
    </row>
    <row r="102">
      <c r="A102" s="9" t="n"/>
      <c r="B102" s="14">
        <f>IF(A102="","",IFERROR(VLOOKUP(A102,Saldos!$A$5:$B$104,2,FALSE),"ID no encontrado"))</f>
        <v/>
      </c>
      <c r="C102" s="10" t="n"/>
      <c r="D102" s="10" t="n"/>
      <c r="E102" s="10" t="n"/>
      <c r="F102" s="14">
        <f>IF(OR(D102="",E102=""),"",IF(E102&lt;D102,"Revisar fechas",IF(Parámetros!$H$8="Hábiles",NETWORKDAYS(D102,E102,INDEX(Feriados!$A$3:$F$62,0,Parámetros!$B$5))+IF(Parámetros!$H$9="Sí",INT((WEEKDAY(D102-7)+E102-D102)/7)-SUMPRODUCT((INDEX(Feriados!$A$3:$F$62,0,Parámetros!$B$5)&lt;&gt;"")*(INDEX(Feriados!$A$3:$F$62,0,Parámetros!$B$5)&gt;=D102)*(INDEX(Feriados!$A$3:$F$62,0,Parámetros!$B$5)&lt;=E102)*(WEEKDAY(INDEX(Feriados!$A$3:$F$62,0,Parámetros!$B$5))=7)),0),E102-D102+1)))</f>
        <v/>
      </c>
      <c r="G102" s="9" t="n"/>
      <c r="H102" s="9" t="n"/>
      <c r="I102" s="14">
        <f>IF(OR(C102="",D102=""),"",D102-C102)</f>
        <v/>
      </c>
      <c r="J102" s="14">
        <f>IF(OR(I102="",Parámetros!$H$10=""),"",IF(I102&gt;=Parámetros!$H$10,"Sí","No"))</f>
        <v/>
      </c>
      <c r="K102" s="9" t="n"/>
      <c r="L102" s="9" t="n"/>
    </row>
    <row r="103">
      <c r="A103" s="9" t="n"/>
      <c r="B103" s="14">
        <f>IF(A103="","",IFERROR(VLOOKUP(A103,Saldos!$A$5:$B$104,2,FALSE),"ID no encontrado"))</f>
        <v/>
      </c>
      <c r="C103" s="10" t="n"/>
      <c r="D103" s="10" t="n"/>
      <c r="E103" s="10" t="n"/>
      <c r="F103" s="14">
        <f>IF(OR(D103="",E103=""),"",IF(E103&lt;D103,"Revisar fechas",IF(Parámetros!$H$8="Hábiles",NETWORKDAYS(D103,E103,INDEX(Feriados!$A$3:$F$62,0,Parámetros!$B$5))+IF(Parámetros!$H$9="Sí",INT((WEEKDAY(D103-7)+E103-D103)/7)-SUMPRODUCT((INDEX(Feriados!$A$3:$F$62,0,Parámetros!$B$5)&lt;&gt;"")*(INDEX(Feriados!$A$3:$F$62,0,Parámetros!$B$5)&gt;=D103)*(INDEX(Feriados!$A$3:$F$62,0,Parámetros!$B$5)&lt;=E103)*(WEEKDAY(INDEX(Feriados!$A$3:$F$62,0,Parámetros!$B$5))=7)),0),E103-D103+1)))</f>
        <v/>
      </c>
      <c r="G103" s="9" t="n"/>
      <c r="H103" s="9" t="n"/>
      <c r="I103" s="14">
        <f>IF(OR(C103="",D103=""),"",D103-C103)</f>
        <v/>
      </c>
      <c r="J103" s="14">
        <f>IF(OR(I103="",Parámetros!$H$10=""),"",IF(I103&gt;=Parámetros!$H$10,"Sí","No"))</f>
        <v/>
      </c>
      <c r="K103" s="9" t="n"/>
      <c r="L103" s="9" t="n"/>
    </row>
    <row r="104">
      <c r="A104" s="9" t="n"/>
      <c r="B104" s="14">
        <f>IF(A104="","",IFERROR(VLOOKUP(A104,Saldos!$A$5:$B$104,2,FALSE),"ID no encontrado"))</f>
        <v/>
      </c>
      <c r="C104" s="10" t="n"/>
      <c r="D104" s="10" t="n"/>
      <c r="E104" s="10" t="n"/>
      <c r="F104" s="14">
        <f>IF(OR(D104="",E104=""),"",IF(E104&lt;D104,"Revisar fechas",IF(Parámetros!$H$8="Hábiles",NETWORKDAYS(D104,E104,INDEX(Feriados!$A$3:$F$62,0,Parámetros!$B$5))+IF(Parámetros!$H$9="Sí",INT((WEEKDAY(D104-7)+E104-D104)/7)-SUMPRODUCT((INDEX(Feriados!$A$3:$F$62,0,Parámetros!$B$5)&lt;&gt;"")*(INDEX(Feriados!$A$3:$F$62,0,Parámetros!$B$5)&gt;=D104)*(INDEX(Feriados!$A$3:$F$62,0,Parámetros!$B$5)&lt;=E104)*(WEEKDAY(INDEX(Feriados!$A$3:$F$62,0,Parámetros!$B$5))=7)),0),E104-D104+1)))</f>
        <v/>
      </c>
      <c r="G104" s="9" t="n"/>
      <c r="H104" s="9" t="n"/>
      <c r="I104" s="14">
        <f>IF(OR(C104="",D104=""),"",D104-C104)</f>
        <v/>
      </c>
      <c r="J104" s="14">
        <f>IF(OR(I104="",Parámetros!$H$10=""),"",IF(I104&gt;=Parámetros!$H$10,"Sí","No"))</f>
        <v/>
      </c>
      <c r="K104" s="9" t="n"/>
      <c r="L104" s="9" t="n"/>
    </row>
    <row r="105">
      <c r="A105" s="9" t="n"/>
      <c r="B105" s="14">
        <f>IF(A105="","",IFERROR(VLOOKUP(A105,Saldos!$A$5:$B$104,2,FALSE),"ID no encontrado"))</f>
        <v/>
      </c>
      <c r="C105" s="10" t="n"/>
      <c r="D105" s="10" t="n"/>
      <c r="E105" s="10" t="n"/>
      <c r="F105" s="14">
        <f>IF(OR(D105="",E105=""),"",IF(E105&lt;D105,"Revisar fechas",IF(Parámetros!$H$8="Hábiles",NETWORKDAYS(D105,E105,INDEX(Feriados!$A$3:$F$62,0,Parámetros!$B$5))+IF(Parámetros!$H$9="Sí",INT((WEEKDAY(D105-7)+E105-D105)/7)-SUMPRODUCT((INDEX(Feriados!$A$3:$F$62,0,Parámetros!$B$5)&lt;&gt;"")*(INDEX(Feriados!$A$3:$F$62,0,Parámetros!$B$5)&gt;=D105)*(INDEX(Feriados!$A$3:$F$62,0,Parámetros!$B$5)&lt;=E105)*(WEEKDAY(INDEX(Feriados!$A$3:$F$62,0,Parámetros!$B$5))=7)),0),E105-D105+1)))</f>
        <v/>
      </c>
      <c r="G105" s="9" t="n"/>
      <c r="H105" s="9" t="n"/>
      <c r="I105" s="14">
        <f>IF(OR(C105="",D105=""),"",D105-C105)</f>
        <v/>
      </c>
      <c r="J105" s="14">
        <f>IF(OR(I105="",Parámetros!$H$10=""),"",IF(I105&gt;=Parámetros!$H$10,"Sí","No"))</f>
        <v/>
      </c>
      <c r="K105" s="9" t="n"/>
      <c r="L105" s="9" t="n"/>
    </row>
    <row r="106">
      <c r="A106" s="9" t="n"/>
      <c r="B106" s="14">
        <f>IF(A106="","",IFERROR(VLOOKUP(A106,Saldos!$A$5:$B$104,2,FALSE),"ID no encontrado"))</f>
        <v/>
      </c>
      <c r="C106" s="10" t="n"/>
      <c r="D106" s="10" t="n"/>
      <c r="E106" s="10" t="n"/>
      <c r="F106" s="14">
        <f>IF(OR(D106="",E106=""),"",IF(E106&lt;D106,"Revisar fechas",IF(Parámetros!$H$8="Hábiles",NETWORKDAYS(D106,E106,INDEX(Feriados!$A$3:$F$62,0,Parámetros!$B$5))+IF(Parámetros!$H$9="Sí",INT((WEEKDAY(D106-7)+E106-D106)/7)-SUMPRODUCT((INDEX(Feriados!$A$3:$F$62,0,Parámetros!$B$5)&lt;&gt;"")*(INDEX(Feriados!$A$3:$F$62,0,Parámetros!$B$5)&gt;=D106)*(INDEX(Feriados!$A$3:$F$62,0,Parámetros!$B$5)&lt;=E106)*(WEEKDAY(INDEX(Feriados!$A$3:$F$62,0,Parámetros!$B$5))=7)),0),E106-D106+1)))</f>
        <v/>
      </c>
      <c r="G106" s="9" t="n"/>
      <c r="H106" s="9" t="n"/>
      <c r="I106" s="14">
        <f>IF(OR(C106="",D106=""),"",D106-C106)</f>
        <v/>
      </c>
      <c r="J106" s="14">
        <f>IF(OR(I106="",Parámetros!$H$10=""),"",IF(I106&gt;=Parámetros!$H$10,"Sí","No"))</f>
        <v/>
      </c>
      <c r="K106" s="9" t="n"/>
      <c r="L106" s="9" t="n"/>
    </row>
    <row r="107">
      <c r="A107" s="9" t="n"/>
      <c r="B107" s="14">
        <f>IF(A107="","",IFERROR(VLOOKUP(A107,Saldos!$A$5:$B$104,2,FALSE),"ID no encontrado"))</f>
        <v/>
      </c>
      <c r="C107" s="10" t="n"/>
      <c r="D107" s="10" t="n"/>
      <c r="E107" s="10" t="n"/>
      <c r="F107" s="14">
        <f>IF(OR(D107="",E107=""),"",IF(E107&lt;D107,"Revisar fechas",IF(Parámetros!$H$8="Hábiles",NETWORKDAYS(D107,E107,INDEX(Feriados!$A$3:$F$62,0,Parámetros!$B$5))+IF(Parámetros!$H$9="Sí",INT((WEEKDAY(D107-7)+E107-D107)/7)-SUMPRODUCT((INDEX(Feriados!$A$3:$F$62,0,Parámetros!$B$5)&lt;&gt;"")*(INDEX(Feriados!$A$3:$F$62,0,Parámetros!$B$5)&gt;=D107)*(INDEX(Feriados!$A$3:$F$62,0,Parámetros!$B$5)&lt;=E107)*(WEEKDAY(INDEX(Feriados!$A$3:$F$62,0,Parámetros!$B$5))=7)),0),E107-D107+1)))</f>
        <v/>
      </c>
      <c r="G107" s="9" t="n"/>
      <c r="H107" s="9" t="n"/>
      <c r="I107" s="14">
        <f>IF(OR(C107="",D107=""),"",D107-C107)</f>
        <v/>
      </c>
      <c r="J107" s="14">
        <f>IF(OR(I107="",Parámetros!$H$10=""),"",IF(I107&gt;=Parámetros!$H$10,"Sí","No"))</f>
        <v/>
      </c>
      <c r="K107" s="9" t="n"/>
      <c r="L107" s="9" t="n"/>
    </row>
    <row r="108">
      <c r="A108" s="9" t="n"/>
      <c r="B108" s="14">
        <f>IF(A108="","",IFERROR(VLOOKUP(A108,Saldos!$A$5:$B$104,2,FALSE),"ID no encontrado"))</f>
        <v/>
      </c>
      <c r="C108" s="10" t="n"/>
      <c r="D108" s="10" t="n"/>
      <c r="E108" s="10" t="n"/>
      <c r="F108" s="14">
        <f>IF(OR(D108="",E108=""),"",IF(E108&lt;D108,"Revisar fechas",IF(Parámetros!$H$8="Hábiles",NETWORKDAYS(D108,E108,INDEX(Feriados!$A$3:$F$62,0,Parámetros!$B$5))+IF(Parámetros!$H$9="Sí",INT((WEEKDAY(D108-7)+E108-D108)/7)-SUMPRODUCT((INDEX(Feriados!$A$3:$F$62,0,Parámetros!$B$5)&lt;&gt;"")*(INDEX(Feriados!$A$3:$F$62,0,Parámetros!$B$5)&gt;=D108)*(INDEX(Feriados!$A$3:$F$62,0,Parámetros!$B$5)&lt;=E108)*(WEEKDAY(INDEX(Feriados!$A$3:$F$62,0,Parámetros!$B$5))=7)),0),E108-D108+1)))</f>
        <v/>
      </c>
      <c r="G108" s="9" t="n"/>
      <c r="H108" s="9" t="n"/>
      <c r="I108" s="14">
        <f>IF(OR(C108="",D108=""),"",D108-C108)</f>
        <v/>
      </c>
      <c r="J108" s="14">
        <f>IF(OR(I108="",Parámetros!$H$10=""),"",IF(I108&gt;=Parámetros!$H$10,"Sí","No"))</f>
        <v/>
      </c>
      <c r="K108" s="9" t="n"/>
      <c r="L108" s="9" t="n"/>
    </row>
    <row r="109">
      <c r="A109" s="9" t="n"/>
      <c r="B109" s="14">
        <f>IF(A109="","",IFERROR(VLOOKUP(A109,Saldos!$A$5:$B$104,2,FALSE),"ID no encontrado"))</f>
        <v/>
      </c>
      <c r="C109" s="10" t="n"/>
      <c r="D109" s="10" t="n"/>
      <c r="E109" s="10" t="n"/>
      <c r="F109" s="14">
        <f>IF(OR(D109="",E109=""),"",IF(E109&lt;D109,"Revisar fechas",IF(Parámetros!$H$8="Hábiles",NETWORKDAYS(D109,E109,INDEX(Feriados!$A$3:$F$62,0,Parámetros!$B$5))+IF(Parámetros!$H$9="Sí",INT((WEEKDAY(D109-7)+E109-D109)/7)-SUMPRODUCT((INDEX(Feriados!$A$3:$F$62,0,Parámetros!$B$5)&lt;&gt;"")*(INDEX(Feriados!$A$3:$F$62,0,Parámetros!$B$5)&gt;=D109)*(INDEX(Feriados!$A$3:$F$62,0,Parámetros!$B$5)&lt;=E109)*(WEEKDAY(INDEX(Feriados!$A$3:$F$62,0,Parámetros!$B$5))=7)),0),E109-D109+1)))</f>
        <v/>
      </c>
      <c r="G109" s="9" t="n"/>
      <c r="H109" s="9" t="n"/>
      <c r="I109" s="14">
        <f>IF(OR(C109="",D109=""),"",D109-C109)</f>
        <v/>
      </c>
      <c r="J109" s="14">
        <f>IF(OR(I109="",Parámetros!$H$10=""),"",IF(I109&gt;=Parámetros!$H$10,"Sí","No"))</f>
        <v/>
      </c>
      <c r="K109" s="9" t="n"/>
      <c r="L109" s="9" t="n"/>
    </row>
    <row r="110">
      <c r="A110" s="9" t="n"/>
      <c r="B110" s="14">
        <f>IF(A110="","",IFERROR(VLOOKUP(A110,Saldos!$A$5:$B$104,2,FALSE),"ID no encontrado"))</f>
        <v/>
      </c>
      <c r="C110" s="10" t="n"/>
      <c r="D110" s="10" t="n"/>
      <c r="E110" s="10" t="n"/>
      <c r="F110" s="14">
        <f>IF(OR(D110="",E110=""),"",IF(E110&lt;D110,"Revisar fechas",IF(Parámetros!$H$8="Hábiles",NETWORKDAYS(D110,E110,INDEX(Feriados!$A$3:$F$62,0,Parámetros!$B$5))+IF(Parámetros!$H$9="Sí",INT((WEEKDAY(D110-7)+E110-D110)/7)-SUMPRODUCT((INDEX(Feriados!$A$3:$F$62,0,Parámetros!$B$5)&lt;&gt;"")*(INDEX(Feriados!$A$3:$F$62,0,Parámetros!$B$5)&gt;=D110)*(INDEX(Feriados!$A$3:$F$62,0,Parámetros!$B$5)&lt;=E110)*(WEEKDAY(INDEX(Feriados!$A$3:$F$62,0,Parámetros!$B$5))=7)),0),E110-D110+1)))</f>
        <v/>
      </c>
      <c r="G110" s="9" t="n"/>
      <c r="H110" s="9" t="n"/>
      <c r="I110" s="14">
        <f>IF(OR(C110="",D110=""),"",D110-C110)</f>
        <v/>
      </c>
      <c r="J110" s="14">
        <f>IF(OR(I110="",Parámetros!$H$10=""),"",IF(I110&gt;=Parámetros!$H$10,"Sí","No"))</f>
        <v/>
      </c>
      <c r="K110" s="9" t="n"/>
      <c r="L110" s="9" t="n"/>
    </row>
    <row r="111">
      <c r="A111" s="9" t="n"/>
      <c r="B111" s="14">
        <f>IF(A111="","",IFERROR(VLOOKUP(A111,Saldos!$A$5:$B$104,2,FALSE),"ID no encontrado"))</f>
        <v/>
      </c>
      <c r="C111" s="10" t="n"/>
      <c r="D111" s="10" t="n"/>
      <c r="E111" s="10" t="n"/>
      <c r="F111" s="14">
        <f>IF(OR(D111="",E111=""),"",IF(E111&lt;D111,"Revisar fechas",IF(Parámetros!$H$8="Hábiles",NETWORKDAYS(D111,E111,INDEX(Feriados!$A$3:$F$62,0,Parámetros!$B$5))+IF(Parámetros!$H$9="Sí",INT((WEEKDAY(D111-7)+E111-D111)/7)-SUMPRODUCT((INDEX(Feriados!$A$3:$F$62,0,Parámetros!$B$5)&lt;&gt;"")*(INDEX(Feriados!$A$3:$F$62,0,Parámetros!$B$5)&gt;=D111)*(INDEX(Feriados!$A$3:$F$62,0,Parámetros!$B$5)&lt;=E111)*(WEEKDAY(INDEX(Feriados!$A$3:$F$62,0,Parámetros!$B$5))=7)),0),E111-D111+1)))</f>
        <v/>
      </c>
      <c r="G111" s="9" t="n"/>
      <c r="H111" s="9" t="n"/>
      <c r="I111" s="14">
        <f>IF(OR(C111="",D111=""),"",D111-C111)</f>
        <v/>
      </c>
      <c r="J111" s="14">
        <f>IF(OR(I111="",Parámetros!$H$10=""),"",IF(I111&gt;=Parámetros!$H$10,"Sí","No"))</f>
        <v/>
      </c>
      <c r="K111" s="9" t="n"/>
      <c r="L111" s="9" t="n"/>
    </row>
    <row r="112">
      <c r="A112" s="9" t="n"/>
      <c r="B112" s="14">
        <f>IF(A112="","",IFERROR(VLOOKUP(A112,Saldos!$A$5:$B$104,2,FALSE),"ID no encontrado"))</f>
        <v/>
      </c>
      <c r="C112" s="10" t="n"/>
      <c r="D112" s="10" t="n"/>
      <c r="E112" s="10" t="n"/>
      <c r="F112" s="14">
        <f>IF(OR(D112="",E112=""),"",IF(E112&lt;D112,"Revisar fechas",IF(Parámetros!$H$8="Hábiles",NETWORKDAYS(D112,E112,INDEX(Feriados!$A$3:$F$62,0,Parámetros!$B$5))+IF(Parámetros!$H$9="Sí",INT((WEEKDAY(D112-7)+E112-D112)/7)-SUMPRODUCT((INDEX(Feriados!$A$3:$F$62,0,Parámetros!$B$5)&lt;&gt;"")*(INDEX(Feriados!$A$3:$F$62,0,Parámetros!$B$5)&gt;=D112)*(INDEX(Feriados!$A$3:$F$62,0,Parámetros!$B$5)&lt;=E112)*(WEEKDAY(INDEX(Feriados!$A$3:$F$62,0,Parámetros!$B$5))=7)),0),E112-D112+1)))</f>
        <v/>
      </c>
      <c r="G112" s="9" t="n"/>
      <c r="H112" s="9" t="n"/>
      <c r="I112" s="14">
        <f>IF(OR(C112="",D112=""),"",D112-C112)</f>
        <v/>
      </c>
      <c r="J112" s="14">
        <f>IF(OR(I112="",Parámetros!$H$10=""),"",IF(I112&gt;=Parámetros!$H$10,"Sí","No"))</f>
        <v/>
      </c>
      <c r="K112" s="9" t="n"/>
      <c r="L112" s="9" t="n"/>
    </row>
    <row r="113">
      <c r="A113" s="9" t="n"/>
      <c r="B113" s="14">
        <f>IF(A113="","",IFERROR(VLOOKUP(A113,Saldos!$A$5:$B$104,2,FALSE),"ID no encontrado"))</f>
        <v/>
      </c>
      <c r="C113" s="10" t="n"/>
      <c r="D113" s="10" t="n"/>
      <c r="E113" s="10" t="n"/>
      <c r="F113" s="14">
        <f>IF(OR(D113="",E113=""),"",IF(E113&lt;D113,"Revisar fechas",IF(Parámetros!$H$8="Hábiles",NETWORKDAYS(D113,E113,INDEX(Feriados!$A$3:$F$62,0,Parámetros!$B$5))+IF(Parámetros!$H$9="Sí",INT((WEEKDAY(D113-7)+E113-D113)/7)-SUMPRODUCT((INDEX(Feriados!$A$3:$F$62,0,Parámetros!$B$5)&lt;&gt;"")*(INDEX(Feriados!$A$3:$F$62,0,Parámetros!$B$5)&gt;=D113)*(INDEX(Feriados!$A$3:$F$62,0,Parámetros!$B$5)&lt;=E113)*(WEEKDAY(INDEX(Feriados!$A$3:$F$62,0,Parámetros!$B$5))=7)),0),E113-D113+1)))</f>
        <v/>
      </c>
      <c r="G113" s="9" t="n"/>
      <c r="H113" s="9" t="n"/>
      <c r="I113" s="14">
        <f>IF(OR(C113="",D113=""),"",D113-C113)</f>
        <v/>
      </c>
      <c r="J113" s="14">
        <f>IF(OR(I113="",Parámetros!$H$10=""),"",IF(I113&gt;=Parámetros!$H$10,"Sí","No"))</f>
        <v/>
      </c>
      <c r="K113" s="9" t="n"/>
      <c r="L113" s="9" t="n"/>
    </row>
    <row r="114">
      <c r="A114" s="9" t="n"/>
      <c r="B114" s="14">
        <f>IF(A114="","",IFERROR(VLOOKUP(A114,Saldos!$A$5:$B$104,2,FALSE),"ID no encontrado"))</f>
        <v/>
      </c>
      <c r="C114" s="10" t="n"/>
      <c r="D114" s="10" t="n"/>
      <c r="E114" s="10" t="n"/>
      <c r="F114" s="14">
        <f>IF(OR(D114="",E114=""),"",IF(E114&lt;D114,"Revisar fechas",IF(Parámetros!$H$8="Hábiles",NETWORKDAYS(D114,E114,INDEX(Feriados!$A$3:$F$62,0,Parámetros!$B$5))+IF(Parámetros!$H$9="Sí",INT((WEEKDAY(D114-7)+E114-D114)/7)-SUMPRODUCT((INDEX(Feriados!$A$3:$F$62,0,Parámetros!$B$5)&lt;&gt;"")*(INDEX(Feriados!$A$3:$F$62,0,Parámetros!$B$5)&gt;=D114)*(INDEX(Feriados!$A$3:$F$62,0,Parámetros!$B$5)&lt;=E114)*(WEEKDAY(INDEX(Feriados!$A$3:$F$62,0,Parámetros!$B$5))=7)),0),E114-D114+1)))</f>
        <v/>
      </c>
      <c r="G114" s="9" t="n"/>
      <c r="H114" s="9" t="n"/>
      <c r="I114" s="14">
        <f>IF(OR(C114="",D114=""),"",D114-C114)</f>
        <v/>
      </c>
      <c r="J114" s="14">
        <f>IF(OR(I114="",Parámetros!$H$10=""),"",IF(I114&gt;=Parámetros!$H$10,"Sí","No"))</f>
        <v/>
      </c>
      <c r="K114" s="9" t="n"/>
      <c r="L114" s="9" t="n"/>
    </row>
    <row r="115">
      <c r="A115" s="9" t="n"/>
      <c r="B115" s="14">
        <f>IF(A115="","",IFERROR(VLOOKUP(A115,Saldos!$A$5:$B$104,2,FALSE),"ID no encontrado"))</f>
        <v/>
      </c>
      <c r="C115" s="10" t="n"/>
      <c r="D115" s="10" t="n"/>
      <c r="E115" s="10" t="n"/>
      <c r="F115" s="14">
        <f>IF(OR(D115="",E115=""),"",IF(E115&lt;D115,"Revisar fechas",IF(Parámetros!$H$8="Hábiles",NETWORKDAYS(D115,E115,INDEX(Feriados!$A$3:$F$62,0,Parámetros!$B$5))+IF(Parámetros!$H$9="Sí",INT((WEEKDAY(D115-7)+E115-D115)/7)-SUMPRODUCT((INDEX(Feriados!$A$3:$F$62,0,Parámetros!$B$5)&lt;&gt;"")*(INDEX(Feriados!$A$3:$F$62,0,Parámetros!$B$5)&gt;=D115)*(INDEX(Feriados!$A$3:$F$62,0,Parámetros!$B$5)&lt;=E115)*(WEEKDAY(INDEX(Feriados!$A$3:$F$62,0,Parámetros!$B$5))=7)),0),E115-D115+1)))</f>
        <v/>
      </c>
      <c r="G115" s="9" t="n"/>
      <c r="H115" s="9" t="n"/>
      <c r="I115" s="14">
        <f>IF(OR(C115="",D115=""),"",D115-C115)</f>
        <v/>
      </c>
      <c r="J115" s="14">
        <f>IF(OR(I115="",Parámetros!$H$10=""),"",IF(I115&gt;=Parámetros!$H$10,"Sí","No"))</f>
        <v/>
      </c>
      <c r="K115" s="9" t="n"/>
      <c r="L115" s="9" t="n"/>
    </row>
    <row r="116">
      <c r="A116" s="9" t="n"/>
      <c r="B116" s="14">
        <f>IF(A116="","",IFERROR(VLOOKUP(A116,Saldos!$A$5:$B$104,2,FALSE),"ID no encontrado"))</f>
        <v/>
      </c>
      <c r="C116" s="10" t="n"/>
      <c r="D116" s="10" t="n"/>
      <c r="E116" s="10" t="n"/>
      <c r="F116" s="14">
        <f>IF(OR(D116="",E116=""),"",IF(E116&lt;D116,"Revisar fechas",IF(Parámetros!$H$8="Hábiles",NETWORKDAYS(D116,E116,INDEX(Feriados!$A$3:$F$62,0,Parámetros!$B$5))+IF(Parámetros!$H$9="Sí",INT((WEEKDAY(D116-7)+E116-D116)/7)-SUMPRODUCT((INDEX(Feriados!$A$3:$F$62,0,Parámetros!$B$5)&lt;&gt;"")*(INDEX(Feriados!$A$3:$F$62,0,Parámetros!$B$5)&gt;=D116)*(INDEX(Feriados!$A$3:$F$62,0,Parámetros!$B$5)&lt;=E116)*(WEEKDAY(INDEX(Feriados!$A$3:$F$62,0,Parámetros!$B$5))=7)),0),E116-D116+1)))</f>
        <v/>
      </c>
      <c r="G116" s="9" t="n"/>
      <c r="H116" s="9" t="n"/>
      <c r="I116" s="14">
        <f>IF(OR(C116="",D116=""),"",D116-C116)</f>
        <v/>
      </c>
      <c r="J116" s="14">
        <f>IF(OR(I116="",Parámetros!$H$10=""),"",IF(I116&gt;=Parámetros!$H$10,"Sí","No"))</f>
        <v/>
      </c>
      <c r="K116" s="9" t="n"/>
      <c r="L116" s="9" t="n"/>
    </row>
    <row r="117">
      <c r="A117" s="9" t="n"/>
      <c r="B117" s="14">
        <f>IF(A117="","",IFERROR(VLOOKUP(A117,Saldos!$A$5:$B$104,2,FALSE),"ID no encontrado"))</f>
        <v/>
      </c>
      <c r="C117" s="10" t="n"/>
      <c r="D117" s="10" t="n"/>
      <c r="E117" s="10" t="n"/>
      <c r="F117" s="14">
        <f>IF(OR(D117="",E117=""),"",IF(E117&lt;D117,"Revisar fechas",IF(Parámetros!$H$8="Hábiles",NETWORKDAYS(D117,E117,INDEX(Feriados!$A$3:$F$62,0,Parámetros!$B$5))+IF(Parámetros!$H$9="Sí",INT((WEEKDAY(D117-7)+E117-D117)/7)-SUMPRODUCT((INDEX(Feriados!$A$3:$F$62,0,Parámetros!$B$5)&lt;&gt;"")*(INDEX(Feriados!$A$3:$F$62,0,Parámetros!$B$5)&gt;=D117)*(INDEX(Feriados!$A$3:$F$62,0,Parámetros!$B$5)&lt;=E117)*(WEEKDAY(INDEX(Feriados!$A$3:$F$62,0,Parámetros!$B$5))=7)),0),E117-D117+1)))</f>
        <v/>
      </c>
      <c r="G117" s="9" t="n"/>
      <c r="H117" s="9" t="n"/>
      <c r="I117" s="14">
        <f>IF(OR(C117="",D117=""),"",D117-C117)</f>
        <v/>
      </c>
      <c r="J117" s="14">
        <f>IF(OR(I117="",Parámetros!$H$10=""),"",IF(I117&gt;=Parámetros!$H$10,"Sí","No"))</f>
        <v/>
      </c>
      <c r="K117" s="9" t="n"/>
      <c r="L117" s="9" t="n"/>
    </row>
    <row r="118">
      <c r="A118" s="9" t="n"/>
      <c r="B118" s="14">
        <f>IF(A118="","",IFERROR(VLOOKUP(A118,Saldos!$A$5:$B$104,2,FALSE),"ID no encontrado"))</f>
        <v/>
      </c>
      <c r="C118" s="10" t="n"/>
      <c r="D118" s="10" t="n"/>
      <c r="E118" s="10" t="n"/>
      <c r="F118" s="14">
        <f>IF(OR(D118="",E118=""),"",IF(E118&lt;D118,"Revisar fechas",IF(Parámetros!$H$8="Hábiles",NETWORKDAYS(D118,E118,INDEX(Feriados!$A$3:$F$62,0,Parámetros!$B$5))+IF(Parámetros!$H$9="Sí",INT((WEEKDAY(D118-7)+E118-D118)/7)-SUMPRODUCT((INDEX(Feriados!$A$3:$F$62,0,Parámetros!$B$5)&lt;&gt;"")*(INDEX(Feriados!$A$3:$F$62,0,Parámetros!$B$5)&gt;=D118)*(INDEX(Feriados!$A$3:$F$62,0,Parámetros!$B$5)&lt;=E118)*(WEEKDAY(INDEX(Feriados!$A$3:$F$62,0,Parámetros!$B$5))=7)),0),E118-D118+1)))</f>
        <v/>
      </c>
      <c r="G118" s="9" t="n"/>
      <c r="H118" s="9" t="n"/>
      <c r="I118" s="14">
        <f>IF(OR(C118="",D118=""),"",D118-C118)</f>
        <v/>
      </c>
      <c r="J118" s="14">
        <f>IF(OR(I118="",Parámetros!$H$10=""),"",IF(I118&gt;=Parámetros!$H$10,"Sí","No"))</f>
        <v/>
      </c>
      <c r="K118" s="9" t="n"/>
      <c r="L118" s="9" t="n"/>
    </row>
    <row r="119">
      <c r="A119" s="9" t="n"/>
      <c r="B119" s="14">
        <f>IF(A119="","",IFERROR(VLOOKUP(A119,Saldos!$A$5:$B$104,2,FALSE),"ID no encontrado"))</f>
        <v/>
      </c>
      <c r="C119" s="10" t="n"/>
      <c r="D119" s="10" t="n"/>
      <c r="E119" s="10" t="n"/>
      <c r="F119" s="14">
        <f>IF(OR(D119="",E119=""),"",IF(E119&lt;D119,"Revisar fechas",IF(Parámetros!$H$8="Hábiles",NETWORKDAYS(D119,E119,INDEX(Feriados!$A$3:$F$62,0,Parámetros!$B$5))+IF(Parámetros!$H$9="Sí",INT((WEEKDAY(D119-7)+E119-D119)/7)-SUMPRODUCT((INDEX(Feriados!$A$3:$F$62,0,Parámetros!$B$5)&lt;&gt;"")*(INDEX(Feriados!$A$3:$F$62,0,Parámetros!$B$5)&gt;=D119)*(INDEX(Feriados!$A$3:$F$62,0,Parámetros!$B$5)&lt;=E119)*(WEEKDAY(INDEX(Feriados!$A$3:$F$62,0,Parámetros!$B$5))=7)),0),E119-D119+1)))</f>
        <v/>
      </c>
      <c r="G119" s="9" t="n"/>
      <c r="H119" s="9" t="n"/>
      <c r="I119" s="14">
        <f>IF(OR(C119="",D119=""),"",D119-C119)</f>
        <v/>
      </c>
      <c r="J119" s="14">
        <f>IF(OR(I119="",Parámetros!$H$10=""),"",IF(I119&gt;=Parámetros!$H$10,"Sí","No"))</f>
        <v/>
      </c>
      <c r="K119" s="9" t="n"/>
      <c r="L119" s="9" t="n"/>
    </row>
    <row r="120">
      <c r="A120" s="9" t="n"/>
      <c r="B120" s="14">
        <f>IF(A120="","",IFERROR(VLOOKUP(A120,Saldos!$A$5:$B$104,2,FALSE),"ID no encontrado"))</f>
        <v/>
      </c>
      <c r="C120" s="10" t="n"/>
      <c r="D120" s="10" t="n"/>
      <c r="E120" s="10" t="n"/>
      <c r="F120" s="14">
        <f>IF(OR(D120="",E120=""),"",IF(E120&lt;D120,"Revisar fechas",IF(Parámetros!$H$8="Hábiles",NETWORKDAYS(D120,E120,INDEX(Feriados!$A$3:$F$62,0,Parámetros!$B$5))+IF(Parámetros!$H$9="Sí",INT((WEEKDAY(D120-7)+E120-D120)/7)-SUMPRODUCT((INDEX(Feriados!$A$3:$F$62,0,Parámetros!$B$5)&lt;&gt;"")*(INDEX(Feriados!$A$3:$F$62,0,Parámetros!$B$5)&gt;=D120)*(INDEX(Feriados!$A$3:$F$62,0,Parámetros!$B$5)&lt;=E120)*(WEEKDAY(INDEX(Feriados!$A$3:$F$62,0,Parámetros!$B$5))=7)),0),E120-D120+1)))</f>
        <v/>
      </c>
      <c r="G120" s="9" t="n"/>
      <c r="H120" s="9" t="n"/>
      <c r="I120" s="14">
        <f>IF(OR(C120="",D120=""),"",D120-C120)</f>
        <v/>
      </c>
      <c r="J120" s="14">
        <f>IF(OR(I120="",Parámetros!$H$10=""),"",IF(I120&gt;=Parámetros!$H$10,"Sí","No"))</f>
        <v/>
      </c>
      <c r="K120" s="9" t="n"/>
      <c r="L120" s="9" t="n"/>
    </row>
    <row r="121">
      <c r="A121" s="9" t="n"/>
      <c r="B121" s="14">
        <f>IF(A121="","",IFERROR(VLOOKUP(A121,Saldos!$A$5:$B$104,2,FALSE),"ID no encontrado"))</f>
        <v/>
      </c>
      <c r="C121" s="10" t="n"/>
      <c r="D121" s="10" t="n"/>
      <c r="E121" s="10" t="n"/>
      <c r="F121" s="14">
        <f>IF(OR(D121="",E121=""),"",IF(E121&lt;D121,"Revisar fechas",IF(Parámetros!$H$8="Hábiles",NETWORKDAYS(D121,E121,INDEX(Feriados!$A$3:$F$62,0,Parámetros!$B$5))+IF(Parámetros!$H$9="Sí",INT((WEEKDAY(D121-7)+E121-D121)/7)-SUMPRODUCT((INDEX(Feriados!$A$3:$F$62,0,Parámetros!$B$5)&lt;&gt;"")*(INDEX(Feriados!$A$3:$F$62,0,Parámetros!$B$5)&gt;=D121)*(INDEX(Feriados!$A$3:$F$62,0,Parámetros!$B$5)&lt;=E121)*(WEEKDAY(INDEX(Feriados!$A$3:$F$62,0,Parámetros!$B$5))=7)),0),E121-D121+1)))</f>
        <v/>
      </c>
      <c r="G121" s="9" t="n"/>
      <c r="H121" s="9" t="n"/>
      <c r="I121" s="14">
        <f>IF(OR(C121="",D121=""),"",D121-C121)</f>
        <v/>
      </c>
      <c r="J121" s="14">
        <f>IF(OR(I121="",Parámetros!$H$10=""),"",IF(I121&gt;=Parámetros!$H$10,"Sí","No"))</f>
        <v/>
      </c>
      <c r="K121" s="9" t="n"/>
      <c r="L121" s="9" t="n"/>
    </row>
    <row r="122">
      <c r="A122" s="9" t="n"/>
      <c r="B122" s="14">
        <f>IF(A122="","",IFERROR(VLOOKUP(A122,Saldos!$A$5:$B$104,2,FALSE),"ID no encontrado"))</f>
        <v/>
      </c>
      <c r="C122" s="10" t="n"/>
      <c r="D122" s="10" t="n"/>
      <c r="E122" s="10" t="n"/>
      <c r="F122" s="14">
        <f>IF(OR(D122="",E122=""),"",IF(E122&lt;D122,"Revisar fechas",IF(Parámetros!$H$8="Hábiles",NETWORKDAYS(D122,E122,INDEX(Feriados!$A$3:$F$62,0,Parámetros!$B$5))+IF(Parámetros!$H$9="Sí",INT((WEEKDAY(D122-7)+E122-D122)/7)-SUMPRODUCT((INDEX(Feriados!$A$3:$F$62,0,Parámetros!$B$5)&lt;&gt;"")*(INDEX(Feriados!$A$3:$F$62,0,Parámetros!$B$5)&gt;=D122)*(INDEX(Feriados!$A$3:$F$62,0,Parámetros!$B$5)&lt;=E122)*(WEEKDAY(INDEX(Feriados!$A$3:$F$62,0,Parámetros!$B$5))=7)),0),E122-D122+1)))</f>
        <v/>
      </c>
      <c r="G122" s="9" t="n"/>
      <c r="H122" s="9" t="n"/>
      <c r="I122" s="14">
        <f>IF(OR(C122="",D122=""),"",D122-C122)</f>
        <v/>
      </c>
      <c r="J122" s="14">
        <f>IF(OR(I122="",Parámetros!$H$10=""),"",IF(I122&gt;=Parámetros!$H$10,"Sí","No"))</f>
        <v/>
      </c>
      <c r="K122" s="9" t="n"/>
      <c r="L122" s="9" t="n"/>
    </row>
    <row r="123">
      <c r="A123" s="9" t="n"/>
      <c r="B123" s="14">
        <f>IF(A123="","",IFERROR(VLOOKUP(A123,Saldos!$A$5:$B$104,2,FALSE),"ID no encontrado"))</f>
        <v/>
      </c>
      <c r="C123" s="10" t="n"/>
      <c r="D123" s="10" t="n"/>
      <c r="E123" s="10" t="n"/>
      <c r="F123" s="14">
        <f>IF(OR(D123="",E123=""),"",IF(E123&lt;D123,"Revisar fechas",IF(Parámetros!$H$8="Hábiles",NETWORKDAYS(D123,E123,INDEX(Feriados!$A$3:$F$62,0,Parámetros!$B$5))+IF(Parámetros!$H$9="Sí",INT((WEEKDAY(D123-7)+E123-D123)/7)-SUMPRODUCT((INDEX(Feriados!$A$3:$F$62,0,Parámetros!$B$5)&lt;&gt;"")*(INDEX(Feriados!$A$3:$F$62,0,Parámetros!$B$5)&gt;=D123)*(INDEX(Feriados!$A$3:$F$62,0,Parámetros!$B$5)&lt;=E123)*(WEEKDAY(INDEX(Feriados!$A$3:$F$62,0,Parámetros!$B$5))=7)),0),E123-D123+1)))</f>
        <v/>
      </c>
      <c r="G123" s="9" t="n"/>
      <c r="H123" s="9" t="n"/>
      <c r="I123" s="14">
        <f>IF(OR(C123="",D123=""),"",D123-C123)</f>
        <v/>
      </c>
      <c r="J123" s="14">
        <f>IF(OR(I123="",Parámetros!$H$10=""),"",IF(I123&gt;=Parámetros!$H$10,"Sí","No"))</f>
        <v/>
      </c>
      <c r="K123" s="9" t="n"/>
      <c r="L123" s="9" t="n"/>
    </row>
    <row r="124">
      <c r="A124" s="9" t="n"/>
      <c r="B124" s="14">
        <f>IF(A124="","",IFERROR(VLOOKUP(A124,Saldos!$A$5:$B$104,2,FALSE),"ID no encontrado"))</f>
        <v/>
      </c>
      <c r="C124" s="10" t="n"/>
      <c r="D124" s="10" t="n"/>
      <c r="E124" s="10" t="n"/>
      <c r="F124" s="14">
        <f>IF(OR(D124="",E124=""),"",IF(E124&lt;D124,"Revisar fechas",IF(Parámetros!$H$8="Hábiles",NETWORKDAYS(D124,E124,INDEX(Feriados!$A$3:$F$62,0,Parámetros!$B$5))+IF(Parámetros!$H$9="Sí",INT((WEEKDAY(D124-7)+E124-D124)/7)-SUMPRODUCT((INDEX(Feriados!$A$3:$F$62,0,Parámetros!$B$5)&lt;&gt;"")*(INDEX(Feriados!$A$3:$F$62,0,Parámetros!$B$5)&gt;=D124)*(INDEX(Feriados!$A$3:$F$62,0,Parámetros!$B$5)&lt;=E124)*(WEEKDAY(INDEX(Feriados!$A$3:$F$62,0,Parámetros!$B$5))=7)),0),E124-D124+1)))</f>
        <v/>
      </c>
      <c r="G124" s="9" t="n"/>
      <c r="H124" s="9" t="n"/>
      <c r="I124" s="14">
        <f>IF(OR(C124="",D124=""),"",D124-C124)</f>
        <v/>
      </c>
      <c r="J124" s="14">
        <f>IF(OR(I124="",Parámetros!$H$10=""),"",IF(I124&gt;=Parámetros!$H$10,"Sí","No"))</f>
        <v/>
      </c>
      <c r="K124" s="9" t="n"/>
      <c r="L124" s="9" t="n"/>
    </row>
    <row r="125">
      <c r="A125" s="9" t="n"/>
      <c r="B125" s="14">
        <f>IF(A125="","",IFERROR(VLOOKUP(A125,Saldos!$A$5:$B$104,2,FALSE),"ID no encontrado"))</f>
        <v/>
      </c>
      <c r="C125" s="10" t="n"/>
      <c r="D125" s="10" t="n"/>
      <c r="E125" s="10" t="n"/>
      <c r="F125" s="14">
        <f>IF(OR(D125="",E125=""),"",IF(E125&lt;D125,"Revisar fechas",IF(Parámetros!$H$8="Hábiles",NETWORKDAYS(D125,E125,INDEX(Feriados!$A$3:$F$62,0,Parámetros!$B$5))+IF(Parámetros!$H$9="Sí",INT((WEEKDAY(D125-7)+E125-D125)/7)-SUMPRODUCT((INDEX(Feriados!$A$3:$F$62,0,Parámetros!$B$5)&lt;&gt;"")*(INDEX(Feriados!$A$3:$F$62,0,Parámetros!$B$5)&gt;=D125)*(INDEX(Feriados!$A$3:$F$62,0,Parámetros!$B$5)&lt;=E125)*(WEEKDAY(INDEX(Feriados!$A$3:$F$62,0,Parámetros!$B$5))=7)),0),E125-D125+1)))</f>
        <v/>
      </c>
      <c r="G125" s="9" t="n"/>
      <c r="H125" s="9" t="n"/>
      <c r="I125" s="14">
        <f>IF(OR(C125="",D125=""),"",D125-C125)</f>
        <v/>
      </c>
      <c r="J125" s="14">
        <f>IF(OR(I125="",Parámetros!$H$10=""),"",IF(I125&gt;=Parámetros!$H$10,"Sí","No"))</f>
        <v/>
      </c>
      <c r="K125" s="9" t="n"/>
      <c r="L125" s="9" t="n"/>
    </row>
    <row r="126">
      <c r="A126" s="9" t="n"/>
      <c r="B126" s="14">
        <f>IF(A126="","",IFERROR(VLOOKUP(A126,Saldos!$A$5:$B$104,2,FALSE),"ID no encontrado"))</f>
        <v/>
      </c>
      <c r="C126" s="10" t="n"/>
      <c r="D126" s="10" t="n"/>
      <c r="E126" s="10" t="n"/>
      <c r="F126" s="14">
        <f>IF(OR(D126="",E126=""),"",IF(E126&lt;D126,"Revisar fechas",IF(Parámetros!$H$8="Hábiles",NETWORKDAYS(D126,E126,INDEX(Feriados!$A$3:$F$62,0,Parámetros!$B$5))+IF(Parámetros!$H$9="Sí",INT((WEEKDAY(D126-7)+E126-D126)/7)-SUMPRODUCT((INDEX(Feriados!$A$3:$F$62,0,Parámetros!$B$5)&lt;&gt;"")*(INDEX(Feriados!$A$3:$F$62,0,Parámetros!$B$5)&gt;=D126)*(INDEX(Feriados!$A$3:$F$62,0,Parámetros!$B$5)&lt;=E126)*(WEEKDAY(INDEX(Feriados!$A$3:$F$62,0,Parámetros!$B$5))=7)),0),E126-D126+1)))</f>
        <v/>
      </c>
      <c r="G126" s="9" t="n"/>
      <c r="H126" s="9" t="n"/>
      <c r="I126" s="14">
        <f>IF(OR(C126="",D126=""),"",D126-C126)</f>
        <v/>
      </c>
      <c r="J126" s="14">
        <f>IF(OR(I126="",Parámetros!$H$10=""),"",IF(I126&gt;=Parámetros!$H$10,"Sí","No"))</f>
        <v/>
      </c>
      <c r="K126" s="9" t="n"/>
      <c r="L126" s="9" t="n"/>
    </row>
    <row r="127">
      <c r="A127" s="9" t="n"/>
      <c r="B127" s="14">
        <f>IF(A127="","",IFERROR(VLOOKUP(A127,Saldos!$A$5:$B$104,2,FALSE),"ID no encontrado"))</f>
        <v/>
      </c>
      <c r="C127" s="10" t="n"/>
      <c r="D127" s="10" t="n"/>
      <c r="E127" s="10" t="n"/>
      <c r="F127" s="14">
        <f>IF(OR(D127="",E127=""),"",IF(E127&lt;D127,"Revisar fechas",IF(Parámetros!$H$8="Hábiles",NETWORKDAYS(D127,E127,INDEX(Feriados!$A$3:$F$62,0,Parámetros!$B$5))+IF(Parámetros!$H$9="Sí",INT((WEEKDAY(D127-7)+E127-D127)/7)-SUMPRODUCT((INDEX(Feriados!$A$3:$F$62,0,Parámetros!$B$5)&lt;&gt;"")*(INDEX(Feriados!$A$3:$F$62,0,Parámetros!$B$5)&gt;=D127)*(INDEX(Feriados!$A$3:$F$62,0,Parámetros!$B$5)&lt;=E127)*(WEEKDAY(INDEX(Feriados!$A$3:$F$62,0,Parámetros!$B$5))=7)),0),E127-D127+1)))</f>
        <v/>
      </c>
      <c r="G127" s="9" t="n"/>
      <c r="H127" s="9" t="n"/>
      <c r="I127" s="14">
        <f>IF(OR(C127="",D127=""),"",D127-C127)</f>
        <v/>
      </c>
      <c r="J127" s="14">
        <f>IF(OR(I127="",Parámetros!$H$10=""),"",IF(I127&gt;=Parámetros!$H$10,"Sí","No"))</f>
        <v/>
      </c>
      <c r="K127" s="9" t="n"/>
      <c r="L127" s="9" t="n"/>
    </row>
    <row r="128">
      <c r="A128" s="9" t="n"/>
      <c r="B128" s="14">
        <f>IF(A128="","",IFERROR(VLOOKUP(A128,Saldos!$A$5:$B$104,2,FALSE),"ID no encontrado"))</f>
        <v/>
      </c>
      <c r="C128" s="10" t="n"/>
      <c r="D128" s="10" t="n"/>
      <c r="E128" s="10" t="n"/>
      <c r="F128" s="14">
        <f>IF(OR(D128="",E128=""),"",IF(E128&lt;D128,"Revisar fechas",IF(Parámetros!$H$8="Hábiles",NETWORKDAYS(D128,E128,INDEX(Feriados!$A$3:$F$62,0,Parámetros!$B$5))+IF(Parámetros!$H$9="Sí",INT((WEEKDAY(D128-7)+E128-D128)/7)-SUMPRODUCT((INDEX(Feriados!$A$3:$F$62,0,Parámetros!$B$5)&lt;&gt;"")*(INDEX(Feriados!$A$3:$F$62,0,Parámetros!$B$5)&gt;=D128)*(INDEX(Feriados!$A$3:$F$62,0,Parámetros!$B$5)&lt;=E128)*(WEEKDAY(INDEX(Feriados!$A$3:$F$62,0,Parámetros!$B$5))=7)),0),E128-D128+1)))</f>
        <v/>
      </c>
      <c r="G128" s="9" t="n"/>
      <c r="H128" s="9" t="n"/>
      <c r="I128" s="14">
        <f>IF(OR(C128="",D128=""),"",D128-C128)</f>
        <v/>
      </c>
      <c r="J128" s="14">
        <f>IF(OR(I128="",Parámetros!$H$10=""),"",IF(I128&gt;=Parámetros!$H$10,"Sí","No"))</f>
        <v/>
      </c>
      <c r="K128" s="9" t="n"/>
      <c r="L128" s="9" t="n"/>
    </row>
    <row r="129">
      <c r="A129" s="9" t="n"/>
      <c r="B129" s="14">
        <f>IF(A129="","",IFERROR(VLOOKUP(A129,Saldos!$A$5:$B$104,2,FALSE),"ID no encontrado"))</f>
        <v/>
      </c>
      <c r="C129" s="10" t="n"/>
      <c r="D129" s="10" t="n"/>
      <c r="E129" s="10" t="n"/>
      <c r="F129" s="14">
        <f>IF(OR(D129="",E129=""),"",IF(E129&lt;D129,"Revisar fechas",IF(Parámetros!$H$8="Hábiles",NETWORKDAYS(D129,E129,INDEX(Feriados!$A$3:$F$62,0,Parámetros!$B$5))+IF(Parámetros!$H$9="Sí",INT((WEEKDAY(D129-7)+E129-D129)/7)-SUMPRODUCT((INDEX(Feriados!$A$3:$F$62,0,Parámetros!$B$5)&lt;&gt;"")*(INDEX(Feriados!$A$3:$F$62,0,Parámetros!$B$5)&gt;=D129)*(INDEX(Feriados!$A$3:$F$62,0,Parámetros!$B$5)&lt;=E129)*(WEEKDAY(INDEX(Feriados!$A$3:$F$62,0,Parámetros!$B$5))=7)),0),E129-D129+1)))</f>
        <v/>
      </c>
      <c r="G129" s="9" t="n"/>
      <c r="H129" s="9" t="n"/>
      <c r="I129" s="14">
        <f>IF(OR(C129="",D129=""),"",D129-C129)</f>
        <v/>
      </c>
      <c r="J129" s="14">
        <f>IF(OR(I129="",Parámetros!$H$10=""),"",IF(I129&gt;=Parámetros!$H$10,"Sí","No"))</f>
        <v/>
      </c>
      <c r="K129" s="9" t="n"/>
      <c r="L129" s="9" t="n"/>
    </row>
    <row r="130">
      <c r="A130" s="9" t="n"/>
      <c r="B130" s="14">
        <f>IF(A130="","",IFERROR(VLOOKUP(A130,Saldos!$A$5:$B$104,2,FALSE),"ID no encontrado"))</f>
        <v/>
      </c>
      <c r="C130" s="10" t="n"/>
      <c r="D130" s="10" t="n"/>
      <c r="E130" s="10" t="n"/>
      <c r="F130" s="14">
        <f>IF(OR(D130="",E130=""),"",IF(E130&lt;D130,"Revisar fechas",IF(Parámetros!$H$8="Hábiles",NETWORKDAYS(D130,E130,INDEX(Feriados!$A$3:$F$62,0,Parámetros!$B$5))+IF(Parámetros!$H$9="Sí",INT((WEEKDAY(D130-7)+E130-D130)/7)-SUMPRODUCT((INDEX(Feriados!$A$3:$F$62,0,Parámetros!$B$5)&lt;&gt;"")*(INDEX(Feriados!$A$3:$F$62,0,Parámetros!$B$5)&gt;=D130)*(INDEX(Feriados!$A$3:$F$62,0,Parámetros!$B$5)&lt;=E130)*(WEEKDAY(INDEX(Feriados!$A$3:$F$62,0,Parámetros!$B$5))=7)),0),E130-D130+1)))</f>
        <v/>
      </c>
      <c r="G130" s="9" t="n"/>
      <c r="H130" s="9" t="n"/>
      <c r="I130" s="14">
        <f>IF(OR(C130="",D130=""),"",D130-C130)</f>
        <v/>
      </c>
      <c r="J130" s="14">
        <f>IF(OR(I130="",Parámetros!$H$10=""),"",IF(I130&gt;=Parámetros!$H$10,"Sí","No"))</f>
        <v/>
      </c>
      <c r="K130" s="9" t="n"/>
      <c r="L130" s="9" t="n"/>
    </row>
    <row r="131">
      <c r="A131" s="9" t="n"/>
      <c r="B131" s="14">
        <f>IF(A131="","",IFERROR(VLOOKUP(A131,Saldos!$A$5:$B$104,2,FALSE),"ID no encontrado"))</f>
        <v/>
      </c>
      <c r="C131" s="10" t="n"/>
      <c r="D131" s="10" t="n"/>
      <c r="E131" s="10" t="n"/>
      <c r="F131" s="14">
        <f>IF(OR(D131="",E131=""),"",IF(E131&lt;D131,"Revisar fechas",IF(Parámetros!$H$8="Hábiles",NETWORKDAYS(D131,E131,INDEX(Feriados!$A$3:$F$62,0,Parámetros!$B$5))+IF(Parámetros!$H$9="Sí",INT((WEEKDAY(D131-7)+E131-D131)/7)-SUMPRODUCT((INDEX(Feriados!$A$3:$F$62,0,Parámetros!$B$5)&lt;&gt;"")*(INDEX(Feriados!$A$3:$F$62,0,Parámetros!$B$5)&gt;=D131)*(INDEX(Feriados!$A$3:$F$62,0,Parámetros!$B$5)&lt;=E131)*(WEEKDAY(INDEX(Feriados!$A$3:$F$62,0,Parámetros!$B$5))=7)),0),E131-D131+1)))</f>
        <v/>
      </c>
      <c r="G131" s="9" t="n"/>
      <c r="H131" s="9" t="n"/>
      <c r="I131" s="14">
        <f>IF(OR(C131="",D131=""),"",D131-C131)</f>
        <v/>
      </c>
      <c r="J131" s="14">
        <f>IF(OR(I131="",Parámetros!$H$10=""),"",IF(I131&gt;=Parámetros!$H$10,"Sí","No"))</f>
        <v/>
      </c>
      <c r="K131" s="9" t="n"/>
      <c r="L131" s="9" t="n"/>
    </row>
    <row r="132">
      <c r="A132" s="9" t="n"/>
      <c r="B132" s="14">
        <f>IF(A132="","",IFERROR(VLOOKUP(A132,Saldos!$A$5:$B$104,2,FALSE),"ID no encontrado"))</f>
        <v/>
      </c>
      <c r="C132" s="10" t="n"/>
      <c r="D132" s="10" t="n"/>
      <c r="E132" s="10" t="n"/>
      <c r="F132" s="14">
        <f>IF(OR(D132="",E132=""),"",IF(E132&lt;D132,"Revisar fechas",IF(Parámetros!$H$8="Hábiles",NETWORKDAYS(D132,E132,INDEX(Feriados!$A$3:$F$62,0,Parámetros!$B$5))+IF(Parámetros!$H$9="Sí",INT((WEEKDAY(D132-7)+E132-D132)/7)-SUMPRODUCT((INDEX(Feriados!$A$3:$F$62,0,Parámetros!$B$5)&lt;&gt;"")*(INDEX(Feriados!$A$3:$F$62,0,Parámetros!$B$5)&gt;=D132)*(INDEX(Feriados!$A$3:$F$62,0,Parámetros!$B$5)&lt;=E132)*(WEEKDAY(INDEX(Feriados!$A$3:$F$62,0,Parámetros!$B$5))=7)),0),E132-D132+1)))</f>
        <v/>
      </c>
      <c r="G132" s="9" t="n"/>
      <c r="H132" s="9" t="n"/>
      <c r="I132" s="14">
        <f>IF(OR(C132="",D132=""),"",D132-C132)</f>
        <v/>
      </c>
      <c r="J132" s="14">
        <f>IF(OR(I132="",Parámetros!$H$10=""),"",IF(I132&gt;=Parámetros!$H$10,"Sí","No"))</f>
        <v/>
      </c>
      <c r="K132" s="9" t="n"/>
      <c r="L132" s="9" t="n"/>
    </row>
    <row r="133">
      <c r="A133" s="9" t="n"/>
      <c r="B133" s="14">
        <f>IF(A133="","",IFERROR(VLOOKUP(A133,Saldos!$A$5:$B$104,2,FALSE),"ID no encontrado"))</f>
        <v/>
      </c>
      <c r="C133" s="10" t="n"/>
      <c r="D133" s="10" t="n"/>
      <c r="E133" s="10" t="n"/>
      <c r="F133" s="14">
        <f>IF(OR(D133="",E133=""),"",IF(E133&lt;D133,"Revisar fechas",IF(Parámetros!$H$8="Hábiles",NETWORKDAYS(D133,E133,INDEX(Feriados!$A$3:$F$62,0,Parámetros!$B$5))+IF(Parámetros!$H$9="Sí",INT((WEEKDAY(D133-7)+E133-D133)/7)-SUMPRODUCT((INDEX(Feriados!$A$3:$F$62,0,Parámetros!$B$5)&lt;&gt;"")*(INDEX(Feriados!$A$3:$F$62,0,Parámetros!$B$5)&gt;=D133)*(INDEX(Feriados!$A$3:$F$62,0,Parámetros!$B$5)&lt;=E133)*(WEEKDAY(INDEX(Feriados!$A$3:$F$62,0,Parámetros!$B$5))=7)),0),E133-D133+1)))</f>
        <v/>
      </c>
      <c r="G133" s="9" t="n"/>
      <c r="H133" s="9" t="n"/>
      <c r="I133" s="14">
        <f>IF(OR(C133="",D133=""),"",D133-C133)</f>
        <v/>
      </c>
      <c r="J133" s="14">
        <f>IF(OR(I133="",Parámetros!$H$10=""),"",IF(I133&gt;=Parámetros!$H$10,"Sí","No"))</f>
        <v/>
      </c>
      <c r="K133" s="9" t="n"/>
      <c r="L133" s="9" t="n"/>
    </row>
    <row r="134">
      <c r="A134" s="9" t="n"/>
      <c r="B134" s="14">
        <f>IF(A134="","",IFERROR(VLOOKUP(A134,Saldos!$A$5:$B$104,2,FALSE),"ID no encontrado"))</f>
        <v/>
      </c>
      <c r="C134" s="10" t="n"/>
      <c r="D134" s="10" t="n"/>
      <c r="E134" s="10" t="n"/>
      <c r="F134" s="14">
        <f>IF(OR(D134="",E134=""),"",IF(E134&lt;D134,"Revisar fechas",IF(Parámetros!$H$8="Hábiles",NETWORKDAYS(D134,E134,INDEX(Feriados!$A$3:$F$62,0,Parámetros!$B$5))+IF(Parámetros!$H$9="Sí",INT((WEEKDAY(D134-7)+E134-D134)/7)-SUMPRODUCT((INDEX(Feriados!$A$3:$F$62,0,Parámetros!$B$5)&lt;&gt;"")*(INDEX(Feriados!$A$3:$F$62,0,Parámetros!$B$5)&gt;=D134)*(INDEX(Feriados!$A$3:$F$62,0,Parámetros!$B$5)&lt;=E134)*(WEEKDAY(INDEX(Feriados!$A$3:$F$62,0,Parámetros!$B$5))=7)),0),E134-D134+1)))</f>
        <v/>
      </c>
      <c r="G134" s="9" t="n"/>
      <c r="H134" s="9" t="n"/>
      <c r="I134" s="14">
        <f>IF(OR(C134="",D134=""),"",D134-C134)</f>
        <v/>
      </c>
      <c r="J134" s="14">
        <f>IF(OR(I134="",Parámetros!$H$10=""),"",IF(I134&gt;=Parámetros!$H$10,"Sí","No"))</f>
        <v/>
      </c>
      <c r="K134" s="9" t="n"/>
      <c r="L134" s="9" t="n"/>
    </row>
    <row r="135">
      <c r="A135" s="9" t="n"/>
      <c r="B135" s="14">
        <f>IF(A135="","",IFERROR(VLOOKUP(A135,Saldos!$A$5:$B$104,2,FALSE),"ID no encontrado"))</f>
        <v/>
      </c>
      <c r="C135" s="10" t="n"/>
      <c r="D135" s="10" t="n"/>
      <c r="E135" s="10" t="n"/>
      <c r="F135" s="14">
        <f>IF(OR(D135="",E135=""),"",IF(E135&lt;D135,"Revisar fechas",IF(Parámetros!$H$8="Hábiles",NETWORKDAYS(D135,E135,INDEX(Feriados!$A$3:$F$62,0,Parámetros!$B$5))+IF(Parámetros!$H$9="Sí",INT((WEEKDAY(D135-7)+E135-D135)/7)-SUMPRODUCT((INDEX(Feriados!$A$3:$F$62,0,Parámetros!$B$5)&lt;&gt;"")*(INDEX(Feriados!$A$3:$F$62,0,Parámetros!$B$5)&gt;=D135)*(INDEX(Feriados!$A$3:$F$62,0,Parámetros!$B$5)&lt;=E135)*(WEEKDAY(INDEX(Feriados!$A$3:$F$62,0,Parámetros!$B$5))=7)),0),E135-D135+1)))</f>
        <v/>
      </c>
      <c r="G135" s="9" t="n"/>
      <c r="H135" s="9" t="n"/>
      <c r="I135" s="14">
        <f>IF(OR(C135="",D135=""),"",D135-C135)</f>
        <v/>
      </c>
      <c r="J135" s="14">
        <f>IF(OR(I135="",Parámetros!$H$10=""),"",IF(I135&gt;=Parámetros!$H$10,"Sí","No"))</f>
        <v/>
      </c>
      <c r="K135" s="9" t="n"/>
      <c r="L135" s="9" t="n"/>
    </row>
    <row r="136">
      <c r="A136" s="9" t="n"/>
      <c r="B136" s="14">
        <f>IF(A136="","",IFERROR(VLOOKUP(A136,Saldos!$A$5:$B$104,2,FALSE),"ID no encontrado"))</f>
        <v/>
      </c>
      <c r="C136" s="10" t="n"/>
      <c r="D136" s="10" t="n"/>
      <c r="E136" s="10" t="n"/>
      <c r="F136" s="14">
        <f>IF(OR(D136="",E136=""),"",IF(E136&lt;D136,"Revisar fechas",IF(Parámetros!$H$8="Hábiles",NETWORKDAYS(D136,E136,INDEX(Feriados!$A$3:$F$62,0,Parámetros!$B$5))+IF(Parámetros!$H$9="Sí",INT((WEEKDAY(D136-7)+E136-D136)/7)-SUMPRODUCT((INDEX(Feriados!$A$3:$F$62,0,Parámetros!$B$5)&lt;&gt;"")*(INDEX(Feriados!$A$3:$F$62,0,Parámetros!$B$5)&gt;=D136)*(INDEX(Feriados!$A$3:$F$62,0,Parámetros!$B$5)&lt;=E136)*(WEEKDAY(INDEX(Feriados!$A$3:$F$62,0,Parámetros!$B$5))=7)),0),E136-D136+1)))</f>
        <v/>
      </c>
      <c r="G136" s="9" t="n"/>
      <c r="H136" s="9" t="n"/>
      <c r="I136" s="14">
        <f>IF(OR(C136="",D136=""),"",D136-C136)</f>
        <v/>
      </c>
      <c r="J136" s="14">
        <f>IF(OR(I136="",Parámetros!$H$10=""),"",IF(I136&gt;=Parámetros!$H$10,"Sí","No"))</f>
        <v/>
      </c>
      <c r="K136" s="9" t="n"/>
      <c r="L136" s="9" t="n"/>
    </row>
    <row r="137">
      <c r="A137" s="9" t="n"/>
      <c r="B137" s="14">
        <f>IF(A137="","",IFERROR(VLOOKUP(A137,Saldos!$A$5:$B$104,2,FALSE),"ID no encontrado"))</f>
        <v/>
      </c>
      <c r="C137" s="10" t="n"/>
      <c r="D137" s="10" t="n"/>
      <c r="E137" s="10" t="n"/>
      <c r="F137" s="14">
        <f>IF(OR(D137="",E137=""),"",IF(E137&lt;D137,"Revisar fechas",IF(Parámetros!$H$8="Hábiles",NETWORKDAYS(D137,E137,INDEX(Feriados!$A$3:$F$62,0,Parámetros!$B$5))+IF(Parámetros!$H$9="Sí",INT((WEEKDAY(D137-7)+E137-D137)/7)-SUMPRODUCT((INDEX(Feriados!$A$3:$F$62,0,Parámetros!$B$5)&lt;&gt;"")*(INDEX(Feriados!$A$3:$F$62,0,Parámetros!$B$5)&gt;=D137)*(INDEX(Feriados!$A$3:$F$62,0,Parámetros!$B$5)&lt;=E137)*(WEEKDAY(INDEX(Feriados!$A$3:$F$62,0,Parámetros!$B$5))=7)),0),E137-D137+1)))</f>
        <v/>
      </c>
      <c r="G137" s="9" t="n"/>
      <c r="H137" s="9" t="n"/>
      <c r="I137" s="14">
        <f>IF(OR(C137="",D137=""),"",D137-C137)</f>
        <v/>
      </c>
      <c r="J137" s="14">
        <f>IF(OR(I137="",Parámetros!$H$10=""),"",IF(I137&gt;=Parámetros!$H$10,"Sí","No"))</f>
        <v/>
      </c>
      <c r="K137" s="9" t="n"/>
      <c r="L137" s="9" t="n"/>
    </row>
    <row r="138">
      <c r="A138" s="9" t="n"/>
      <c r="B138" s="14">
        <f>IF(A138="","",IFERROR(VLOOKUP(A138,Saldos!$A$5:$B$104,2,FALSE),"ID no encontrado"))</f>
        <v/>
      </c>
      <c r="C138" s="10" t="n"/>
      <c r="D138" s="10" t="n"/>
      <c r="E138" s="10" t="n"/>
      <c r="F138" s="14">
        <f>IF(OR(D138="",E138=""),"",IF(E138&lt;D138,"Revisar fechas",IF(Parámetros!$H$8="Hábiles",NETWORKDAYS(D138,E138,INDEX(Feriados!$A$3:$F$62,0,Parámetros!$B$5))+IF(Parámetros!$H$9="Sí",INT((WEEKDAY(D138-7)+E138-D138)/7)-SUMPRODUCT((INDEX(Feriados!$A$3:$F$62,0,Parámetros!$B$5)&lt;&gt;"")*(INDEX(Feriados!$A$3:$F$62,0,Parámetros!$B$5)&gt;=D138)*(INDEX(Feriados!$A$3:$F$62,0,Parámetros!$B$5)&lt;=E138)*(WEEKDAY(INDEX(Feriados!$A$3:$F$62,0,Parámetros!$B$5))=7)),0),E138-D138+1)))</f>
        <v/>
      </c>
      <c r="G138" s="9" t="n"/>
      <c r="H138" s="9" t="n"/>
      <c r="I138" s="14">
        <f>IF(OR(C138="",D138=""),"",D138-C138)</f>
        <v/>
      </c>
      <c r="J138" s="14">
        <f>IF(OR(I138="",Parámetros!$H$10=""),"",IF(I138&gt;=Parámetros!$H$10,"Sí","No"))</f>
        <v/>
      </c>
      <c r="K138" s="9" t="n"/>
      <c r="L138" s="9" t="n"/>
    </row>
    <row r="139">
      <c r="A139" s="9" t="n"/>
      <c r="B139" s="14">
        <f>IF(A139="","",IFERROR(VLOOKUP(A139,Saldos!$A$5:$B$104,2,FALSE),"ID no encontrado"))</f>
        <v/>
      </c>
      <c r="C139" s="10" t="n"/>
      <c r="D139" s="10" t="n"/>
      <c r="E139" s="10" t="n"/>
      <c r="F139" s="14">
        <f>IF(OR(D139="",E139=""),"",IF(E139&lt;D139,"Revisar fechas",IF(Parámetros!$H$8="Hábiles",NETWORKDAYS(D139,E139,INDEX(Feriados!$A$3:$F$62,0,Parámetros!$B$5))+IF(Parámetros!$H$9="Sí",INT((WEEKDAY(D139-7)+E139-D139)/7)-SUMPRODUCT((INDEX(Feriados!$A$3:$F$62,0,Parámetros!$B$5)&lt;&gt;"")*(INDEX(Feriados!$A$3:$F$62,0,Parámetros!$B$5)&gt;=D139)*(INDEX(Feriados!$A$3:$F$62,0,Parámetros!$B$5)&lt;=E139)*(WEEKDAY(INDEX(Feriados!$A$3:$F$62,0,Parámetros!$B$5))=7)),0),E139-D139+1)))</f>
        <v/>
      </c>
      <c r="G139" s="9" t="n"/>
      <c r="H139" s="9" t="n"/>
      <c r="I139" s="14">
        <f>IF(OR(C139="",D139=""),"",D139-C139)</f>
        <v/>
      </c>
      <c r="J139" s="14">
        <f>IF(OR(I139="",Parámetros!$H$10=""),"",IF(I139&gt;=Parámetros!$H$10,"Sí","No"))</f>
        <v/>
      </c>
      <c r="K139" s="9" t="n"/>
      <c r="L139" s="9" t="n"/>
    </row>
    <row r="140">
      <c r="A140" s="9" t="n"/>
      <c r="B140" s="14">
        <f>IF(A140="","",IFERROR(VLOOKUP(A140,Saldos!$A$5:$B$104,2,FALSE),"ID no encontrado"))</f>
        <v/>
      </c>
      <c r="C140" s="10" t="n"/>
      <c r="D140" s="10" t="n"/>
      <c r="E140" s="10" t="n"/>
      <c r="F140" s="14">
        <f>IF(OR(D140="",E140=""),"",IF(E140&lt;D140,"Revisar fechas",IF(Parámetros!$H$8="Hábiles",NETWORKDAYS(D140,E140,INDEX(Feriados!$A$3:$F$62,0,Parámetros!$B$5))+IF(Parámetros!$H$9="Sí",INT((WEEKDAY(D140-7)+E140-D140)/7)-SUMPRODUCT((INDEX(Feriados!$A$3:$F$62,0,Parámetros!$B$5)&lt;&gt;"")*(INDEX(Feriados!$A$3:$F$62,0,Parámetros!$B$5)&gt;=D140)*(INDEX(Feriados!$A$3:$F$62,0,Parámetros!$B$5)&lt;=E140)*(WEEKDAY(INDEX(Feriados!$A$3:$F$62,0,Parámetros!$B$5))=7)),0),E140-D140+1)))</f>
        <v/>
      </c>
      <c r="G140" s="9" t="n"/>
      <c r="H140" s="9" t="n"/>
      <c r="I140" s="14">
        <f>IF(OR(C140="",D140=""),"",D140-C140)</f>
        <v/>
      </c>
      <c r="J140" s="14">
        <f>IF(OR(I140="",Parámetros!$H$10=""),"",IF(I140&gt;=Parámetros!$H$10,"Sí","No"))</f>
        <v/>
      </c>
      <c r="K140" s="9" t="n"/>
      <c r="L140" s="9" t="n"/>
    </row>
    <row r="141">
      <c r="A141" s="9" t="n"/>
      <c r="B141" s="14">
        <f>IF(A141="","",IFERROR(VLOOKUP(A141,Saldos!$A$5:$B$104,2,FALSE),"ID no encontrado"))</f>
        <v/>
      </c>
      <c r="C141" s="10" t="n"/>
      <c r="D141" s="10" t="n"/>
      <c r="E141" s="10" t="n"/>
      <c r="F141" s="14">
        <f>IF(OR(D141="",E141=""),"",IF(E141&lt;D141,"Revisar fechas",IF(Parámetros!$H$8="Hábiles",NETWORKDAYS(D141,E141,INDEX(Feriados!$A$3:$F$62,0,Parámetros!$B$5))+IF(Parámetros!$H$9="Sí",INT((WEEKDAY(D141-7)+E141-D141)/7)-SUMPRODUCT((INDEX(Feriados!$A$3:$F$62,0,Parámetros!$B$5)&lt;&gt;"")*(INDEX(Feriados!$A$3:$F$62,0,Parámetros!$B$5)&gt;=D141)*(INDEX(Feriados!$A$3:$F$62,0,Parámetros!$B$5)&lt;=E141)*(WEEKDAY(INDEX(Feriados!$A$3:$F$62,0,Parámetros!$B$5))=7)),0),E141-D141+1)))</f>
        <v/>
      </c>
      <c r="G141" s="9" t="n"/>
      <c r="H141" s="9" t="n"/>
      <c r="I141" s="14">
        <f>IF(OR(C141="",D141=""),"",D141-C141)</f>
        <v/>
      </c>
      <c r="J141" s="14">
        <f>IF(OR(I141="",Parámetros!$H$10=""),"",IF(I141&gt;=Parámetros!$H$10,"Sí","No"))</f>
        <v/>
      </c>
      <c r="K141" s="9" t="n"/>
      <c r="L141" s="9" t="n"/>
    </row>
    <row r="142">
      <c r="A142" s="9" t="n"/>
      <c r="B142" s="14">
        <f>IF(A142="","",IFERROR(VLOOKUP(A142,Saldos!$A$5:$B$104,2,FALSE),"ID no encontrado"))</f>
        <v/>
      </c>
      <c r="C142" s="10" t="n"/>
      <c r="D142" s="10" t="n"/>
      <c r="E142" s="10" t="n"/>
      <c r="F142" s="14">
        <f>IF(OR(D142="",E142=""),"",IF(E142&lt;D142,"Revisar fechas",IF(Parámetros!$H$8="Hábiles",NETWORKDAYS(D142,E142,INDEX(Feriados!$A$3:$F$62,0,Parámetros!$B$5))+IF(Parámetros!$H$9="Sí",INT((WEEKDAY(D142-7)+E142-D142)/7)-SUMPRODUCT((INDEX(Feriados!$A$3:$F$62,0,Parámetros!$B$5)&lt;&gt;"")*(INDEX(Feriados!$A$3:$F$62,0,Parámetros!$B$5)&gt;=D142)*(INDEX(Feriados!$A$3:$F$62,0,Parámetros!$B$5)&lt;=E142)*(WEEKDAY(INDEX(Feriados!$A$3:$F$62,0,Parámetros!$B$5))=7)),0),E142-D142+1)))</f>
        <v/>
      </c>
      <c r="G142" s="9" t="n"/>
      <c r="H142" s="9" t="n"/>
      <c r="I142" s="14">
        <f>IF(OR(C142="",D142=""),"",D142-C142)</f>
        <v/>
      </c>
      <c r="J142" s="14">
        <f>IF(OR(I142="",Parámetros!$H$10=""),"",IF(I142&gt;=Parámetros!$H$10,"Sí","No"))</f>
        <v/>
      </c>
      <c r="K142" s="9" t="n"/>
      <c r="L142" s="9" t="n"/>
    </row>
    <row r="143">
      <c r="A143" s="9" t="n"/>
      <c r="B143" s="14">
        <f>IF(A143="","",IFERROR(VLOOKUP(A143,Saldos!$A$5:$B$104,2,FALSE),"ID no encontrado"))</f>
        <v/>
      </c>
      <c r="C143" s="10" t="n"/>
      <c r="D143" s="10" t="n"/>
      <c r="E143" s="10" t="n"/>
      <c r="F143" s="14">
        <f>IF(OR(D143="",E143=""),"",IF(E143&lt;D143,"Revisar fechas",IF(Parámetros!$H$8="Hábiles",NETWORKDAYS(D143,E143,INDEX(Feriados!$A$3:$F$62,0,Parámetros!$B$5))+IF(Parámetros!$H$9="Sí",INT((WEEKDAY(D143-7)+E143-D143)/7)-SUMPRODUCT((INDEX(Feriados!$A$3:$F$62,0,Parámetros!$B$5)&lt;&gt;"")*(INDEX(Feriados!$A$3:$F$62,0,Parámetros!$B$5)&gt;=D143)*(INDEX(Feriados!$A$3:$F$62,0,Parámetros!$B$5)&lt;=E143)*(WEEKDAY(INDEX(Feriados!$A$3:$F$62,0,Parámetros!$B$5))=7)),0),E143-D143+1)))</f>
        <v/>
      </c>
      <c r="G143" s="9" t="n"/>
      <c r="H143" s="9" t="n"/>
      <c r="I143" s="14">
        <f>IF(OR(C143="",D143=""),"",D143-C143)</f>
        <v/>
      </c>
      <c r="J143" s="14">
        <f>IF(OR(I143="",Parámetros!$H$10=""),"",IF(I143&gt;=Parámetros!$H$10,"Sí","No"))</f>
        <v/>
      </c>
      <c r="K143" s="9" t="n"/>
      <c r="L143" s="9" t="n"/>
    </row>
    <row r="144">
      <c r="A144" s="9" t="n"/>
      <c r="B144" s="14">
        <f>IF(A144="","",IFERROR(VLOOKUP(A144,Saldos!$A$5:$B$104,2,FALSE),"ID no encontrado"))</f>
        <v/>
      </c>
      <c r="C144" s="10" t="n"/>
      <c r="D144" s="10" t="n"/>
      <c r="E144" s="10" t="n"/>
      <c r="F144" s="14">
        <f>IF(OR(D144="",E144=""),"",IF(E144&lt;D144,"Revisar fechas",IF(Parámetros!$H$8="Hábiles",NETWORKDAYS(D144,E144,INDEX(Feriados!$A$3:$F$62,0,Parámetros!$B$5))+IF(Parámetros!$H$9="Sí",INT((WEEKDAY(D144-7)+E144-D144)/7)-SUMPRODUCT((INDEX(Feriados!$A$3:$F$62,0,Parámetros!$B$5)&lt;&gt;"")*(INDEX(Feriados!$A$3:$F$62,0,Parámetros!$B$5)&gt;=D144)*(INDEX(Feriados!$A$3:$F$62,0,Parámetros!$B$5)&lt;=E144)*(WEEKDAY(INDEX(Feriados!$A$3:$F$62,0,Parámetros!$B$5))=7)),0),E144-D144+1)))</f>
        <v/>
      </c>
      <c r="G144" s="9" t="n"/>
      <c r="H144" s="9" t="n"/>
      <c r="I144" s="14">
        <f>IF(OR(C144="",D144=""),"",D144-C144)</f>
        <v/>
      </c>
      <c r="J144" s="14">
        <f>IF(OR(I144="",Parámetros!$H$10=""),"",IF(I144&gt;=Parámetros!$H$10,"Sí","No"))</f>
        <v/>
      </c>
      <c r="K144" s="9" t="n"/>
      <c r="L144" s="9" t="n"/>
    </row>
    <row r="145">
      <c r="A145" s="9" t="n"/>
      <c r="B145" s="14">
        <f>IF(A145="","",IFERROR(VLOOKUP(A145,Saldos!$A$5:$B$104,2,FALSE),"ID no encontrado"))</f>
        <v/>
      </c>
      <c r="C145" s="10" t="n"/>
      <c r="D145" s="10" t="n"/>
      <c r="E145" s="10" t="n"/>
      <c r="F145" s="14">
        <f>IF(OR(D145="",E145=""),"",IF(E145&lt;D145,"Revisar fechas",IF(Parámetros!$H$8="Hábiles",NETWORKDAYS(D145,E145,INDEX(Feriados!$A$3:$F$62,0,Parámetros!$B$5))+IF(Parámetros!$H$9="Sí",INT((WEEKDAY(D145-7)+E145-D145)/7)-SUMPRODUCT((INDEX(Feriados!$A$3:$F$62,0,Parámetros!$B$5)&lt;&gt;"")*(INDEX(Feriados!$A$3:$F$62,0,Parámetros!$B$5)&gt;=D145)*(INDEX(Feriados!$A$3:$F$62,0,Parámetros!$B$5)&lt;=E145)*(WEEKDAY(INDEX(Feriados!$A$3:$F$62,0,Parámetros!$B$5))=7)),0),E145-D145+1)))</f>
        <v/>
      </c>
      <c r="G145" s="9" t="n"/>
      <c r="H145" s="9" t="n"/>
      <c r="I145" s="14">
        <f>IF(OR(C145="",D145=""),"",D145-C145)</f>
        <v/>
      </c>
      <c r="J145" s="14">
        <f>IF(OR(I145="",Parámetros!$H$10=""),"",IF(I145&gt;=Parámetros!$H$10,"Sí","No"))</f>
        <v/>
      </c>
      <c r="K145" s="9" t="n"/>
      <c r="L145" s="9" t="n"/>
    </row>
    <row r="146">
      <c r="A146" s="9" t="n"/>
      <c r="B146" s="14">
        <f>IF(A146="","",IFERROR(VLOOKUP(A146,Saldos!$A$5:$B$104,2,FALSE),"ID no encontrado"))</f>
        <v/>
      </c>
      <c r="C146" s="10" t="n"/>
      <c r="D146" s="10" t="n"/>
      <c r="E146" s="10" t="n"/>
      <c r="F146" s="14">
        <f>IF(OR(D146="",E146=""),"",IF(E146&lt;D146,"Revisar fechas",IF(Parámetros!$H$8="Hábiles",NETWORKDAYS(D146,E146,INDEX(Feriados!$A$3:$F$62,0,Parámetros!$B$5))+IF(Parámetros!$H$9="Sí",INT((WEEKDAY(D146-7)+E146-D146)/7)-SUMPRODUCT((INDEX(Feriados!$A$3:$F$62,0,Parámetros!$B$5)&lt;&gt;"")*(INDEX(Feriados!$A$3:$F$62,0,Parámetros!$B$5)&gt;=D146)*(INDEX(Feriados!$A$3:$F$62,0,Parámetros!$B$5)&lt;=E146)*(WEEKDAY(INDEX(Feriados!$A$3:$F$62,0,Parámetros!$B$5))=7)),0),E146-D146+1)))</f>
        <v/>
      </c>
      <c r="G146" s="9" t="n"/>
      <c r="H146" s="9" t="n"/>
      <c r="I146" s="14">
        <f>IF(OR(C146="",D146=""),"",D146-C146)</f>
        <v/>
      </c>
      <c r="J146" s="14">
        <f>IF(OR(I146="",Parámetros!$H$10=""),"",IF(I146&gt;=Parámetros!$H$10,"Sí","No"))</f>
        <v/>
      </c>
      <c r="K146" s="9" t="n"/>
      <c r="L146" s="9" t="n"/>
    </row>
    <row r="147">
      <c r="A147" s="9" t="n"/>
      <c r="B147" s="14">
        <f>IF(A147="","",IFERROR(VLOOKUP(A147,Saldos!$A$5:$B$104,2,FALSE),"ID no encontrado"))</f>
        <v/>
      </c>
      <c r="C147" s="10" t="n"/>
      <c r="D147" s="10" t="n"/>
      <c r="E147" s="10" t="n"/>
      <c r="F147" s="14">
        <f>IF(OR(D147="",E147=""),"",IF(E147&lt;D147,"Revisar fechas",IF(Parámetros!$H$8="Hábiles",NETWORKDAYS(D147,E147,INDEX(Feriados!$A$3:$F$62,0,Parámetros!$B$5))+IF(Parámetros!$H$9="Sí",INT((WEEKDAY(D147-7)+E147-D147)/7)-SUMPRODUCT((INDEX(Feriados!$A$3:$F$62,0,Parámetros!$B$5)&lt;&gt;"")*(INDEX(Feriados!$A$3:$F$62,0,Parámetros!$B$5)&gt;=D147)*(INDEX(Feriados!$A$3:$F$62,0,Parámetros!$B$5)&lt;=E147)*(WEEKDAY(INDEX(Feriados!$A$3:$F$62,0,Parámetros!$B$5))=7)),0),E147-D147+1)))</f>
        <v/>
      </c>
      <c r="G147" s="9" t="n"/>
      <c r="H147" s="9" t="n"/>
      <c r="I147" s="14">
        <f>IF(OR(C147="",D147=""),"",D147-C147)</f>
        <v/>
      </c>
      <c r="J147" s="14">
        <f>IF(OR(I147="",Parámetros!$H$10=""),"",IF(I147&gt;=Parámetros!$H$10,"Sí","No"))</f>
        <v/>
      </c>
      <c r="K147" s="9" t="n"/>
      <c r="L147" s="9" t="n"/>
    </row>
    <row r="148">
      <c r="A148" s="9" t="n"/>
      <c r="B148" s="14">
        <f>IF(A148="","",IFERROR(VLOOKUP(A148,Saldos!$A$5:$B$104,2,FALSE),"ID no encontrado"))</f>
        <v/>
      </c>
      <c r="C148" s="10" t="n"/>
      <c r="D148" s="10" t="n"/>
      <c r="E148" s="10" t="n"/>
      <c r="F148" s="14">
        <f>IF(OR(D148="",E148=""),"",IF(E148&lt;D148,"Revisar fechas",IF(Parámetros!$H$8="Hábiles",NETWORKDAYS(D148,E148,INDEX(Feriados!$A$3:$F$62,0,Parámetros!$B$5))+IF(Parámetros!$H$9="Sí",INT((WEEKDAY(D148-7)+E148-D148)/7)-SUMPRODUCT((INDEX(Feriados!$A$3:$F$62,0,Parámetros!$B$5)&lt;&gt;"")*(INDEX(Feriados!$A$3:$F$62,0,Parámetros!$B$5)&gt;=D148)*(INDEX(Feriados!$A$3:$F$62,0,Parámetros!$B$5)&lt;=E148)*(WEEKDAY(INDEX(Feriados!$A$3:$F$62,0,Parámetros!$B$5))=7)),0),E148-D148+1)))</f>
        <v/>
      </c>
      <c r="G148" s="9" t="n"/>
      <c r="H148" s="9" t="n"/>
      <c r="I148" s="14">
        <f>IF(OR(C148="",D148=""),"",D148-C148)</f>
        <v/>
      </c>
      <c r="J148" s="14">
        <f>IF(OR(I148="",Parámetros!$H$10=""),"",IF(I148&gt;=Parámetros!$H$10,"Sí","No"))</f>
        <v/>
      </c>
      <c r="K148" s="9" t="n"/>
      <c r="L148" s="9" t="n"/>
    </row>
    <row r="149">
      <c r="A149" s="9" t="n"/>
      <c r="B149" s="14">
        <f>IF(A149="","",IFERROR(VLOOKUP(A149,Saldos!$A$5:$B$104,2,FALSE),"ID no encontrado"))</f>
        <v/>
      </c>
      <c r="C149" s="10" t="n"/>
      <c r="D149" s="10" t="n"/>
      <c r="E149" s="10" t="n"/>
      <c r="F149" s="14">
        <f>IF(OR(D149="",E149=""),"",IF(E149&lt;D149,"Revisar fechas",IF(Parámetros!$H$8="Hábiles",NETWORKDAYS(D149,E149,INDEX(Feriados!$A$3:$F$62,0,Parámetros!$B$5))+IF(Parámetros!$H$9="Sí",INT((WEEKDAY(D149-7)+E149-D149)/7)-SUMPRODUCT((INDEX(Feriados!$A$3:$F$62,0,Parámetros!$B$5)&lt;&gt;"")*(INDEX(Feriados!$A$3:$F$62,0,Parámetros!$B$5)&gt;=D149)*(INDEX(Feriados!$A$3:$F$62,0,Parámetros!$B$5)&lt;=E149)*(WEEKDAY(INDEX(Feriados!$A$3:$F$62,0,Parámetros!$B$5))=7)),0),E149-D149+1)))</f>
        <v/>
      </c>
      <c r="G149" s="9" t="n"/>
      <c r="H149" s="9" t="n"/>
      <c r="I149" s="14">
        <f>IF(OR(C149="",D149=""),"",D149-C149)</f>
        <v/>
      </c>
      <c r="J149" s="14">
        <f>IF(OR(I149="",Parámetros!$H$10=""),"",IF(I149&gt;=Parámetros!$H$10,"Sí","No"))</f>
        <v/>
      </c>
      <c r="K149" s="9" t="n"/>
      <c r="L149" s="9" t="n"/>
    </row>
    <row r="150">
      <c r="A150" s="9" t="n"/>
      <c r="B150" s="14">
        <f>IF(A150="","",IFERROR(VLOOKUP(A150,Saldos!$A$5:$B$104,2,FALSE),"ID no encontrado"))</f>
        <v/>
      </c>
      <c r="C150" s="10" t="n"/>
      <c r="D150" s="10" t="n"/>
      <c r="E150" s="10" t="n"/>
      <c r="F150" s="14">
        <f>IF(OR(D150="",E150=""),"",IF(E150&lt;D150,"Revisar fechas",IF(Parámetros!$H$8="Hábiles",NETWORKDAYS(D150,E150,INDEX(Feriados!$A$3:$F$62,0,Parámetros!$B$5))+IF(Parámetros!$H$9="Sí",INT((WEEKDAY(D150-7)+E150-D150)/7)-SUMPRODUCT((INDEX(Feriados!$A$3:$F$62,0,Parámetros!$B$5)&lt;&gt;"")*(INDEX(Feriados!$A$3:$F$62,0,Parámetros!$B$5)&gt;=D150)*(INDEX(Feriados!$A$3:$F$62,0,Parámetros!$B$5)&lt;=E150)*(WEEKDAY(INDEX(Feriados!$A$3:$F$62,0,Parámetros!$B$5))=7)),0),E150-D150+1)))</f>
        <v/>
      </c>
      <c r="G150" s="9" t="n"/>
      <c r="H150" s="9" t="n"/>
      <c r="I150" s="14">
        <f>IF(OR(C150="",D150=""),"",D150-C150)</f>
        <v/>
      </c>
      <c r="J150" s="14">
        <f>IF(OR(I150="",Parámetros!$H$10=""),"",IF(I150&gt;=Parámetros!$H$10,"Sí","No"))</f>
        <v/>
      </c>
      <c r="K150" s="9" t="n"/>
      <c r="L150" s="9" t="n"/>
    </row>
    <row r="151">
      <c r="A151" s="9" t="n"/>
      <c r="B151" s="14">
        <f>IF(A151="","",IFERROR(VLOOKUP(A151,Saldos!$A$5:$B$104,2,FALSE),"ID no encontrado"))</f>
        <v/>
      </c>
      <c r="C151" s="10" t="n"/>
      <c r="D151" s="10" t="n"/>
      <c r="E151" s="10" t="n"/>
      <c r="F151" s="14">
        <f>IF(OR(D151="",E151=""),"",IF(E151&lt;D151,"Revisar fechas",IF(Parámetros!$H$8="Hábiles",NETWORKDAYS(D151,E151,INDEX(Feriados!$A$3:$F$62,0,Parámetros!$B$5))+IF(Parámetros!$H$9="Sí",INT((WEEKDAY(D151-7)+E151-D151)/7)-SUMPRODUCT((INDEX(Feriados!$A$3:$F$62,0,Parámetros!$B$5)&lt;&gt;"")*(INDEX(Feriados!$A$3:$F$62,0,Parámetros!$B$5)&gt;=D151)*(INDEX(Feriados!$A$3:$F$62,0,Parámetros!$B$5)&lt;=E151)*(WEEKDAY(INDEX(Feriados!$A$3:$F$62,0,Parámetros!$B$5))=7)),0),E151-D151+1)))</f>
        <v/>
      </c>
      <c r="G151" s="9" t="n"/>
      <c r="H151" s="9" t="n"/>
      <c r="I151" s="14">
        <f>IF(OR(C151="",D151=""),"",D151-C151)</f>
        <v/>
      </c>
      <c r="J151" s="14">
        <f>IF(OR(I151="",Parámetros!$H$10=""),"",IF(I151&gt;=Parámetros!$H$10,"Sí","No"))</f>
        <v/>
      </c>
      <c r="K151" s="9" t="n"/>
      <c r="L151" s="9" t="n"/>
    </row>
    <row r="152">
      <c r="A152" s="9" t="n"/>
      <c r="B152" s="14">
        <f>IF(A152="","",IFERROR(VLOOKUP(A152,Saldos!$A$5:$B$104,2,FALSE),"ID no encontrado"))</f>
        <v/>
      </c>
      <c r="C152" s="10" t="n"/>
      <c r="D152" s="10" t="n"/>
      <c r="E152" s="10" t="n"/>
      <c r="F152" s="14">
        <f>IF(OR(D152="",E152=""),"",IF(E152&lt;D152,"Revisar fechas",IF(Parámetros!$H$8="Hábiles",NETWORKDAYS(D152,E152,INDEX(Feriados!$A$3:$F$62,0,Parámetros!$B$5))+IF(Parámetros!$H$9="Sí",INT((WEEKDAY(D152-7)+E152-D152)/7)-SUMPRODUCT((INDEX(Feriados!$A$3:$F$62,0,Parámetros!$B$5)&lt;&gt;"")*(INDEX(Feriados!$A$3:$F$62,0,Parámetros!$B$5)&gt;=D152)*(INDEX(Feriados!$A$3:$F$62,0,Parámetros!$B$5)&lt;=E152)*(WEEKDAY(INDEX(Feriados!$A$3:$F$62,0,Parámetros!$B$5))=7)),0),E152-D152+1)))</f>
        <v/>
      </c>
      <c r="G152" s="9" t="n"/>
      <c r="H152" s="9" t="n"/>
      <c r="I152" s="14">
        <f>IF(OR(C152="",D152=""),"",D152-C152)</f>
        <v/>
      </c>
      <c r="J152" s="14">
        <f>IF(OR(I152="",Parámetros!$H$10=""),"",IF(I152&gt;=Parámetros!$H$10,"Sí","No"))</f>
        <v/>
      </c>
      <c r="K152" s="9" t="n"/>
      <c r="L152" s="9" t="n"/>
    </row>
    <row r="153">
      <c r="A153" s="9" t="n"/>
      <c r="B153" s="14">
        <f>IF(A153="","",IFERROR(VLOOKUP(A153,Saldos!$A$5:$B$104,2,FALSE),"ID no encontrado"))</f>
        <v/>
      </c>
      <c r="C153" s="10" t="n"/>
      <c r="D153" s="10" t="n"/>
      <c r="E153" s="10" t="n"/>
      <c r="F153" s="14">
        <f>IF(OR(D153="",E153=""),"",IF(E153&lt;D153,"Revisar fechas",IF(Parámetros!$H$8="Hábiles",NETWORKDAYS(D153,E153,INDEX(Feriados!$A$3:$F$62,0,Parámetros!$B$5))+IF(Parámetros!$H$9="Sí",INT((WEEKDAY(D153-7)+E153-D153)/7)-SUMPRODUCT((INDEX(Feriados!$A$3:$F$62,0,Parámetros!$B$5)&lt;&gt;"")*(INDEX(Feriados!$A$3:$F$62,0,Parámetros!$B$5)&gt;=D153)*(INDEX(Feriados!$A$3:$F$62,0,Parámetros!$B$5)&lt;=E153)*(WEEKDAY(INDEX(Feriados!$A$3:$F$62,0,Parámetros!$B$5))=7)),0),E153-D153+1)))</f>
        <v/>
      </c>
      <c r="G153" s="9" t="n"/>
      <c r="H153" s="9" t="n"/>
      <c r="I153" s="14">
        <f>IF(OR(C153="",D153=""),"",D153-C153)</f>
        <v/>
      </c>
      <c r="J153" s="14">
        <f>IF(OR(I153="",Parámetros!$H$10=""),"",IF(I153&gt;=Parámetros!$H$10,"Sí","No"))</f>
        <v/>
      </c>
      <c r="K153" s="9" t="n"/>
      <c r="L153" s="9" t="n"/>
    </row>
    <row r="154">
      <c r="A154" s="9" t="n"/>
      <c r="B154" s="14">
        <f>IF(A154="","",IFERROR(VLOOKUP(A154,Saldos!$A$5:$B$104,2,FALSE),"ID no encontrado"))</f>
        <v/>
      </c>
      <c r="C154" s="10" t="n"/>
      <c r="D154" s="10" t="n"/>
      <c r="E154" s="10" t="n"/>
      <c r="F154" s="14">
        <f>IF(OR(D154="",E154=""),"",IF(E154&lt;D154,"Revisar fechas",IF(Parámetros!$H$8="Hábiles",NETWORKDAYS(D154,E154,INDEX(Feriados!$A$3:$F$62,0,Parámetros!$B$5))+IF(Parámetros!$H$9="Sí",INT((WEEKDAY(D154-7)+E154-D154)/7)-SUMPRODUCT((INDEX(Feriados!$A$3:$F$62,0,Parámetros!$B$5)&lt;&gt;"")*(INDEX(Feriados!$A$3:$F$62,0,Parámetros!$B$5)&gt;=D154)*(INDEX(Feriados!$A$3:$F$62,0,Parámetros!$B$5)&lt;=E154)*(WEEKDAY(INDEX(Feriados!$A$3:$F$62,0,Parámetros!$B$5))=7)),0),E154-D154+1)))</f>
        <v/>
      </c>
      <c r="G154" s="9" t="n"/>
      <c r="H154" s="9" t="n"/>
      <c r="I154" s="14">
        <f>IF(OR(C154="",D154=""),"",D154-C154)</f>
        <v/>
      </c>
      <c r="J154" s="14">
        <f>IF(OR(I154="",Parámetros!$H$10=""),"",IF(I154&gt;=Parámetros!$H$10,"Sí","No"))</f>
        <v/>
      </c>
      <c r="K154" s="9" t="n"/>
      <c r="L154" s="9" t="n"/>
    </row>
    <row r="155">
      <c r="A155" s="9" t="n"/>
      <c r="B155" s="14">
        <f>IF(A155="","",IFERROR(VLOOKUP(A155,Saldos!$A$5:$B$104,2,FALSE),"ID no encontrado"))</f>
        <v/>
      </c>
      <c r="C155" s="10" t="n"/>
      <c r="D155" s="10" t="n"/>
      <c r="E155" s="10" t="n"/>
      <c r="F155" s="14">
        <f>IF(OR(D155="",E155=""),"",IF(E155&lt;D155,"Revisar fechas",IF(Parámetros!$H$8="Hábiles",NETWORKDAYS(D155,E155,INDEX(Feriados!$A$3:$F$62,0,Parámetros!$B$5))+IF(Parámetros!$H$9="Sí",INT((WEEKDAY(D155-7)+E155-D155)/7)-SUMPRODUCT((INDEX(Feriados!$A$3:$F$62,0,Parámetros!$B$5)&lt;&gt;"")*(INDEX(Feriados!$A$3:$F$62,0,Parámetros!$B$5)&gt;=D155)*(INDEX(Feriados!$A$3:$F$62,0,Parámetros!$B$5)&lt;=E155)*(WEEKDAY(INDEX(Feriados!$A$3:$F$62,0,Parámetros!$B$5))=7)),0),E155-D155+1)))</f>
        <v/>
      </c>
      <c r="G155" s="9" t="n"/>
      <c r="H155" s="9" t="n"/>
      <c r="I155" s="14">
        <f>IF(OR(C155="",D155=""),"",D155-C155)</f>
        <v/>
      </c>
      <c r="J155" s="14">
        <f>IF(OR(I155="",Parámetros!$H$10=""),"",IF(I155&gt;=Parámetros!$H$10,"Sí","No"))</f>
        <v/>
      </c>
      <c r="K155" s="9" t="n"/>
      <c r="L155" s="9" t="n"/>
    </row>
    <row r="156">
      <c r="A156" s="9" t="n"/>
      <c r="B156" s="14">
        <f>IF(A156="","",IFERROR(VLOOKUP(A156,Saldos!$A$5:$B$104,2,FALSE),"ID no encontrado"))</f>
        <v/>
      </c>
      <c r="C156" s="10" t="n"/>
      <c r="D156" s="10" t="n"/>
      <c r="E156" s="10" t="n"/>
      <c r="F156" s="14">
        <f>IF(OR(D156="",E156=""),"",IF(E156&lt;D156,"Revisar fechas",IF(Parámetros!$H$8="Hábiles",NETWORKDAYS(D156,E156,INDEX(Feriados!$A$3:$F$62,0,Parámetros!$B$5))+IF(Parámetros!$H$9="Sí",INT((WEEKDAY(D156-7)+E156-D156)/7)-SUMPRODUCT((INDEX(Feriados!$A$3:$F$62,0,Parámetros!$B$5)&lt;&gt;"")*(INDEX(Feriados!$A$3:$F$62,0,Parámetros!$B$5)&gt;=D156)*(INDEX(Feriados!$A$3:$F$62,0,Parámetros!$B$5)&lt;=E156)*(WEEKDAY(INDEX(Feriados!$A$3:$F$62,0,Parámetros!$B$5))=7)),0),E156-D156+1)))</f>
        <v/>
      </c>
      <c r="G156" s="9" t="n"/>
      <c r="H156" s="9" t="n"/>
      <c r="I156" s="14">
        <f>IF(OR(C156="",D156=""),"",D156-C156)</f>
        <v/>
      </c>
      <c r="J156" s="14">
        <f>IF(OR(I156="",Parámetros!$H$10=""),"",IF(I156&gt;=Parámetros!$H$10,"Sí","No"))</f>
        <v/>
      </c>
      <c r="K156" s="9" t="n"/>
      <c r="L156" s="9" t="n"/>
    </row>
    <row r="157">
      <c r="A157" s="9" t="n"/>
      <c r="B157" s="14">
        <f>IF(A157="","",IFERROR(VLOOKUP(A157,Saldos!$A$5:$B$104,2,FALSE),"ID no encontrado"))</f>
        <v/>
      </c>
      <c r="C157" s="10" t="n"/>
      <c r="D157" s="10" t="n"/>
      <c r="E157" s="10" t="n"/>
      <c r="F157" s="14">
        <f>IF(OR(D157="",E157=""),"",IF(E157&lt;D157,"Revisar fechas",IF(Parámetros!$H$8="Hábiles",NETWORKDAYS(D157,E157,INDEX(Feriados!$A$3:$F$62,0,Parámetros!$B$5))+IF(Parámetros!$H$9="Sí",INT((WEEKDAY(D157-7)+E157-D157)/7)-SUMPRODUCT((INDEX(Feriados!$A$3:$F$62,0,Parámetros!$B$5)&lt;&gt;"")*(INDEX(Feriados!$A$3:$F$62,0,Parámetros!$B$5)&gt;=D157)*(INDEX(Feriados!$A$3:$F$62,0,Parámetros!$B$5)&lt;=E157)*(WEEKDAY(INDEX(Feriados!$A$3:$F$62,0,Parámetros!$B$5))=7)),0),E157-D157+1)))</f>
        <v/>
      </c>
      <c r="G157" s="9" t="n"/>
      <c r="H157" s="9" t="n"/>
      <c r="I157" s="14">
        <f>IF(OR(C157="",D157=""),"",D157-C157)</f>
        <v/>
      </c>
      <c r="J157" s="14">
        <f>IF(OR(I157="",Parámetros!$H$10=""),"",IF(I157&gt;=Parámetros!$H$10,"Sí","No"))</f>
        <v/>
      </c>
      <c r="K157" s="9" t="n"/>
      <c r="L157" s="9" t="n"/>
    </row>
    <row r="158">
      <c r="A158" s="9" t="n"/>
      <c r="B158" s="14">
        <f>IF(A158="","",IFERROR(VLOOKUP(A158,Saldos!$A$5:$B$104,2,FALSE),"ID no encontrado"))</f>
        <v/>
      </c>
      <c r="C158" s="10" t="n"/>
      <c r="D158" s="10" t="n"/>
      <c r="E158" s="10" t="n"/>
      <c r="F158" s="14">
        <f>IF(OR(D158="",E158=""),"",IF(E158&lt;D158,"Revisar fechas",IF(Parámetros!$H$8="Hábiles",NETWORKDAYS(D158,E158,INDEX(Feriados!$A$3:$F$62,0,Parámetros!$B$5))+IF(Parámetros!$H$9="Sí",INT((WEEKDAY(D158-7)+E158-D158)/7)-SUMPRODUCT((INDEX(Feriados!$A$3:$F$62,0,Parámetros!$B$5)&lt;&gt;"")*(INDEX(Feriados!$A$3:$F$62,0,Parámetros!$B$5)&gt;=D158)*(INDEX(Feriados!$A$3:$F$62,0,Parámetros!$B$5)&lt;=E158)*(WEEKDAY(INDEX(Feriados!$A$3:$F$62,0,Parámetros!$B$5))=7)),0),E158-D158+1)))</f>
        <v/>
      </c>
      <c r="G158" s="9" t="n"/>
      <c r="H158" s="9" t="n"/>
      <c r="I158" s="14">
        <f>IF(OR(C158="",D158=""),"",D158-C158)</f>
        <v/>
      </c>
      <c r="J158" s="14">
        <f>IF(OR(I158="",Parámetros!$H$10=""),"",IF(I158&gt;=Parámetros!$H$10,"Sí","No"))</f>
        <v/>
      </c>
      <c r="K158" s="9" t="n"/>
      <c r="L158" s="9" t="n"/>
    </row>
    <row r="159">
      <c r="A159" s="9" t="n"/>
      <c r="B159" s="14">
        <f>IF(A159="","",IFERROR(VLOOKUP(A159,Saldos!$A$5:$B$104,2,FALSE),"ID no encontrado"))</f>
        <v/>
      </c>
      <c r="C159" s="10" t="n"/>
      <c r="D159" s="10" t="n"/>
      <c r="E159" s="10" t="n"/>
      <c r="F159" s="14">
        <f>IF(OR(D159="",E159=""),"",IF(E159&lt;D159,"Revisar fechas",IF(Parámetros!$H$8="Hábiles",NETWORKDAYS(D159,E159,INDEX(Feriados!$A$3:$F$62,0,Parámetros!$B$5))+IF(Parámetros!$H$9="Sí",INT((WEEKDAY(D159-7)+E159-D159)/7)-SUMPRODUCT((INDEX(Feriados!$A$3:$F$62,0,Parámetros!$B$5)&lt;&gt;"")*(INDEX(Feriados!$A$3:$F$62,0,Parámetros!$B$5)&gt;=D159)*(INDEX(Feriados!$A$3:$F$62,0,Parámetros!$B$5)&lt;=E159)*(WEEKDAY(INDEX(Feriados!$A$3:$F$62,0,Parámetros!$B$5))=7)),0),E159-D159+1)))</f>
        <v/>
      </c>
      <c r="G159" s="9" t="n"/>
      <c r="H159" s="9" t="n"/>
      <c r="I159" s="14">
        <f>IF(OR(C159="",D159=""),"",D159-C159)</f>
        <v/>
      </c>
      <c r="J159" s="14">
        <f>IF(OR(I159="",Parámetros!$H$10=""),"",IF(I159&gt;=Parámetros!$H$10,"Sí","No"))</f>
        <v/>
      </c>
      <c r="K159" s="9" t="n"/>
      <c r="L159" s="9" t="n"/>
    </row>
    <row r="160">
      <c r="A160" s="9" t="n"/>
      <c r="B160" s="14">
        <f>IF(A160="","",IFERROR(VLOOKUP(A160,Saldos!$A$5:$B$104,2,FALSE),"ID no encontrado"))</f>
        <v/>
      </c>
      <c r="C160" s="10" t="n"/>
      <c r="D160" s="10" t="n"/>
      <c r="E160" s="10" t="n"/>
      <c r="F160" s="14">
        <f>IF(OR(D160="",E160=""),"",IF(E160&lt;D160,"Revisar fechas",IF(Parámetros!$H$8="Hábiles",NETWORKDAYS(D160,E160,INDEX(Feriados!$A$3:$F$62,0,Parámetros!$B$5))+IF(Parámetros!$H$9="Sí",INT((WEEKDAY(D160-7)+E160-D160)/7)-SUMPRODUCT((INDEX(Feriados!$A$3:$F$62,0,Parámetros!$B$5)&lt;&gt;"")*(INDEX(Feriados!$A$3:$F$62,0,Parámetros!$B$5)&gt;=D160)*(INDEX(Feriados!$A$3:$F$62,0,Parámetros!$B$5)&lt;=E160)*(WEEKDAY(INDEX(Feriados!$A$3:$F$62,0,Parámetros!$B$5))=7)),0),E160-D160+1)))</f>
        <v/>
      </c>
      <c r="G160" s="9" t="n"/>
      <c r="H160" s="9" t="n"/>
      <c r="I160" s="14">
        <f>IF(OR(C160="",D160=""),"",D160-C160)</f>
        <v/>
      </c>
      <c r="J160" s="14">
        <f>IF(OR(I160="",Parámetros!$H$10=""),"",IF(I160&gt;=Parámetros!$H$10,"Sí","No"))</f>
        <v/>
      </c>
      <c r="K160" s="9" t="n"/>
      <c r="L160" s="9" t="n"/>
    </row>
    <row r="161">
      <c r="A161" s="9" t="n"/>
      <c r="B161" s="14">
        <f>IF(A161="","",IFERROR(VLOOKUP(A161,Saldos!$A$5:$B$104,2,FALSE),"ID no encontrado"))</f>
        <v/>
      </c>
      <c r="C161" s="10" t="n"/>
      <c r="D161" s="10" t="n"/>
      <c r="E161" s="10" t="n"/>
      <c r="F161" s="14">
        <f>IF(OR(D161="",E161=""),"",IF(E161&lt;D161,"Revisar fechas",IF(Parámetros!$H$8="Hábiles",NETWORKDAYS(D161,E161,INDEX(Feriados!$A$3:$F$62,0,Parámetros!$B$5))+IF(Parámetros!$H$9="Sí",INT((WEEKDAY(D161-7)+E161-D161)/7)-SUMPRODUCT((INDEX(Feriados!$A$3:$F$62,0,Parámetros!$B$5)&lt;&gt;"")*(INDEX(Feriados!$A$3:$F$62,0,Parámetros!$B$5)&gt;=D161)*(INDEX(Feriados!$A$3:$F$62,0,Parámetros!$B$5)&lt;=E161)*(WEEKDAY(INDEX(Feriados!$A$3:$F$62,0,Parámetros!$B$5))=7)),0),E161-D161+1)))</f>
        <v/>
      </c>
      <c r="G161" s="9" t="n"/>
      <c r="H161" s="9" t="n"/>
      <c r="I161" s="14">
        <f>IF(OR(C161="",D161=""),"",D161-C161)</f>
        <v/>
      </c>
      <c r="J161" s="14">
        <f>IF(OR(I161="",Parámetros!$H$10=""),"",IF(I161&gt;=Parámetros!$H$10,"Sí","No"))</f>
        <v/>
      </c>
      <c r="K161" s="9" t="n"/>
      <c r="L161" s="9" t="n"/>
    </row>
    <row r="162">
      <c r="A162" s="9" t="n"/>
      <c r="B162" s="14">
        <f>IF(A162="","",IFERROR(VLOOKUP(A162,Saldos!$A$5:$B$104,2,FALSE),"ID no encontrado"))</f>
        <v/>
      </c>
      <c r="C162" s="10" t="n"/>
      <c r="D162" s="10" t="n"/>
      <c r="E162" s="10" t="n"/>
      <c r="F162" s="14">
        <f>IF(OR(D162="",E162=""),"",IF(E162&lt;D162,"Revisar fechas",IF(Parámetros!$H$8="Hábiles",NETWORKDAYS(D162,E162,INDEX(Feriados!$A$3:$F$62,0,Parámetros!$B$5))+IF(Parámetros!$H$9="Sí",INT((WEEKDAY(D162-7)+E162-D162)/7)-SUMPRODUCT((INDEX(Feriados!$A$3:$F$62,0,Parámetros!$B$5)&lt;&gt;"")*(INDEX(Feriados!$A$3:$F$62,0,Parámetros!$B$5)&gt;=D162)*(INDEX(Feriados!$A$3:$F$62,0,Parámetros!$B$5)&lt;=E162)*(WEEKDAY(INDEX(Feriados!$A$3:$F$62,0,Parámetros!$B$5))=7)),0),E162-D162+1)))</f>
        <v/>
      </c>
      <c r="G162" s="9" t="n"/>
      <c r="H162" s="9" t="n"/>
      <c r="I162" s="14">
        <f>IF(OR(C162="",D162=""),"",D162-C162)</f>
        <v/>
      </c>
      <c r="J162" s="14">
        <f>IF(OR(I162="",Parámetros!$H$10=""),"",IF(I162&gt;=Parámetros!$H$10,"Sí","No"))</f>
        <v/>
      </c>
      <c r="K162" s="9" t="n"/>
      <c r="L162" s="9" t="n"/>
    </row>
    <row r="163">
      <c r="A163" s="9" t="n"/>
      <c r="B163" s="14">
        <f>IF(A163="","",IFERROR(VLOOKUP(A163,Saldos!$A$5:$B$104,2,FALSE),"ID no encontrado"))</f>
        <v/>
      </c>
      <c r="C163" s="10" t="n"/>
      <c r="D163" s="10" t="n"/>
      <c r="E163" s="10" t="n"/>
      <c r="F163" s="14">
        <f>IF(OR(D163="",E163=""),"",IF(E163&lt;D163,"Revisar fechas",IF(Parámetros!$H$8="Hábiles",NETWORKDAYS(D163,E163,INDEX(Feriados!$A$3:$F$62,0,Parámetros!$B$5))+IF(Parámetros!$H$9="Sí",INT((WEEKDAY(D163-7)+E163-D163)/7)-SUMPRODUCT((INDEX(Feriados!$A$3:$F$62,0,Parámetros!$B$5)&lt;&gt;"")*(INDEX(Feriados!$A$3:$F$62,0,Parámetros!$B$5)&gt;=D163)*(INDEX(Feriados!$A$3:$F$62,0,Parámetros!$B$5)&lt;=E163)*(WEEKDAY(INDEX(Feriados!$A$3:$F$62,0,Parámetros!$B$5))=7)),0),E163-D163+1)))</f>
        <v/>
      </c>
      <c r="G163" s="9" t="n"/>
      <c r="H163" s="9" t="n"/>
      <c r="I163" s="14">
        <f>IF(OR(C163="",D163=""),"",D163-C163)</f>
        <v/>
      </c>
      <c r="J163" s="14">
        <f>IF(OR(I163="",Parámetros!$H$10=""),"",IF(I163&gt;=Parámetros!$H$10,"Sí","No"))</f>
        <v/>
      </c>
      <c r="K163" s="9" t="n"/>
      <c r="L163" s="9" t="n"/>
    </row>
    <row r="164">
      <c r="A164" s="9" t="n"/>
      <c r="B164" s="14">
        <f>IF(A164="","",IFERROR(VLOOKUP(A164,Saldos!$A$5:$B$104,2,FALSE),"ID no encontrado"))</f>
        <v/>
      </c>
      <c r="C164" s="10" t="n"/>
      <c r="D164" s="10" t="n"/>
      <c r="E164" s="10" t="n"/>
      <c r="F164" s="14">
        <f>IF(OR(D164="",E164=""),"",IF(E164&lt;D164,"Revisar fechas",IF(Parámetros!$H$8="Hábiles",NETWORKDAYS(D164,E164,INDEX(Feriados!$A$3:$F$62,0,Parámetros!$B$5))+IF(Parámetros!$H$9="Sí",INT((WEEKDAY(D164-7)+E164-D164)/7)-SUMPRODUCT((INDEX(Feriados!$A$3:$F$62,0,Parámetros!$B$5)&lt;&gt;"")*(INDEX(Feriados!$A$3:$F$62,0,Parámetros!$B$5)&gt;=D164)*(INDEX(Feriados!$A$3:$F$62,0,Parámetros!$B$5)&lt;=E164)*(WEEKDAY(INDEX(Feriados!$A$3:$F$62,0,Parámetros!$B$5))=7)),0),E164-D164+1)))</f>
        <v/>
      </c>
      <c r="G164" s="9" t="n"/>
      <c r="H164" s="9" t="n"/>
      <c r="I164" s="14">
        <f>IF(OR(C164="",D164=""),"",D164-C164)</f>
        <v/>
      </c>
      <c r="J164" s="14">
        <f>IF(OR(I164="",Parámetros!$H$10=""),"",IF(I164&gt;=Parámetros!$H$10,"Sí","No"))</f>
        <v/>
      </c>
      <c r="K164" s="9" t="n"/>
      <c r="L164" s="9" t="n"/>
    </row>
    <row r="165">
      <c r="A165" s="9" t="n"/>
      <c r="B165" s="14">
        <f>IF(A165="","",IFERROR(VLOOKUP(A165,Saldos!$A$5:$B$104,2,FALSE),"ID no encontrado"))</f>
        <v/>
      </c>
      <c r="C165" s="10" t="n"/>
      <c r="D165" s="10" t="n"/>
      <c r="E165" s="10" t="n"/>
      <c r="F165" s="14">
        <f>IF(OR(D165="",E165=""),"",IF(E165&lt;D165,"Revisar fechas",IF(Parámetros!$H$8="Hábiles",NETWORKDAYS(D165,E165,INDEX(Feriados!$A$3:$F$62,0,Parámetros!$B$5))+IF(Parámetros!$H$9="Sí",INT((WEEKDAY(D165-7)+E165-D165)/7)-SUMPRODUCT((INDEX(Feriados!$A$3:$F$62,0,Parámetros!$B$5)&lt;&gt;"")*(INDEX(Feriados!$A$3:$F$62,0,Parámetros!$B$5)&gt;=D165)*(INDEX(Feriados!$A$3:$F$62,0,Parámetros!$B$5)&lt;=E165)*(WEEKDAY(INDEX(Feriados!$A$3:$F$62,0,Parámetros!$B$5))=7)),0),E165-D165+1)))</f>
        <v/>
      </c>
      <c r="G165" s="9" t="n"/>
      <c r="H165" s="9" t="n"/>
      <c r="I165" s="14">
        <f>IF(OR(C165="",D165=""),"",D165-C165)</f>
        <v/>
      </c>
      <c r="J165" s="14">
        <f>IF(OR(I165="",Parámetros!$H$10=""),"",IF(I165&gt;=Parámetros!$H$10,"Sí","No"))</f>
        <v/>
      </c>
      <c r="K165" s="9" t="n"/>
      <c r="L165" s="9" t="n"/>
    </row>
    <row r="166">
      <c r="A166" s="9" t="n"/>
      <c r="B166" s="14">
        <f>IF(A166="","",IFERROR(VLOOKUP(A166,Saldos!$A$5:$B$104,2,FALSE),"ID no encontrado"))</f>
        <v/>
      </c>
      <c r="C166" s="10" t="n"/>
      <c r="D166" s="10" t="n"/>
      <c r="E166" s="10" t="n"/>
      <c r="F166" s="14">
        <f>IF(OR(D166="",E166=""),"",IF(E166&lt;D166,"Revisar fechas",IF(Parámetros!$H$8="Hábiles",NETWORKDAYS(D166,E166,INDEX(Feriados!$A$3:$F$62,0,Parámetros!$B$5))+IF(Parámetros!$H$9="Sí",INT((WEEKDAY(D166-7)+E166-D166)/7)-SUMPRODUCT((INDEX(Feriados!$A$3:$F$62,0,Parámetros!$B$5)&lt;&gt;"")*(INDEX(Feriados!$A$3:$F$62,0,Parámetros!$B$5)&gt;=D166)*(INDEX(Feriados!$A$3:$F$62,0,Parámetros!$B$5)&lt;=E166)*(WEEKDAY(INDEX(Feriados!$A$3:$F$62,0,Parámetros!$B$5))=7)),0),E166-D166+1)))</f>
        <v/>
      </c>
      <c r="G166" s="9" t="n"/>
      <c r="H166" s="9" t="n"/>
      <c r="I166" s="14">
        <f>IF(OR(C166="",D166=""),"",D166-C166)</f>
        <v/>
      </c>
      <c r="J166" s="14">
        <f>IF(OR(I166="",Parámetros!$H$10=""),"",IF(I166&gt;=Parámetros!$H$10,"Sí","No"))</f>
        <v/>
      </c>
      <c r="K166" s="9" t="n"/>
      <c r="L166" s="9" t="n"/>
    </row>
    <row r="167">
      <c r="A167" s="9" t="n"/>
      <c r="B167" s="14">
        <f>IF(A167="","",IFERROR(VLOOKUP(A167,Saldos!$A$5:$B$104,2,FALSE),"ID no encontrado"))</f>
        <v/>
      </c>
      <c r="C167" s="10" t="n"/>
      <c r="D167" s="10" t="n"/>
      <c r="E167" s="10" t="n"/>
      <c r="F167" s="14">
        <f>IF(OR(D167="",E167=""),"",IF(E167&lt;D167,"Revisar fechas",IF(Parámetros!$H$8="Hábiles",NETWORKDAYS(D167,E167,INDEX(Feriados!$A$3:$F$62,0,Parámetros!$B$5))+IF(Parámetros!$H$9="Sí",INT((WEEKDAY(D167-7)+E167-D167)/7)-SUMPRODUCT((INDEX(Feriados!$A$3:$F$62,0,Parámetros!$B$5)&lt;&gt;"")*(INDEX(Feriados!$A$3:$F$62,0,Parámetros!$B$5)&gt;=D167)*(INDEX(Feriados!$A$3:$F$62,0,Parámetros!$B$5)&lt;=E167)*(WEEKDAY(INDEX(Feriados!$A$3:$F$62,0,Parámetros!$B$5))=7)),0),E167-D167+1)))</f>
        <v/>
      </c>
      <c r="G167" s="9" t="n"/>
      <c r="H167" s="9" t="n"/>
      <c r="I167" s="14">
        <f>IF(OR(C167="",D167=""),"",D167-C167)</f>
        <v/>
      </c>
      <c r="J167" s="14">
        <f>IF(OR(I167="",Parámetros!$H$10=""),"",IF(I167&gt;=Parámetros!$H$10,"Sí","No"))</f>
        <v/>
      </c>
      <c r="K167" s="9" t="n"/>
      <c r="L167" s="9" t="n"/>
    </row>
    <row r="168">
      <c r="A168" s="9" t="n"/>
      <c r="B168" s="14">
        <f>IF(A168="","",IFERROR(VLOOKUP(A168,Saldos!$A$5:$B$104,2,FALSE),"ID no encontrado"))</f>
        <v/>
      </c>
      <c r="C168" s="10" t="n"/>
      <c r="D168" s="10" t="n"/>
      <c r="E168" s="10" t="n"/>
      <c r="F168" s="14">
        <f>IF(OR(D168="",E168=""),"",IF(E168&lt;D168,"Revisar fechas",IF(Parámetros!$H$8="Hábiles",NETWORKDAYS(D168,E168,INDEX(Feriados!$A$3:$F$62,0,Parámetros!$B$5))+IF(Parámetros!$H$9="Sí",INT((WEEKDAY(D168-7)+E168-D168)/7)-SUMPRODUCT((INDEX(Feriados!$A$3:$F$62,0,Parámetros!$B$5)&lt;&gt;"")*(INDEX(Feriados!$A$3:$F$62,0,Parámetros!$B$5)&gt;=D168)*(INDEX(Feriados!$A$3:$F$62,0,Parámetros!$B$5)&lt;=E168)*(WEEKDAY(INDEX(Feriados!$A$3:$F$62,0,Parámetros!$B$5))=7)),0),E168-D168+1)))</f>
        <v/>
      </c>
      <c r="G168" s="9" t="n"/>
      <c r="H168" s="9" t="n"/>
      <c r="I168" s="14">
        <f>IF(OR(C168="",D168=""),"",D168-C168)</f>
        <v/>
      </c>
      <c r="J168" s="14">
        <f>IF(OR(I168="",Parámetros!$H$10=""),"",IF(I168&gt;=Parámetros!$H$10,"Sí","No"))</f>
        <v/>
      </c>
      <c r="K168" s="9" t="n"/>
      <c r="L168" s="9" t="n"/>
    </row>
    <row r="169">
      <c r="A169" s="9" t="n"/>
      <c r="B169" s="14">
        <f>IF(A169="","",IFERROR(VLOOKUP(A169,Saldos!$A$5:$B$104,2,FALSE),"ID no encontrado"))</f>
        <v/>
      </c>
      <c r="C169" s="10" t="n"/>
      <c r="D169" s="10" t="n"/>
      <c r="E169" s="10" t="n"/>
      <c r="F169" s="14">
        <f>IF(OR(D169="",E169=""),"",IF(E169&lt;D169,"Revisar fechas",IF(Parámetros!$H$8="Hábiles",NETWORKDAYS(D169,E169,INDEX(Feriados!$A$3:$F$62,0,Parámetros!$B$5))+IF(Parámetros!$H$9="Sí",INT((WEEKDAY(D169-7)+E169-D169)/7)-SUMPRODUCT((INDEX(Feriados!$A$3:$F$62,0,Parámetros!$B$5)&lt;&gt;"")*(INDEX(Feriados!$A$3:$F$62,0,Parámetros!$B$5)&gt;=D169)*(INDEX(Feriados!$A$3:$F$62,0,Parámetros!$B$5)&lt;=E169)*(WEEKDAY(INDEX(Feriados!$A$3:$F$62,0,Parámetros!$B$5))=7)),0),E169-D169+1)))</f>
        <v/>
      </c>
      <c r="G169" s="9" t="n"/>
      <c r="H169" s="9" t="n"/>
      <c r="I169" s="14">
        <f>IF(OR(C169="",D169=""),"",D169-C169)</f>
        <v/>
      </c>
      <c r="J169" s="14">
        <f>IF(OR(I169="",Parámetros!$H$10=""),"",IF(I169&gt;=Parámetros!$H$10,"Sí","No"))</f>
        <v/>
      </c>
      <c r="K169" s="9" t="n"/>
      <c r="L169" s="9" t="n"/>
    </row>
    <row r="170">
      <c r="A170" s="9" t="n"/>
      <c r="B170" s="14">
        <f>IF(A170="","",IFERROR(VLOOKUP(A170,Saldos!$A$5:$B$104,2,FALSE),"ID no encontrado"))</f>
        <v/>
      </c>
      <c r="C170" s="10" t="n"/>
      <c r="D170" s="10" t="n"/>
      <c r="E170" s="10" t="n"/>
      <c r="F170" s="14">
        <f>IF(OR(D170="",E170=""),"",IF(E170&lt;D170,"Revisar fechas",IF(Parámetros!$H$8="Hábiles",NETWORKDAYS(D170,E170,INDEX(Feriados!$A$3:$F$62,0,Parámetros!$B$5))+IF(Parámetros!$H$9="Sí",INT((WEEKDAY(D170-7)+E170-D170)/7)-SUMPRODUCT((INDEX(Feriados!$A$3:$F$62,0,Parámetros!$B$5)&lt;&gt;"")*(INDEX(Feriados!$A$3:$F$62,0,Parámetros!$B$5)&gt;=D170)*(INDEX(Feriados!$A$3:$F$62,0,Parámetros!$B$5)&lt;=E170)*(WEEKDAY(INDEX(Feriados!$A$3:$F$62,0,Parámetros!$B$5))=7)),0),E170-D170+1)))</f>
        <v/>
      </c>
      <c r="G170" s="9" t="n"/>
      <c r="H170" s="9" t="n"/>
      <c r="I170" s="14">
        <f>IF(OR(C170="",D170=""),"",D170-C170)</f>
        <v/>
      </c>
      <c r="J170" s="14">
        <f>IF(OR(I170="",Parámetros!$H$10=""),"",IF(I170&gt;=Parámetros!$H$10,"Sí","No"))</f>
        <v/>
      </c>
      <c r="K170" s="9" t="n"/>
      <c r="L170" s="9" t="n"/>
    </row>
    <row r="171">
      <c r="A171" s="9" t="n"/>
      <c r="B171" s="14">
        <f>IF(A171="","",IFERROR(VLOOKUP(A171,Saldos!$A$5:$B$104,2,FALSE),"ID no encontrado"))</f>
        <v/>
      </c>
      <c r="C171" s="10" t="n"/>
      <c r="D171" s="10" t="n"/>
      <c r="E171" s="10" t="n"/>
      <c r="F171" s="14">
        <f>IF(OR(D171="",E171=""),"",IF(E171&lt;D171,"Revisar fechas",IF(Parámetros!$H$8="Hábiles",NETWORKDAYS(D171,E171,INDEX(Feriados!$A$3:$F$62,0,Parámetros!$B$5))+IF(Parámetros!$H$9="Sí",INT((WEEKDAY(D171-7)+E171-D171)/7)-SUMPRODUCT((INDEX(Feriados!$A$3:$F$62,0,Parámetros!$B$5)&lt;&gt;"")*(INDEX(Feriados!$A$3:$F$62,0,Parámetros!$B$5)&gt;=D171)*(INDEX(Feriados!$A$3:$F$62,0,Parámetros!$B$5)&lt;=E171)*(WEEKDAY(INDEX(Feriados!$A$3:$F$62,0,Parámetros!$B$5))=7)),0),E171-D171+1)))</f>
        <v/>
      </c>
      <c r="G171" s="9" t="n"/>
      <c r="H171" s="9" t="n"/>
      <c r="I171" s="14">
        <f>IF(OR(C171="",D171=""),"",D171-C171)</f>
        <v/>
      </c>
      <c r="J171" s="14">
        <f>IF(OR(I171="",Parámetros!$H$10=""),"",IF(I171&gt;=Parámetros!$H$10,"Sí","No"))</f>
        <v/>
      </c>
      <c r="K171" s="9" t="n"/>
      <c r="L171" s="9" t="n"/>
    </row>
    <row r="172">
      <c r="A172" s="9" t="n"/>
      <c r="B172" s="14">
        <f>IF(A172="","",IFERROR(VLOOKUP(A172,Saldos!$A$5:$B$104,2,FALSE),"ID no encontrado"))</f>
        <v/>
      </c>
      <c r="C172" s="10" t="n"/>
      <c r="D172" s="10" t="n"/>
      <c r="E172" s="10" t="n"/>
      <c r="F172" s="14">
        <f>IF(OR(D172="",E172=""),"",IF(E172&lt;D172,"Revisar fechas",IF(Parámetros!$H$8="Hábiles",NETWORKDAYS(D172,E172,INDEX(Feriados!$A$3:$F$62,0,Parámetros!$B$5))+IF(Parámetros!$H$9="Sí",INT((WEEKDAY(D172-7)+E172-D172)/7)-SUMPRODUCT((INDEX(Feriados!$A$3:$F$62,0,Parámetros!$B$5)&lt;&gt;"")*(INDEX(Feriados!$A$3:$F$62,0,Parámetros!$B$5)&gt;=D172)*(INDEX(Feriados!$A$3:$F$62,0,Parámetros!$B$5)&lt;=E172)*(WEEKDAY(INDEX(Feriados!$A$3:$F$62,0,Parámetros!$B$5))=7)),0),E172-D172+1)))</f>
        <v/>
      </c>
      <c r="G172" s="9" t="n"/>
      <c r="H172" s="9" t="n"/>
      <c r="I172" s="14">
        <f>IF(OR(C172="",D172=""),"",D172-C172)</f>
        <v/>
      </c>
      <c r="J172" s="14">
        <f>IF(OR(I172="",Parámetros!$H$10=""),"",IF(I172&gt;=Parámetros!$H$10,"Sí","No"))</f>
        <v/>
      </c>
      <c r="K172" s="9" t="n"/>
      <c r="L172" s="9" t="n"/>
    </row>
    <row r="173">
      <c r="A173" s="9" t="n"/>
      <c r="B173" s="14">
        <f>IF(A173="","",IFERROR(VLOOKUP(A173,Saldos!$A$5:$B$104,2,FALSE),"ID no encontrado"))</f>
        <v/>
      </c>
      <c r="C173" s="10" t="n"/>
      <c r="D173" s="10" t="n"/>
      <c r="E173" s="10" t="n"/>
      <c r="F173" s="14">
        <f>IF(OR(D173="",E173=""),"",IF(E173&lt;D173,"Revisar fechas",IF(Parámetros!$H$8="Hábiles",NETWORKDAYS(D173,E173,INDEX(Feriados!$A$3:$F$62,0,Parámetros!$B$5))+IF(Parámetros!$H$9="Sí",INT((WEEKDAY(D173-7)+E173-D173)/7)-SUMPRODUCT((INDEX(Feriados!$A$3:$F$62,0,Parámetros!$B$5)&lt;&gt;"")*(INDEX(Feriados!$A$3:$F$62,0,Parámetros!$B$5)&gt;=D173)*(INDEX(Feriados!$A$3:$F$62,0,Parámetros!$B$5)&lt;=E173)*(WEEKDAY(INDEX(Feriados!$A$3:$F$62,0,Parámetros!$B$5))=7)),0),E173-D173+1)))</f>
        <v/>
      </c>
      <c r="G173" s="9" t="n"/>
      <c r="H173" s="9" t="n"/>
      <c r="I173" s="14">
        <f>IF(OR(C173="",D173=""),"",D173-C173)</f>
        <v/>
      </c>
      <c r="J173" s="14">
        <f>IF(OR(I173="",Parámetros!$H$10=""),"",IF(I173&gt;=Parámetros!$H$10,"Sí","No"))</f>
        <v/>
      </c>
      <c r="K173" s="9" t="n"/>
      <c r="L173" s="9" t="n"/>
    </row>
    <row r="174">
      <c r="A174" s="9" t="n"/>
      <c r="B174" s="14">
        <f>IF(A174="","",IFERROR(VLOOKUP(A174,Saldos!$A$5:$B$104,2,FALSE),"ID no encontrado"))</f>
        <v/>
      </c>
      <c r="C174" s="10" t="n"/>
      <c r="D174" s="10" t="n"/>
      <c r="E174" s="10" t="n"/>
      <c r="F174" s="14">
        <f>IF(OR(D174="",E174=""),"",IF(E174&lt;D174,"Revisar fechas",IF(Parámetros!$H$8="Hábiles",NETWORKDAYS(D174,E174,INDEX(Feriados!$A$3:$F$62,0,Parámetros!$B$5))+IF(Parámetros!$H$9="Sí",INT((WEEKDAY(D174-7)+E174-D174)/7)-SUMPRODUCT((INDEX(Feriados!$A$3:$F$62,0,Parámetros!$B$5)&lt;&gt;"")*(INDEX(Feriados!$A$3:$F$62,0,Parámetros!$B$5)&gt;=D174)*(INDEX(Feriados!$A$3:$F$62,0,Parámetros!$B$5)&lt;=E174)*(WEEKDAY(INDEX(Feriados!$A$3:$F$62,0,Parámetros!$B$5))=7)),0),E174-D174+1)))</f>
        <v/>
      </c>
      <c r="G174" s="9" t="n"/>
      <c r="H174" s="9" t="n"/>
      <c r="I174" s="14">
        <f>IF(OR(C174="",D174=""),"",D174-C174)</f>
        <v/>
      </c>
      <c r="J174" s="14">
        <f>IF(OR(I174="",Parámetros!$H$10=""),"",IF(I174&gt;=Parámetros!$H$10,"Sí","No"))</f>
        <v/>
      </c>
      <c r="K174" s="9" t="n"/>
      <c r="L174" s="9" t="n"/>
    </row>
    <row r="175">
      <c r="A175" s="9" t="n"/>
      <c r="B175" s="14">
        <f>IF(A175="","",IFERROR(VLOOKUP(A175,Saldos!$A$5:$B$104,2,FALSE),"ID no encontrado"))</f>
        <v/>
      </c>
      <c r="C175" s="10" t="n"/>
      <c r="D175" s="10" t="n"/>
      <c r="E175" s="10" t="n"/>
      <c r="F175" s="14">
        <f>IF(OR(D175="",E175=""),"",IF(E175&lt;D175,"Revisar fechas",IF(Parámetros!$H$8="Hábiles",NETWORKDAYS(D175,E175,INDEX(Feriados!$A$3:$F$62,0,Parámetros!$B$5))+IF(Parámetros!$H$9="Sí",INT((WEEKDAY(D175-7)+E175-D175)/7)-SUMPRODUCT((INDEX(Feriados!$A$3:$F$62,0,Parámetros!$B$5)&lt;&gt;"")*(INDEX(Feriados!$A$3:$F$62,0,Parámetros!$B$5)&gt;=D175)*(INDEX(Feriados!$A$3:$F$62,0,Parámetros!$B$5)&lt;=E175)*(WEEKDAY(INDEX(Feriados!$A$3:$F$62,0,Parámetros!$B$5))=7)),0),E175-D175+1)))</f>
        <v/>
      </c>
      <c r="G175" s="9" t="n"/>
      <c r="H175" s="9" t="n"/>
      <c r="I175" s="14">
        <f>IF(OR(C175="",D175=""),"",D175-C175)</f>
        <v/>
      </c>
      <c r="J175" s="14">
        <f>IF(OR(I175="",Parámetros!$H$10=""),"",IF(I175&gt;=Parámetros!$H$10,"Sí","No"))</f>
        <v/>
      </c>
      <c r="K175" s="9" t="n"/>
      <c r="L175" s="9" t="n"/>
    </row>
    <row r="176">
      <c r="A176" s="9" t="n"/>
      <c r="B176" s="14">
        <f>IF(A176="","",IFERROR(VLOOKUP(A176,Saldos!$A$5:$B$104,2,FALSE),"ID no encontrado"))</f>
        <v/>
      </c>
      <c r="C176" s="10" t="n"/>
      <c r="D176" s="10" t="n"/>
      <c r="E176" s="10" t="n"/>
      <c r="F176" s="14">
        <f>IF(OR(D176="",E176=""),"",IF(E176&lt;D176,"Revisar fechas",IF(Parámetros!$H$8="Hábiles",NETWORKDAYS(D176,E176,INDEX(Feriados!$A$3:$F$62,0,Parámetros!$B$5))+IF(Parámetros!$H$9="Sí",INT((WEEKDAY(D176-7)+E176-D176)/7)-SUMPRODUCT((INDEX(Feriados!$A$3:$F$62,0,Parámetros!$B$5)&lt;&gt;"")*(INDEX(Feriados!$A$3:$F$62,0,Parámetros!$B$5)&gt;=D176)*(INDEX(Feriados!$A$3:$F$62,0,Parámetros!$B$5)&lt;=E176)*(WEEKDAY(INDEX(Feriados!$A$3:$F$62,0,Parámetros!$B$5))=7)),0),E176-D176+1)))</f>
        <v/>
      </c>
      <c r="G176" s="9" t="n"/>
      <c r="H176" s="9" t="n"/>
      <c r="I176" s="14">
        <f>IF(OR(C176="",D176=""),"",D176-C176)</f>
        <v/>
      </c>
      <c r="J176" s="14">
        <f>IF(OR(I176="",Parámetros!$H$10=""),"",IF(I176&gt;=Parámetros!$H$10,"Sí","No"))</f>
        <v/>
      </c>
      <c r="K176" s="9" t="n"/>
      <c r="L176" s="9" t="n"/>
    </row>
    <row r="177">
      <c r="A177" s="9" t="n"/>
      <c r="B177" s="14">
        <f>IF(A177="","",IFERROR(VLOOKUP(A177,Saldos!$A$5:$B$104,2,FALSE),"ID no encontrado"))</f>
        <v/>
      </c>
      <c r="C177" s="10" t="n"/>
      <c r="D177" s="10" t="n"/>
      <c r="E177" s="10" t="n"/>
      <c r="F177" s="14">
        <f>IF(OR(D177="",E177=""),"",IF(E177&lt;D177,"Revisar fechas",IF(Parámetros!$H$8="Hábiles",NETWORKDAYS(D177,E177,INDEX(Feriados!$A$3:$F$62,0,Parámetros!$B$5))+IF(Parámetros!$H$9="Sí",INT((WEEKDAY(D177-7)+E177-D177)/7)-SUMPRODUCT((INDEX(Feriados!$A$3:$F$62,0,Parámetros!$B$5)&lt;&gt;"")*(INDEX(Feriados!$A$3:$F$62,0,Parámetros!$B$5)&gt;=D177)*(INDEX(Feriados!$A$3:$F$62,0,Parámetros!$B$5)&lt;=E177)*(WEEKDAY(INDEX(Feriados!$A$3:$F$62,0,Parámetros!$B$5))=7)),0),E177-D177+1)))</f>
        <v/>
      </c>
      <c r="G177" s="9" t="n"/>
      <c r="H177" s="9" t="n"/>
      <c r="I177" s="14">
        <f>IF(OR(C177="",D177=""),"",D177-C177)</f>
        <v/>
      </c>
      <c r="J177" s="14">
        <f>IF(OR(I177="",Parámetros!$H$10=""),"",IF(I177&gt;=Parámetros!$H$10,"Sí","No"))</f>
        <v/>
      </c>
      <c r="K177" s="9" t="n"/>
      <c r="L177" s="9" t="n"/>
    </row>
    <row r="178">
      <c r="A178" s="9" t="n"/>
      <c r="B178" s="14">
        <f>IF(A178="","",IFERROR(VLOOKUP(A178,Saldos!$A$5:$B$104,2,FALSE),"ID no encontrado"))</f>
        <v/>
      </c>
      <c r="C178" s="10" t="n"/>
      <c r="D178" s="10" t="n"/>
      <c r="E178" s="10" t="n"/>
      <c r="F178" s="14">
        <f>IF(OR(D178="",E178=""),"",IF(E178&lt;D178,"Revisar fechas",IF(Parámetros!$H$8="Hábiles",NETWORKDAYS(D178,E178,INDEX(Feriados!$A$3:$F$62,0,Parámetros!$B$5))+IF(Parámetros!$H$9="Sí",INT((WEEKDAY(D178-7)+E178-D178)/7)-SUMPRODUCT((INDEX(Feriados!$A$3:$F$62,0,Parámetros!$B$5)&lt;&gt;"")*(INDEX(Feriados!$A$3:$F$62,0,Parámetros!$B$5)&gt;=D178)*(INDEX(Feriados!$A$3:$F$62,0,Parámetros!$B$5)&lt;=E178)*(WEEKDAY(INDEX(Feriados!$A$3:$F$62,0,Parámetros!$B$5))=7)),0),E178-D178+1)))</f>
        <v/>
      </c>
      <c r="G178" s="9" t="n"/>
      <c r="H178" s="9" t="n"/>
      <c r="I178" s="14">
        <f>IF(OR(C178="",D178=""),"",D178-C178)</f>
        <v/>
      </c>
      <c r="J178" s="14">
        <f>IF(OR(I178="",Parámetros!$H$10=""),"",IF(I178&gt;=Parámetros!$H$10,"Sí","No"))</f>
        <v/>
      </c>
      <c r="K178" s="9" t="n"/>
      <c r="L178" s="9" t="n"/>
    </row>
    <row r="179">
      <c r="A179" s="9" t="n"/>
      <c r="B179" s="14">
        <f>IF(A179="","",IFERROR(VLOOKUP(A179,Saldos!$A$5:$B$104,2,FALSE),"ID no encontrado"))</f>
        <v/>
      </c>
      <c r="C179" s="10" t="n"/>
      <c r="D179" s="10" t="n"/>
      <c r="E179" s="10" t="n"/>
      <c r="F179" s="14">
        <f>IF(OR(D179="",E179=""),"",IF(E179&lt;D179,"Revisar fechas",IF(Parámetros!$H$8="Hábiles",NETWORKDAYS(D179,E179,INDEX(Feriados!$A$3:$F$62,0,Parámetros!$B$5))+IF(Parámetros!$H$9="Sí",INT((WEEKDAY(D179-7)+E179-D179)/7)-SUMPRODUCT((INDEX(Feriados!$A$3:$F$62,0,Parámetros!$B$5)&lt;&gt;"")*(INDEX(Feriados!$A$3:$F$62,0,Parámetros!$B$5)&gt;=D179)*(INDEX(Feriados!$A$3:$F$62,0,Parámetros!$B$5)&lt;=E179)*(WEEKDAY(INDEX(Feriados!$A$3:$F$62,0,Parámetros!$B$5))=7)),0),E179-D179+1)))</f>
        <v/>
      </c>
      <c r="G179" s="9" t="n"/>
      <c r="H179" s="9" t="n"/>
      <c r="I179" s="14">
        <f>IF(OR(C179="",D179=""),"",D179-C179)</f>
        <v/>
      </c>
      <c r="J179" s="14">
        <f>IF(OR(I179="",Parámetros!$H$10=""),"",IF(I179&gt;=Parámetros!$H$10,"Sí","No"))</f>
        <v/>
      </c>
      <c r="K179" s="9" t="n"/>
      <c r="L179" s="9" t="n"/>
    </row>
    <row r="180">
      <c r="A180" s="9" t="n"/>
      <c r="B180" s="14">
        <f>IF(A180="","",IFERROR(VLOOKUP(A180,Saldos!$A$5:$B$104,2,FALSE),"ID no encontrado"))</f>
        <v/>
      </c>
      <c r="C180" s="10" t="n"/>
      <c r="D180" s="10" t="n"/>
      <c r="E180" s="10" t="n"/>
      <c r="F180" s="14">
        <f>IF(OR(D180="",E180=""),"",IF(E180&lt;D180,"Revisar fechas",IF(Parámetros!$H$8="Hábiles",NETWORKDAYS(D180,E180,INDEX(Feriados!$A$3:$F$62,0,Parámetros!$B$5))+IF(Parámetros!$H$9="Sí",INT((WEEKDAY(D180-7)+E180-D180)/7)-SUMPRODUCT((INDEX(Feriados!$A$3:$F$62,0,Parámetros!$B$5)&lt;&gt;"")*(INDEX(Feriados!$A$3:$F$62,0,Parámetros!$B$5)&gt;=D180)*(INDEX(Feriados!$A$3:$F$62,0,Parámetros!$B$5)&lt;=E180)*(WEEKDAY(INDEX(Feriados!$A$3:$F$62,0,Parámetros!$B$5))=7)),0),E180-D180+1)))</f>
        <v/>
      </c>
      <c r="G180" s="9" t="n"/>
      <c r="H180" s="9" t="n"/>
      <c r="I180" s="14">
        <f>IF(OR(C180="",D180=""),"",D180-C180)</f>
        <v/>
      </c>
      <c r="J180" s="14">
        <f>IF(OR(I180="",Parámetros!$H$10=""),"",IF(I180&gt;=Parámetros!$H$10,"Sí","No"))</f>
        <v/>
      </c>
      <c r="K180" s="9" t="n"/>
      <c r="L180" s="9" t="n"/>
    </row>
    <row r="181">
      <c r="A181" s="9" t="n"/>
      <c r="B181" s="14">
        <f>IF(A181="","",IFERROR(VLOOKUP(A181,Saldos!$A$5:$B$104,2,FALSE),"ID no encontrado"))</f>
        <v/>
      </c>
      <c r="C181" s="10" t="n"/>
      <c r="D181" s="10" t="n"/>
      <c r="E181" s="10" t="n"/>
      <c r="F181" s="14">
        <f>IF(OR(D181="",E181=""),"",IF(E181&lt;D181,"Revisar fechas",IF(Parámetros!$H$8="Hábiles",NETWORKDAYS(D181,E181,INDEX(Feriados!$A$3:$F$62,0,Parámetros!$B$5))+IF(Parámetros!$H$9="Sí",INT((WEEKDAY(D181-7)+E181-D181)/7)-SUMPRODUCT((INDEX(Feriados!$A$3:$F$62,0,Parámetros!$B$5)&lt;&gt;"")*(INDEX(Feriados!$A$3:$F$62,0,Parámetros!$B$5)&gt;=D181)*(INDEX(Feriados!$A$3:$F$62,0,Parámetros!$B$5)&lt;=E181)*(WEEKDAY(INDEX(Feriados!$A$3:$F$62,0,Parámetros!$B$5))=7)),0),E181-D181+1)))</f>
        <v/>
      </c>
      <c r="G181" s="9" t="n"/>
      <c r="H181" s="9" t="n"/>
      <c r="I181" s="14">
        <f>IF(OR(C181="",D181=""),"",D181-C181)</f>
        <v/>
      </c>
      <c r="J181" s="14">
        <f>IF(OR(I181="",Parámetros!$H$10=""),"",IF(I181&gt;=Parámetros!$H$10,"Sí","No"))</f>
        <v/>
      </c>
      <c r="K181" s="9" t="n"/>
      <c r="L181" s="9" t="n"/>
    </row>
    <row r="182">
      <c r="A182" s="9" t="n"/>
      <c r="B182" s="14">
        <f>IF(A182="","",IFERROR(VLOOKUP(A182,Saldos!$A$5:$B$104,2,FALSE),"ID no encontrado"))</f>
        <v/>
      </c>
      <c r="C182" s="10" t="n"/>
      <c r="D182" s="10" t="n"/>
      <c r="E182" s="10" t="n"/>
      <c r="F182" s="14">
        <f>IF(OR(D182="",E182=""),"",IF(E182&lt;D182,"Revisar fechas",IF(Parámetros!$H$8="Hábiles",NETWORKDAYS(D182,E182,INDEX(Feriados!$A$3:$F$62,0,Parámetros!$B$5))+IF(Parámetros!$H$9="Sí",INT((WEEKDAY(D182-7)+E182-D182)/7)-SUMPRODUCT((INDEX(Feriados!$A$3:$F$62,0,Parámetros!$B$5)&lt;&gt;"")*(INDEX(Feriados!$A$3:$F$62,0,Parámetros!$B$5)&gt;=D182)*(INDEX(Feriados!$A$3:$F$62,0,Parámetros!$B$5)&lt;=E182)*(WEEKDAY(INDEX(Feriados!$A$3:$F$62,0,Parámetros!$B$5))=7)),0),E182-D182+1)))</f>
        <v/>
      </c>
      <c r="G182" s="9" t="n"/>
      <c r="H182" s="9" t="n"/>
      <c r="I182" s="14">
        <f>IF(OR(C182="",D182=""),"",D182-C182)</f>
        <v/>
      </c>
      <c r="J182" s="14">
        <f>IF(OR(I182="",Parámetros!$H$10=""),"",IF(I182&gt;=Parámetros!$H$10,"Sí","No"))</f>
        <v/>
      </c>
      <c r="K182" s="9" t="n"/>
      <c r="L182" s="9" t="n"/>
    </row>
    <row r="183">
      <c r="A183" s="9" t="n"/>
      <c r="B183" s="14">
        <f>IF(A183="","",IFERROR(VLOOKUP(A183,Saldos!$A$5:$B$104,2,FALSE),"ID no encontrado"))</f>
        <v/>
      </c>
      <c r="C183" s="10" t="n"/>
      <c r="D183" s="10" t="n"/>
      <c r="E183" s="10" t="n"/>
      <c r="F183" s="14">
        <f>IF(OR(D183="",E183=""),"",IF(E183&lt;D183,"Revisar fechas",IF(Parámetros!$H$8="Hábiles",NETWORKDAYS(D183,E183,INDEX(Feriados!$A$3:$F$62,0,Parámetros!$B$5))+IF(Parámetros!$H$9="Sí",INT((WEEKDAY(D183-7)+E183-D183)/7)-SUMPRODUCT((INDEX(Feriados!$A$3:$F$62,0,Parámetros!$B$5)&lt;&gt;"")*(INDEX(Feriados!$A$3:$F$62,0,Parámetros!$B$5)&gt;=D183)*(INDEX(Feriados!$A$3:$F$62,0,Parámetros!$B$5)&lt;=E183)*(WEEKDAY(INDEX(Feriados!$A$3:$F$62,0,Parámetros!$B$5))=7)),0),E183-D183+1)))</f>
        <v/>
      </c>
      <c r="G183" s="9" t="n"/>
      <c r="H183" s="9" t="n"/>
      <c r="I183" s="14">
        <f>IF(OR(C183="",D183=""),"",D183-C183)</f>
        <v/>
      </c>
      <c r="J183" s="14">
        <f>IF(OR(I183="",Parámetros!$H$10=""),"",IF(I183&gt;=Parámetros!$H$10,"Sí","No"))</f>
        <v/>
      </c>
      <c r="K183" s="9" t="n"/>
      <c r="L183" s="9" t="n"/>
    </row>
    <row r="184">
      <c r="A184" s="9" t="n"/>
      <c r="B184" s="14">
        <f>IF(A184="","",IFERROR(VLOOKUP(A184,Saldos!$A$5:$B$104,2,FALSE),"ID no encontrado"))</f>
        <v/>
      </c>
      <c r="C184" s="10" t="n"/>
      <c r="D184" s="10" t="n"/>
      <c r="E184" s="10" t="n"/>
      <c r="F184" s="14">
        <f>IF(OR(D184="",E184=""),"",IF(E184&lt;D184,"Revisar fechas",IF(Parámetros!$H$8="Hábiles",NETWORKDAYS(D184,E184,INDEX(Feriados!$A$3:$F$62,0,Parámetros!$B$5))+IF(Parámetros!$H$9="Sí",INT((WEEKDAY(D184-7)+E184-D184)/7)-SUMPRODUCT((INDEX(Feriados!$A$3:$F$62,0,Parámetros!$B$5)&lt;&gt;"")*(INDEX(Feriados!$A$3:$F$62,0,Parámetros!$B$5)&gt;=D184)*(INDEX(Feriados!$A$3:$F$62,0,Parámetros!$B$5)&lt;=E184)*(WEEKDAY(INDEX(Feriados!$A$3:$F$62,0,Parámetros!$B$5))=7)),0),E184-D184+1)))</f>
        <v/>
      </c>
      <c r="G184" s="9" t="n"/>
      <c r="H184" s="9" t="n"/>
      <c r="I184" s="14">
        <f>IF(OR(C184="",D184=""),"",D184-C184)</f>
        <v/>
      </c>
      <c r="J184" s="14">
        <f>IF(OR(I184="",Parámetros!$H$10=""),"",IF(I184&gt;=Parámetros!$H$10,"Sí","No"))</f>
        <v/>
      </c>
      <c r="K184" s="9" t="n"/>
      <c r="L184" s="9" t="n"/>
    </row>
    <row r="185">
      <c r="A185" s="9" t="n"/>
      <c r="B185" s="14">
        <f>IF(A185="","",IFERROR(VLOOKUP(A185,Saldos!$A$5:$B$104,2,FALSE),"ID no encontrado"))</f>
        <v/>
      </c>
      <c r="C185" s="10" t="n"/>
      <c r="D185" s="10" t="n"/>
      <c r="E185" s="10" t="n"/>
      <c r="F185" s="14">
        <f>IF(OR(D185="",E185=""),"",IF(E185&lt;D185,"Revisar fechas",IF(Parámetros!$H$8="Hábiles",NETWORKDAYS(D185,E185,INDEX(Feriados!$A$3:$F$62,0,Parámetros!$B$5))+IF(Parámetros!$H$9="Sí",INT((WEEKDAY(D185-7)+E185-D185)/7)-SUMPRODUCT((INDEX(Feriados!$A$3:$F$62,0,Parámetros!$B$5)&lt;&gt;"")*(INDEX(Feriados!$A$3:$F$62,0,Parámetros!$B$5)&gt;=D185)*(INDEX(Feriados!$A$3:$F$62,0,Parámetros!$B$5)&lt;=E185)*(WEEKDAY(INDEX(Feriados!$A$3:$F$62,0,Parámetros!$B$5))=7)),0),E185-D185+1)))</f>
        <v/>
      </c>
      <c r="G185" s="9" t="n"/>
      <c r="H185" s="9" t="n"/>
      <c r="I185" s="14">
        <f>IF(OR(C185="",D185=""),"",D185-C185)</f>
        <v/>
      </c>
      <c r="J185" s="14">
        <f>IF(OR(I185="",Parámetros!$H$10=""),"",IF(I185&gt;=Parámetros!$H$10,"Sí","No"))</f>
        <v/>
      </c>
      <c r="K185" s="9" t="n"/>
      <c r="L185" s="9" t="n"/>
    </row>
    <row r="186">
      <c r="A186" s="9" t="n"/>
      <c r="B186" s="14">
        <f>IF(A186="","",IFERROR(VLOOKUP(A186,Saldos!$A$5:$B$104,2,FALSE),"ID no encontrado"))</f>
        <v/>
      </c>
      <c r="C186" s="10" t="n"/>
      <c r="D186" s="10" t="n"/>
      <c r="E186" s="10" t="n"/>
      <c r="F186" s="14">
        <f>IF(OR(D186="",E186=""),"",IF(E186&lt;D186,"Revisar fechas",IF(Parámetros!$H$8="Hábiles",NETWORKDAYS(D186,E186,INDEX(Feriados!$A$3:$F$62,0,Parámetros!$B$5))+IF(Parámetros!$H$9="Sí",INT((WEEKDAY(D186-7)+E186-D186)/7)-SUMPRODUCT((INDEX(Feriados!$A$3:$F$62,0,Parámetros!$B$5)&lt;&gt;"")*(INDEX(Feriados!$A$3:$F$62,0,Parámetros!$B$5)&gt;=D186)*(INDEX(Feriados!$A$3:$F$62,0,Parámetros!$B$5)&lt;=E186)*(WEEKDAY(INDEX(Feriados!$A$3:$F$62,0,Parámetros!$B$5))=7)),0),E186-D186+1)))</f>
        <v/>
      </c>
      <c r="G186" s="9" t="n"/>
      <c r="H186" s="9" t="n"/>
      <c r="I186" s="14">
        <f>IF(OR(C186="",D186=""),"",D186-C186)</f>
        <v/>
      </c>
      <c r="J186" s="14">
        <f>IF(OR(I186="",Parámetros!$H$10=""),"",IF(I186&gt;=Parámetros!$H$10,"Sí","No"))</f>
        <v/>
      </c>
      <c r="K186" s="9" t="n"/>
      <c r="L186" s="9" t="n"/>
    </row>
    <row r="187">
      <c r="A187" s="9" t="n"/>
      <c r="B187" s="14">
        <f>IF(A187="","",IFERROR(VLOOKUP(A187,Saldos!$A$5:$B$104,2,FALSE),"ID no encontrado"))</f>
        <v/>
      </c>
      <c r="C187" s="10" t="n"/>
      <c r="D187" s="10" t="n"/>
      <c r="E187" s="10" t="n"/>
      <c r="F187" s="14">
        <f>IF(OR(D187="",E187=""),"",IF(E187&lt;D187,"Revisar fechas",IF(Parámetros!$H$8="Hábiles",NETWORKDAYS(D187,E187,INDEX(Feriados!$A$3:$F$62,0,Parámetros!$B$5))+IF(Parámetros!$H$9="Sí",INT((WEEKDAY(D187-7)+E187-D187)/7)-SUMPRODUCT((INDEX(Feriados!$A$3:$F$62,0,Parámetros!$B$5)&lt;&gt;"")*(INDEX(Feriados!$A$3:$F$62,0,Parámetros!$B$5)&gt;=D187)*(INDEX(Feriados!$A$3:$F$62,0,Parámetros!$B$5)&lt;=E187)*(WEEKDAY(INDEX(Feriados!$A$3:$F$62,0,Parámetros!$B$5))=7)),0),E187-D187+1)))</f>
        <v/>
      </c>
      <c r="G187" s="9" t="n"/>
      <c r="H187" s="9" t="n"/>
      <c r="I187" s="14">
        <f>IF(OR(C187="",D187=""),"",D187-C187)</f>
        <v/>
      </c>
      <c r="J187" s="14">
        <f>IF(OR(I187="",Parámetros!$H$10=""),"",IF(I187&gt;=Parámetros!$H$10,"Sí","No"))</f>
        <v/>
      </c>
      <c r="K187" s="9" t="n"/>
      <c r="L187" s="9" t="n"/>
    </row>
    <row r="188">
      <c r="A188" s="9" t="n"/>
      <c r="B188" s="14">
        <f>IF(A188="","",IFERROR(VLOOKUP(A188,Saldos!$A$5:$B$104,2,FALSE),"ID no encontrado"))</f>
        <v/>
      </c>
      <c r="C188" s="10" t="n"/>
      <c r="D188" s="10" t="n"/>
      <c r="E188" s="10" t="n"/>
      <c r="F188" s="14">
        <f>IF(OR(D188="",E188=""),"",IF(E188&lt;D188,"Revisar fechas",IF(Parámetros!$H$8="Hábiles",NETWORKDAYS(D188,E188,INDEX(Feriados!$A$3:$F$62,0,Parámetros!$B$5))+IF(Parámetros!$H$9="Sí",INT((WEEKDAY(D188-7)+E188-D188)/7)-SUMPRODUCT((INDEX(Feriados!$A$3:$F$62,0,Parámetros!$B$5)&lt;&gt;"")*(INDEX(Feriados!$A$3:$F$62,0,Parámetros!$B$5)&gt;=D188)*(INDEX(Feriados!$A$3:$F$62,0,Parámetros!$B$5)&lt;=E188)*(WEEKDAY(INDEX(Feriados!$A$3:$F$62,0,Parámetros!$B$5))=7)),0),E188-D188+1)))</f>
        <v/>
      </c>
      <c r="G188" s="9" t="n"/>
      <c r="H188" s="9" t="n"/>
      <c r="I188" s="14">
        <f>IF(OR(C188="",D188=""),"",D188-C188)</f>
        <v/>
      </c>
      <c r="J188" s="14">
        <f>IF(OR(I188="",Parámetros!$H$10=""),"",IF(I188&gt;=Parámetros!$H$10,"Sí","No"))</f>
        <v/>
      </c>
      <c r="K188" s="9" t="n"/>
      <c r="L188" s="9" t="n"/>
    </row>
    <row r="189">
      <c r="A189" s="9" t="n"/>
      <c r="B189" s="14">
        <f>IF(A189="","",IFERROR(VLOOKUP(A189,Saldos!$A$5:$B$104,2,FALSE),"ID no encontrado"))</f>
        <v/>
      </c>
      <c r="C189" s="10" t="n"/>
      <c r="D189" s="10" t="n"/>
      <c r="E189" s="10" t="n"/>
      <c r="F189" s="14">
        <f>IF(OR(D189="",E189=""),"",IF(E189&lt;D189,"Revisar fechas",IF(Parámetros!$H$8="Hábiles",NETWORKDAYS(D189,E189,INDEX(Feriados!$A$3:$F$62,0,Parámetros!$B$5))+IF(Parámetros!$H$9="Sí",INT((WEEKDAY(D189-7)+E189-D189)/7)-SUMPRODUCT((INDEX(Feriados!$A$3:$F$62,0,Parámetros!$B$5)&lt;&gt;"")*(INDEX(Feriados!$A$3:$F$62,0,Parámetros!$B$5)&gt;=D189)*(INDEX(Feriados!$A$3:$F$62,0,Parámetros!$B$5)&lt;=E189)*(WEEKDAY(INDEX(Feriados!$A$3:$F$62,0,Parámetros!$B$5))=7)),0),E189-D189+1)))</f>
        <v/>
      </c>
      <c r="G189" s="9" t="n"/>
      <c r="H189" s="9" t="n"/>
      <c r="I189" s="14">
        <f>IF(OR(C189="",D189=""),"",D189-C189)</f>
        <v/>
      </c>
      <c r="J189" s="14">
        <f>IF(OR(I189="",Parámetros!$H$10=""),"",IF(I189&gt;=Parámetros!$H$10,"Sí","No"))</f>
        <v/>
      </c>
      <c r="K189" s="9" t="n"/>
      <c r="L189" s="9" t="n"/>
    </row>
    <row r="190">
      <c r="A190" s="9" t="n"/>
      <c r="B190" s="14">
        <f>IF(A190="","",IFERROR(VLOOKUP(A190,Saldos!$A$5:$B$104,2,FALSE),"ID no encontrado"))</f>
        <v/>
      </c>
      <c r="C190" s="10" t="n"/>
      <c r="D190" s="10" t="n"/>
      <c r="E190" s="10" t="n"/>
      <c r="F190" s="14">
        <f>IF(OR(D190="",E190=""),"",IF(E190&lt;D190,"Revisar fechas",IF(Parámetros!$H$8="Hábiles",NETWORKDAYS(D190,E190,INDEX(Feriados!$A$3:$F$62,0,Parámetros!$B$5))+IF(Parámetros!$H$9="Sí",INT((WEEKDAY(D190-7)+E190-D190)/7)-SUMPRODUCT((INDEX(Feriados!$A$3:$F$62,0,Parámetros!$B$5)&lt;&gt;"")*(INDEX(Feriados!$A$3:$F$62,0,Parámetros!$B$5)&gt;=D190)*(INDEX(Feriados!$A$3:$F$62,0,Parámetros!$B$5)&lt;=E190)*(WEEKDAY(INDEX(Feriados!$A$3:$F$62,0,Parámetros!$B$5))=7)),0),E190-D190+1)))</f>
        <v/>
      </c>
      <c r="G190" s="9" t="n"/>
      <c r="H190" s="9" t="n"/>
      <c r="I190" s="14">
        <f>IF(OR(C190="",D190=""),"",D190-C190)</f>
        <v/>
      </c>
      <c r="J190" s="14">
        <f>IF(OR(I190="",Parámetros!$H$10=""),"",IF(I190&gt;=Parámetros!$H$10,"Sí","No"))</f>
        <v/>
      </c>
      <c r="K190" s="9" t="n"/>
      <c r="L190" s="9" t="n"/>
    </row>
    <row r="191">
      <c r="A191" s="9" t="n"/>
      <c r="B191" s="14">
        <f>IF(A191="","",IFERROR(VLOOKUP(A191,Saldos!$A$5:$B$104,2,FALSE),"ID no encontrado"))</f>
        <v/>
      </c>
      <c r="C191" s="10" t="n"/>
      <c r="D191" s="10" t="n"/>
      <c r="E191" s="10" t="n"/>
      <c r="F191" s="14">
        <f>IF(OR(D191="",E191=""),"",IF(E191&lt;D191,"Revisar fechas",IF(Parámetros!$H$8="Hábiles",NETWORKDAYS(D191,E191,INDEX(Feriados!$A$3:$F$62,0,Parámetros!$B$5))+IF(Parámetros!$H$9="Sí",INT((WEEKDAY(D191-7)+E191-D191)/7)-SUMPRODUCT((INDEX(Feriados!$A$3:$F$62,0,Parámetros!$B$5)&lt;&gt;"")*(INDEX(Feriados!$A$3:$F$62,0,Parámetros!$B$5)&gt;=D191)*(INDEX(Feriados!$A$3:$F$62,0,Parámetros!$B$5)&lt;=E191)*(WEEKDAY(INDEX(Feriados!$A$3:$F$62,0,Parámetros!$B$5))=7)),0),E191-D191+1)))</f>
        <v/>
      </c>
      <c r="G191" s="9" t="n"/>
      <c r="H191" s="9" t="n"/>
      <c r="I191" s="14">
        <f>IF(OR(C191="",D191=""),"",D191-C191)</f>
        <v/>
      </c>
      <c r="J191" s="14">
        <f>IF(OR(I191="",Parámetros!$H$10=""),"",IF(I191&gt;=Parámetros!$H$10,"Sí","No"))</f>
        <v/>
      </c>
      <c r="K191" s="9" t="n"/>
      <c r="L191" s="9" t="n"/>
    </row>
    <row r="192">
      <c r="A192" s="9" t="n"/>
      <c r="B192" s="14">
        <f>IF(A192="","",IFERROR(VLOOKUP(A192,Saldos!$A$5:$B$104,2,FALSE),"ID no encontrado"))</f>
        <v/>
      </c>
      <c r="C192" s="10" t="n"/>
      <c r="D192" s="10" t="n"/>
      <c r="E192" s="10" t="n"/>
      <c r="F192" s="14">
        <f>IF(OR(D192="",E192=""),"",IF(E192&lt;D192,"Revisar fechas",IF(Parámetros!$H$8="Hábiles",NETWORKDAYS(D192,E192,INDEX(Feriados!$A$3:$F$62,0,Parámetros!$B$5))+IF(Parámetros!$H$9="Sí",INT((WEEKDAY(D192-7)+E192-D192)/7)-SUMPRODUCT((INDEX(Feriados!$A$3:$F$62,0,Parámetros!$B$5)&lt;&gt;"")*(INDEX(Feriados!$A$3:$F$62,0,Parámetros!$B$5)&gt;=D192)*(INDEX(Feriados!$A$3:$F$62,0,Parámetros!$B$5)&lt;=E192)*(WEEKDAY(INDEX(Feriados!$A$3:$F$62,0,Parámetros!$B$5))=7)),0),E192-D192+1)))</f>
        <v/>
      </c>
      <c r="G192" s="9" t="n"/>
      <c r="H192" s="9" t="n"/>
      <c r="I192" s="14">
        <f>IF(OR(C192="",D192=""),"",D192-C192)</f>
        <v/>
      </c>
      <c r="J192" s="14">
        <f>IF(OR(I192="",Parámetros!$H$10=""),"",IF(I192&gt;=Parámetros!$H$10,"Sí","No"))</f>
        <v/>
      </c>
      <c r="K192" s="9" t="n"/>
      <c r="L192" s="9" t="n"/>
    </row>
    <row r="193">
      <c r="A193" s="9" t="n"/>
      <c r="B193" s="14">
        <f>IF(A193="","",IFERROR(VLOOKUP(A193,Saldos!$A$5:$B$104,2,FALSE),"ID no encontrado"))</f>
        <v/>
      </c>
      <c r="C193" s="10" t="n"/>
      <c r="D193" s="10" t="n"/>
      <c r="E193" s="10" t="n"/>
      <c r="F193" s="14">
        <f>IF(OR(D193="",E193=""),"",IF(E193&lt;D193,"Revisar fechas",IF(Parámetros!$H$8="Hábiles",NETWORKDAYS(D193,E193,INDEX(Feriados!$A$3:$F$62,0,Parámetros!$B$5))+IF(Parámetros!$H$9="Sí",INT((WEEKDAY(D193-7)+E193-D193)/7)-SUMPRODUCT((INDEX(Feriados!$A$3:$F$62,0,Parámetros!$B$5)&lt;&gt;"")*(INDEX(Feriados!$A$3:$F$62,0,Parámetros!$B$5)&gt;=D193)*(INDEX(Feriados!$A$3:$F$62,0,Parámetros!$B$5)&lt;=E193)*(WEEKDAY(INDEX(Feriados!$A$3:$F$62,0,Parámetros!$B$5))=7)),0),E193-D193+1)))</f>
        <v/>
      </c>
      <c r="G193" s="9" t="n"/>
      <c r="H193" s="9" t="n"/>
      <c r="I193" s="14">
        <f>IF(OR(C193="",D193=""),"",D193-C193)</f>
        <v/>
      </c>
      <c r="J193" s="14">
        <f>IF(OR(I193="",Parámetros!$H$10=""),"",IF(I193&gt;=Parámetros!$H$10,"Sí","No"))</f>
        <v/>
      </c>
      <c r="K193" s="9" t="n"/>
      <c r="L193" s="9" t="n"/>
    </row>
    <row r="194">
      <c r="A194" s="9" t="n"/>
      <c r="B194" s="14">
        <f>IF(A194="","",IFERROR(VLOOKUP(A194,Saldos!$A$5:$B$104,2,FALSE),"ID no encontrado"))</f>
        <v/>
      </c>
      <c r="C194" s="10" t="n"/>
      <c r="D194" s="10" t="n"/>
      <c r="E194" s="10" t="n"/>
      <c r="F194" s="14">
        <f>IF(OR(D194="",E194=""),"",IF(E194&lt;D194,"Revisar fechas",IF(Parámetros!$H$8="Hábiles",NETWORKDAYS(D194,E194,INDEX(Feriados!$A$3:$F$62,0,Parámetros!$B$5))+IF(Parámetros!$H$9="Sí",INT((WEEKDAY(D194-7)+E194-D194)/7)-SUMPRODUCT((INDEX(Feriados!$A$3:$F$62,0,Parámetros!$B$5)&lt;&gt;"")*(INDEX(Feriados!$A$3:$F$62,0,Parámetros!$B$5)&gt;=D194)*(INDEX(Feriados!$A$3:$F$62,0,Parámetros!$B$5)&lt;=E194)*(WEEKDAY(INDEX(Feriados!$A$3:$F$62,0,Parámetros!$B$5))=7)),0),E194-D194+1)))</f>
        <v/>
      </c>
      <c r="G194" s="9" t="n"/>
      <c r="H194" s="9" t="n"/>
      <c r="I194" s="14">
        <f>IF(OR(C194="",D194=""),"",D194-C194)</f>
        <v/>
      </c>
      <c r="J194" s="14">
        <f>IF(OR(I194="",Parámetros!$H$10=""),"",IF(I194&gt;=Parámetros!$H$10,"Sí","No"))</f>
        <v/>
      </c>
      <c r="K194" s="9" t="n"/>
      <c r="L194" s="9" t="n"/>
    </row>
    <row r="195">
      <c r="A195" s="9" t="n"/>
      <c r="B195" s="14">
        <f>IF(A195="","",IFERROR(VLOOKUP(A195,Saldos!$A$5:$B$104,2,FALSE),"ID no encontrado"))</f>
        <v/>
      </c>
      <c r="C195" s="10" t="n"/>
      <c r="D195" s="10" t="n"/>
      <c r="E195" s="10" t="n"/>
      <c r="F195" s="14">
        <f>IF(OR(D195="",E195=""),"",IF(E195&lt;D195,"Revisar fechas",IF(Parámetros!$H$8="Hábiles",NETWORKDAYS(D195,E195,INDEX(Feriados!$A$3:$F$62,0,Parámetros!$B$5))+IF(Parámetros!$H$9="Sí",INT((WEEKDAY(D195-7)+E195-D195)/7)-SUMPRODUCT((INDEX(Feriados!$A$3:$F$62,0,Parámetros!$B$5)&lt;&gt;"")*(INDEX(Feriados!$A$3:$F$62,0,Parámetros!$B$5)&gt;=D195)*(INDEX(Feriados!$A$3:$F$62,0,Parámetros!$B$5)&lt;=E195)*(WEEKDAY(INDEX(Feriados!$A$3:$F$62,0,Parámetros!$B$5))=7)),0),E195-D195+1)))</f>
        <v/>
      </c>
      <c r="G195" s="9" t="n"/>
      <c r="H195" s="9" t="n"/>
      <c r="I195" s="14">
        <f>IF(OR(C195="",D195=""),"",D195-C195)</f>
        <v/>
      </c>
      <c r="J195" s="14">
        <f>IF(OR(I195="",Parámetros!$H$10=""),"",IF(I195&gt;=Parámetros!$H$10,"Sí","No"))</f>
        <v/>
      </c>
      <c r="K195" s="9" t="n"/>
      <c r="L195" s="9" t="n"/>
    </row>
    <row r="196">
      <c r="A196" s="9" t="n"/>
      <c r="B196" s="14">
        <f>IF(A196="","",IFERROR(VLOOKUP(A196,Saldos!$A$5:$B$104,2,FALSE),"ID no encontrado"))</f>
        <v/>
      </c>
      <c r="C196" s="10" t="n"/>
      <c r="D196" s="10" t="n"/>
      <c r="E196" s="10" t="n"/>
      <c r="F196" s="14">
        <f>IF(OR(D196="",E196=""),"",IF(E196&lt;D196,"Revisar fechas",IF(Parámetros!$H$8="Hábiles",NETWORKDAYS(D196,E196,INDEX(Feriados!$A$3:$F$62,0,Parámetros!$B$5))+IF(Parámetros!$H$9="Sí",INT((WEEKDAY(D196-7)+E196-D196)/7)-SUMPRODUCT((INDEX(Feriados!$A$3:$F$62,0,Parámetros!$B$5)&lt;&gt;"")*(INDEX(Feriados!$A$3:$F$62,0,Parámetros!$B$5)&gt;=D196)*(INDEX(Feriados!$A$3:$F$62,0,Parámetros!$B$5)&lt;=E196)*(WEEKDAY(INDEX(Feriados!$A$3:$F$62,0,Parámetros!$B$5))=7)),0),E196-D196+1)))</f>
        <v/>
      </c>
      <c r="G196" s="9" t="n"/>
      <c r="H196" s="9" t="n"/>
      <c r="I196" s="14">
        <f>IF(OR(C196="",D196=""),"",D196-C196)</f>
        <v/>
      </c>
      <c r="J196" s="14">
        <f>IF(OR(I196="",Parámetros!$H$10=""),"",IF(I196&gt;=Parámetros!$H$10,"Sí","No"))</f>
        <v/>
      </c>
      <c r="K196" s="9" t="n"/>
      <c r="L196" s="9" t="n"/>
    </row>
    <row r="197">
      <c r="A197" s="9" t="n"/>
      <c r="B197" s="14">
        <f>IF(A197="","",IFERROR(VLOOKUP(A197,Saldos!$A$5:$B$104,2,FALSE),"ID no encontrado"))</f>
        <v/>
      </c>
      <c r="C197" s="10" t="n"/>
      <c r="D197" s="10" t="n"/>
      <c r="E197" s="10" t="n"/>
      <c r="F197" s="14">
        <f>IF(OR(D197="",E197=""),"",IF(E197&lt;D197,"Revisar fechas",IF(Parámetros!$H$8="Hábiles",NETWORKDAYS(D197,E197,INDEX(Feriados!$A$3:$F$62,0,Parámetros!$B$5))+IF(Parámetros!$H$9="Sí",INT((WEEKDAY(D197-7)+E197-D197)/7)-SUMPRODUCT((INDEX(Feriados!$A$3:$F$62,0,Parámetros!$B$5)&lt;&gt;"")*(INDEX(Feriados!$A$3:$F$62,0,Parámetros!$B$5)&gt;=D197)*(INDEX(Feriados!$A$3:$F$62,0,Parámetros!$B$5)&lt;=E197)*(WEEKDAY(INDEX(Feriados!$A$3:$F$62,0,Parámetros!$B$5))=7)),0),E197-D197+1)))</f>
        <v/>
      </c>
      <c r="G197" s="9" t="n"/>
      <c r="H197" s="9" t="n"/>
      <c r="I197" s="14">
        <f>IF(OR(C197="",D197=""),"",D197-C197)</f>
        <v/>
      </c>
      <c r="J197" s="14">
        <f>IF(OR(I197="",Parámetros!$H$10=""),"",IF(I197&gt;=Parámetros!$H$10,"Sí","No"))</f>
        <v/>
      </c>
      <c r="K197" s="9" t="n"/>
      <c r="L197" s="9" t="n"/>
    </row>
    <row r="198">
      <c r="A198" s="9" t="n"/>
      <c r="B198" s="14">
        <f>IF(A198="","",IFERROR(VLOOKUP(A198,Saldos!$A$5:$B$104,2,FALSE),"ID no encontrado"))</f>
        <v/>
      </c>
      <c r="C198" s="10" t="n"/>
      <c r="D198" s="10" t="n"/>
      <c r="E198" s="10" t="n"/>
      <c r="F198" s="14">
        <f>IF(OR(D198="",E198=""),"",IF(E198&lt;D198,"Revisar fechas",IF(Parámetros!$H$8="Hábiles",NETWORKDAYS(D198,E198,INDEX(Feriados!$A$3:$F$62,0,Parámetros!$B$5))+IF(Parámetros!$H$9="Sí",INT((WEEKDAY(D198-7)+E198-D198)/7)-SUMPRODUCT((INDEX(Feriados!$A$3:$F$62,0,Parámetros!$B$5)&lt;&gt;"")*(INDEX(Feriados!$A$3:$F$62,0,Parámetros!$B$5)&gt;=D198)*(INDEX(Feriados!$A$3:$F$62,0,Parámetros!$B$5)&lt;=E198)*(WEEKDAY(INDEX(Feriados!$A$3:$F$62,0,Parámetros!$B$5))=7)),0),E198-D198+1)))</f>
        <v/>
      </c>
      <c r="G198" s="9" t="n"/>
      <c r="H198" s="9" t="n"/>
      <c r="I198" s="14">
        <f>IF(OR(C198="",D198=""),"",D198-C198)</f>
        <v/>
      </c>
      <c r="J198" s="14">
        <f>IF(OR(I198="",Parámetros!$H$10=""),"",IF(I198&gt;=Parámetros!$H$10,"Sí","No"))</f>
        <v/>
      </c>
      <c r="K198" s="9" t="n"/>
      <c r="L198" s="9" t="n"/>
    </row>
    <row r="199">
      <c r="A199" s="9" t="n"/>
      <c r="B199" s="14">
        <f>IF(A199="","",IFERROR(VLOOKUP(A199,Saldos!$A$5:$B$104,2,FALSE),"ID no encontrado"))</f>
        <v/>
      </c>
      <c r="C199" s="10" t="n"/>
      <c r="D199" s="10" t="n"/>
      <c r="E199" s="10" t="n"/>
      <c r="F199" s="14">
        <f>IF(OR(D199="",E199=""),"",IF(E199&lt;D199,"Revisar fechas",IF(Parámetros!$H$8="Hábiles",NETWORKDAYS(D199,E199,INDEX(Feriados!$A$3:$F$62,0,Parámetros!$B$5))+IF(Parámetros!$H$9="Sí",INT((WEEKDAY(D199-7)+E199-D199)/7)-SUMPRODUCT((INDEX(Feriados!$A$3:$F$62,0,Parámetros!$B$5)&lt;&gt;"")*(INDEX(Feriados!$A$3:$F$62,0,Parámetros!$B$5)&gt;=D199)*(INDEX(Feriados!$A$3:$F$62,0,Parámetros!$B$5)&lt;=E199)*(WEEKDAY(INDEX(Feriados!$A$3:$F$62,0,Parámetros!$B$5))=7)),0),E199-D199+1)))</f>
        <v/>
      </c>
      <c r="G199" s="9" t="n"/>
      <c r="H199" s="9" t="n"/>
      <c r="I199" s="14">
        <f>IF(OR(C199="",D199=""),"",D199-C199)</f>
        <v/>
      </c>
      <c r="J199" s="14">
        <f>IF(OR(I199="",Parámetros!$H$10=""),"",IF(I199&gt;=Parámetros!$H$10,"Sí","No"))</f>
        <v/>
      </c>
      <c r="K199" s="9" t="n"/>
      <c r="L199" s="9" t="n"/>
    </row>
    <row r="200">
      <c r="A200" s="9" t="n"/>
      <c r="B200" s="14">
        <f>IF(A200="","",IFERROR(VLOOKUP(A200,Saldos!$A$5:$B$104,2,FALSE),"ID no encontrado"))</f>
        <v/>
      </c>
      <c r="C200" s="10" t="n"/>
      <c r="D200" s="10" t="n"/>
      <c r="E200" s="10" t="n"/>
      <c r="F200" s="14">
        <f>IF(OR(D200="",E200=""),"",IF(E200&lt;D200,"Revisar fechas",IF(Parámetros!$H$8="Hábiles",NETWORKDAYS(D200,E200,INDEX(Feriados!$A$3:$F$62,0,Parámetros!$B$5))+IF(Parámetros!$H$9="Sí",INT((WEEKDAY(D200-7)+E200-D200)/7)-SUMPRODUCT((INDEX(Feriados!$A$3:$F$62,0,Parámetros!$B$5)&lt;&gt;"")*(INDEX(Feriados!$A$3:$F$62,0,Parámetros!$B$5)&gt;=D200)*(INDEX(Feriados!$A$3:$F$62,0,Parámetros!$B$5)&lt;=E200)*(WEEKDAY(INDEX(Feriados!$A$3:$F$62,0,Parámetros!$B$5))=7)),0),E200-D200+1)))</f>
        <v/>
      </c>
      <c r="G200" s="9" t="n"/>
      <c r="H200" s="9" t="n"/>
      <c r="I200" s="14">
        <f>IF(OR(C200="",D200=""),"",D200-C200)</f>
        <v/>
      </c>
      <c r="J200" s="14">
        <f>IF(OR(I200="",Parámetros!$H$10=""),"",IF(I200&gt;=Parámetros!$H$10,"Sí","No"))</f>
        <v/>
      </c>
      <c r="K200" s="9" t="n"/>
      <c r="L200" s="9" t="n"/>
    </row>
    <row r="201">
      <c r="A201" s="9" t="n"/>
      <c r="B201" s="14">
        <f>IF(A201="","",IFERROR(VLOOKUP(A201,Saldos!$A$5:$B$104,2,FALSE),"ID no encontrado"))</f>
        <v/>
      </c>
      <c r="C201" s="10" t="n"/>
      <c r="D201" s="10" t="n"/>
      <c r="E201" s="10" t="n"/>
      <c r="F201" s="14">
        <f>IF(OR(D201="",E201=""),"",IF(E201&lt;D201,"Revisar fechas",IF(Parámetros!$H$8="Hábiles",NETWORKDAYS(D201,E201,INDEX(Feriados!$A$3:$F$62,0,Parámetros!$B$5))+IF(Parámetros!$H$9="Sí",INT((WEEKDAY(D201-7)+E201-D201)/7)-SUMPRODUCT((INDEX(Feriados!$A$3:$F$62,0,Parámetros!$B$5)&lt;&gt;"")*(INDEX(Feriados!$A$3:$F$62,0,Parámetros!$B$5)&gt;=D201)*(INDEX(Feriados!$A$3:$F$62,0,Parámetros!$B$5)&lt;=E201)*(WEEKDAY(INDEX(Feriados!$A$3:$F$62,0,Parámetros!$B$5))=7)),0),E201-D201+1)))</f>
        <v/>
      </c>
      <c r="G201" s="9" t="n"/>
      <c r="H201" s="9" t="n"/>
      <c r="I201" s="14">
        <f>IF(OR(C201="",D201=""),"",D201-C201)</f>
        <v/>
      </c>
      <c r="J201" s="14">
        <f>IF(OR(I201="",Parámetros!$H$10=""),"",IF(I201&gt;=Parámetros!$H$10,"Sí","No"))</f>
        <v/>
      </c>
      <c r="K201" s="9" t="n"/>
      <c r="L201" s="9" t="n"/>
    </row>
    <row r="202">
      <c r="A202" s="9" t="n"/>
      <c r="B202" s="14">
        <f>IF(A202="","",IFERROR(VLOOKUP(A202,Saldos!$A$5:$B$104,2,FALSE),"ID no encontrado"))</f>
        <v/>
      </c>
      <c r="C202" s="10" t="n"/>
      <c r="D202" s="10" t="n"/>
      <c r="E202" s="10" t="n"/>
      <c r="F202" s="14">
        <f>IF(OR(D202="",E202=""),"",IF(E202&lt;D202,"Revisar fechas",IF(Parámetros!$H$8="Hábiles",NETWORKDAYS(D202,E202,INDEX(Feriados!$A$3:$F$62,0,Parámetros!$B$5))+IF(Parámetros!$H$9="Sí",INT((WEEKDAY(D202-7)+E202-D202)/7)-SUMPRODUCT((INDEX(Feriados!$A$3:$F$62,0,Parámetros!$B$5)&lt;&gt;"")*(INDEX(Feriados!$A$3:$F$62,0,Parámetros!$B$5)&gt;=D202)*(INDEX(Feriados!$A$3:$F$62,0,Parámetros!$B$5)&lt;=E202)*(WEEKDAY(INDEX(Feriados!$A$3:$F$62,0,Parámetros!$B$5))=7)),0),E202-D202+1)))</f>
        <v/>
      </c>
      <c r="G202" s="9" t="n"/>
      <c r="H202" s="9" t="n"/>
      <c r="I202" s="14">
        <f>IF(OR(C202="",D202=""),"",D202-C202)</f>
        <v/>
      </c>
      <c r="J202" s="14">
        <f>IF(OR(I202="",Parámetros!$H$10=""),"",IF(I202&gt;=Parámetros!$H$10,"Sí","No"))</f>
        <v/>
      </c>
      <c r="K202" s="9" t="n"/>
      <c r="L202" s="9" t="n"/>
    </row>
    <row r="203">
      <c r="A203" s="9" t="n"/>
      <c r="B203" s="14">
        <f>IF(A203="","",IFERROR(VLOOKUP(A203,Saldos!$A$5:$B$104,2,FALSE),"ID no encontrado"))</f>
        <v/>
      </c>
      <c r="C203" s="10" t="n"/>
      <c r="D203" s="10" t="n"/>
      <c r="E203" s="10" t="n"/>
      <c r="F203" s="14">
        <f>IF(OR(D203="",E203=""),"",IF(E203&lt;D203,"Revisar fechas",IF(Parámetros!$H$8="Hábiles",NETWORKDAYS(D203,E203,INDEX(Feriados!$A$3:$F$62,0,Parámetros!$B$5))+IF(Parámetros!$H$9="Sí",INT((WEEKDAY(D203-7)+E203-D203)/7)-SUMPRODUCT((INDEX(Feriados!$A$3:$F$62,0,Parámetros!$B$5)&lt;&gt;"")*(INDEX(Feriados!$A$3:$F$62,0,Parámetros!$B$5)&gt;=D203)*(INDEX(Feriados!$A$3:$F$62,0,Parámetros!$B$5)&lt;=E203)*(WEEKDAY(INDEX(Feriados!$A$3:$F$62,0,Parámetros!$B$5))=7)),0),E203-D203+1)))</f>
        <v/>
      </c>
      <c r="G203" s="9" t="n"/>
      <c r="H203" s="9" t="n"/>
      <c r="I203" s="14">
        <f>IF(OR(C203="",D203=""),"",D203-C203)</f>
        <v/>
      </c>
      <c r="J203" s="14">
        <f>IF(OR(I203="",Parámetros!$H$10=""),"",IF(I203&gt;=Parámetros!$H$10,"Sí","No"))</f>
        <v/>
      </c>
      <c r="K203" s="9" t="n"/>
      <c r="L203" s="9" t="n"/>
    </row>
    <row r="204">
      <c r="A204" s="9" t="n"/>
      <c r="B204" s="14">
        <f>IF(A204="","",IFERROR(VLOOKUP(A204,Saldos!$A$5:$B$104,2,FALSE),"ID no encontrado"))</f>
        <v/>
      </c>
      <c r="C204" s="10" t="n"/>
      <c r="D204" s="10" t="n"/>
      <c r="E204" s="10" t="n"/>
      <c r="F204" s="14">
        <f>IF(OR(D204="",E204=""),"",IF(E204&lt;D204,"Revisar fechas",IF(Parámetros!$H$8="Hábiles",NETWORKDAYS(D204,E204,INDEX(Feriados!$A$3:$F$62,0,Parámetros!$B$5))+IF(Parámetros!$H$9="Sí",INT((WEEKDAY(D204-7)+E204-D204)/7)-SUMPRODUCT((INDEX(Feriados!$A$3:$F$62,0,Parámetros!$B$5)&lt;&gt;"")*(INDEX(Feriados!$A$3:$F$62,0,Parámetros!$B$5)&gt;=D204)*(INDEX(Feriados!$A$3:$F$62,0,Parámetros!$B$5)&lt;=E204)*(WEEKDAY(INDEX(Feriados!$A$3:$F$62,0,Parámetros!$B$5))=7)),0),E204-D204+1)))</f>
        <v/>
      </c>
      <c r="G204" s="9" t="n"/>
      <c r="H204" s="9" t="n"/>
      <c r="I204" s="14">
        <f>IF(OR(C204="",D204=""),"",D204-C204)</f>
        <v/>
      </c>
      <c r="J204" s="14">
        <f>IF(OR(I204="",Parámetros!$H$10=""),"",IF(I204&gt;=Parámetros!$H$10,"Sí","No"))</f>
        <v/>
      </c>
      <c r="K204" s="9" t="n"/>
      <c r="L204" s="9" t="n"/>
    </row>
    <row r="205">
      <c r="A205" s="9" t="n"/>
      <c r="B205" s="14">
        <f>IF(A205="","",IFERROR(VLOOKUP(A205,Saldos!$A$5:$B$104,2,FALSE),"ID no encontrado"))</f>
        <v/>
      </c>
      <c r="C205" s="10" t="n"/>
      <c r="D205" s="10" t="n"/>
      <c r="E205" s="10" t="n"/>
      <c r="F205" s="14">
        <f>IF(OR(D205="",E205=""),"",IF(E205&lt;D205,"Revisar fechas",IF(Parámetros!$H$8="Hábiles",NETWORKDAYS(D205,E205,INDEX(Feriados!$A$3:$F$62,0,Parámetros!$B$5))+IF(Parámetros!$H$9="Sí",INT((WEEKDAY(D205-7)+E205-D205)/7)-SUMPRODUCT((INDEX(Feriados!$A$3:$F$62,0,Parámetros!$B$5)&lt;&gt;"")*(INDEX(Feriados!$A$3:$F$62,0,Parámetros!$B$5)&gt;=D205)*(INDEX(Feriados!$A$3:$F$62,0,Parámetros!$B$5)&lt;=E205)*(WEEKDAY(INDEX(Feriados!$A$3:$F$62,0,Parámetros!$B$5))=7)),0),E205-D205+1)))</f>
        <v/>
      </c>
      <c r="G205" s="9" t="n"/>
      <c r="H205" s="9" t="n"/>
      <c r="I205" s="14">
        <f>IF(OR(C205="",D205=""),"",D205-C205)</f>
        <v/>
      </c>
      <c r="J205" s="14">
        <f>IF(OR(I205="",Parámetros!$H$10=""),"",IF(I205&gt;=Parámetros!$H$10,"Sí","No"))</f>
        <v/>
      </c>
      <c r="K205" s="9" t="n"/>
      <c r="L205" s="9" t="n"/>
    </row>
    <row r="206">
      <c r="A206" s="9" t="n"/>
      <c r="B206" s="14">
        <f>IF(A206="","",IFERROR(VLOOKUP(A206,Saldos!$A$5:$B$104,2,FALSE),"ID no encontrado"))</f>
        <v/>
      </c>
      <c r="C206" s="10" t="n"/>
      <c r="D206" s="10" t="n"/>
      <c r="E206" s="10" t="n"/>
      <c r="F206" s="14">
        <f>IF(OR(D206="",E206=""),"",IF(E206&lt;D206,"Revisar fechas",IF(Parámetros!$H$8="Hábiles",NETWORKDAYS(D206,E206,INDEX(Feriados!$A$3:$F$62,0,Parámetros!$B$5))+IF(Parámetros!$H$9="Sí",INT((WEEKDAY(D206-7)+E206-D206)/7)-SUMPRODUCT((INDEX(Feriados!$A$3:$F$62,0,Parámetros!$B$5)&lt;&gt;"")*(INDEX(Feriados!$A$3:$F$62,0,Parámetros!$B$5)&gt;=D206)*(INDEX(Feriados!$A$3:$F$62,0,Parámetros!$B$5)&lt;=E206)*(WEEKDAY(INDEX(Feriados!$A$3:$F$62,0,Parámetros!$B$5))=7)),0),E206-D206+1)))</f>
        <v/>
      </c>
      <c r="G206" s="9" t="n"/>
      <c r="H206" s="9" t="n"/>
      <c r="I206" s="14">
        <f>IF(OR(C206="",D206=""),"",D206-C206)</f>
        <v/>
      </c>
      <c r="J206" s="14">
        <f>IF(OR(I206="",Parámetros!$H$10=""),"",IF(I206&gt;=Parámetros!$H$10,"Sí","No"))</f>
        <v/>
      </c>
      <c r="K206" s="9" t="n"/>
      <c r="L206" s="9" t="n"/>
    </row>
    <row r="207">
      <c r="A207" s="9" t="n"/>
      <c r="B207" s="14">
        <f>IF(A207="","",IFERROR(VLOOKUP(A207,Saldos!$A$5:$B$104,2,FALSE),"ID no encontrado"))</f>
        <v/>
      </c>
      <c r="C207" s="10" t="n"/>
      <c r="D207" s="10" t="n"/>
      <c r="E207" s="10" t="n"/>
      <c r="F207" s="14">
        <f>IF(OR(D207="",E207=""),"",IF(E207&lt;D207,"Revisar fechas",IF(Parámetros!$H$8="Hábiles",NETWORKDAYS(D207,E207,INDEX(Feriados!$A$3:$F$62,0,Parámetros!$B$5))+IF(Parámetros!$H$9="Sí",INT((WEEKDAY(D207-7)+E207-D207)/7)-SUMPRODUCT((INDEX(Feriados!$A$3:$F$62,0,Parámetros!$B$5)&lt;&gt;"")*(INDEX(Feriados!$A$3:$F$62,0,Parámetros!$B$5)&gt;=D207)*(INDEX(Feriados!$A$3:$F$62,0,Parámetros!$B$5)&lt;=E207)*(WEEKDAY(INDEX(Feriados!$A$3:$F$62,0,Parámetros!$B$5))=7)),0),E207-D207+1)))</f>
        <v/>
      </c>
      <c r="G207" s="9" t="n"/>
      <c r="H207" s="9" t="n"/>
      <c r="I207" s="14">
        <f>IF(OR(C207="",D207=""),"",D207-C207)</f>
        <v/>
      </c>
      <c r="J207" s="14">
        <f>IF(OR(I207="",Parámetros!$H$10=""),"",IF(I207&gt;=Parámetros!$H$10,"Sí","No"))</f>
        <v/>
      </c>
      <c r="K207" s="9" t="n"/>
      <c r="L207" s="9" t="n"/>
    </row>
    <row r="208">
      <c r="A208" s="9" t="n"/>
      <c r="B208" s="14">
        <f>IF(A208="","",IFERROR(VLOOKUP(A208,Saldos!$A$5:$B$104,2,FALSE),"ID no encontrado"))</f>
        <v/>
      </c>
      <c r="C208" s="10" t="n"/>
      <c r="D208" s="10" t="n"/>
      <c r="E208" s="10" t="n"/>
      <c r="F208" s="14">
        <f>IF(OR(D208="",E208=""),"",IF(E208&lt;D208,"Revisar fechas",IF(Parámetros!$H$8="Hábiles",NETWORKDAYS(D208,E208,INDEX(Feriados!$A$3:$F$62,0,Parámetros!$B$5))+IF(Parámetros!$H$9="Sí",INT((WEEKDAY(D208-7)+E208-D208)/7)-SUMPRODUCT((INDEX(Feriados!$A$3:$F$62,0,Parámetros!$B$5)&lt;&gt;"")*(INDEX(Feriados!$A$3:$F$62,0,Parámetros!$B$5)&gt;=D208)*(INDEX(Feriados!$A$3:$F$62,0,Parámetros!$B$5)&lt;=E208)*(WEEKDAY(INDEX(Feriados!$A$3:$F$62,0,Parámetros!$B$5))=7)),0),E208-D208+1)))</f>
        <v/>
      </c>
      <c r="G208" s="9" t="n"/>
      <c r="H208" s="9" t="n"/>
      <c r="I208" s="14">
        <f>IF(OR(C208="",D208=""),"",D208-C208)</f>
        <v/>
      </c>
      <c r="J208" s="14">
        <f>IF(OR(I208="",Parámetros!$H$10=""),"",IF(I208&gt;=Parámetros!$H$10,"Sí","No"))</f>
        <v/>
      </c>
      <c r="K208" s="9" t="n"/>
      <c r="L208" s="9" t="n"/>
    </row>
    <row r="209">
      <c r="A209" s="9" t="n"/>
      <c r="B209" s="14">
        <f>IF(A209="","",IFERROR(VLOOKUP(A209,Saldos!$A$5:$B$104,2,FALSE),"ID no encontrado"))</f>
        <v/>
      </c>
      <c r="C209" s="10" t="n"/>
      <c r="D209" s="10" t="n"/>
      <c r="E209" s="10" t="n"/>
      <c r="F209" s="14">
        <f>IF(OR(D209="",E209=""),"",IF(E209&lt;D209,"Revisar fechas",IF(Parámetros!$H$8="Hábiles",NETWORKDAYS(D209,E209,INDEX(Feriados!$A$3:$F$62,0,Parámetros!$B$5))+IF(Parámetros!$H$9="Sí",INT((WEEKDAY(D209-7)+E209-D209)/7)-SUMPRODUCT((INDEX(Feriados!$A$3:$F$62,0,Parámetros!$B$5)&lt;&gt;"")*(INDEX(Feriados!$A$3:$F$62,0,Parámetros!$B$5)&gt;=D209)*(INDEX(Feriados!$A$3:$F$62,0,Parámetros!$B$5)&lt;=E209)*(WEEKDAY(INDEX(Feriados!$A$3:$F$62,0,Parámetros!$B$5))=7)),0),E209-D209+1)))</f>
        <v/>
      </c>
      <c r="G209" s="9" t="n"/>
      <c r="H209" s="9" t="n"/>
      <c r="I209" s="14">
        <f>IF(OR(C209="",D209=""),"",D209-C209)</f>
        <v/>
      </c>
      <c r="J209" s="14">
        <f>IF(OR(I209="",Parámetros!$H$10=""),"",IF(I209&gt;=Parámetros!$H$10,"Sí","No"))</f>
        <v/>
      </c>
      <c r="K209" s="9" t="n"/>
      <c r="L209" s="9" t="n"/>
    </row>
    <row r="210">
      <c r="A210" s="9" t="n"/>
      <c r="B210" s="14">
        <f>IF(A210="","",IFERROR(VLOOKUP(A210,Saldos!$A$5:$B$104,2,FALSE),"ID no encontrado"))</f>
        <v/>
      </c>
      <c r="C210" s="10" t="n"/>
      <c r="D210" s="10" t="n"/>
      <c r="E210" s="10" t="n"/>
      <c r="F210" s="14">
        <f>IF(OR(D210="",E210=""),"",IF(E210&lt;D210,"Revisar fechas",IF(Parámetros!$H$8="Hábiles",NETWORKDAYS(D210,E210,INDEX(Feriados!$A$3:$F$62,0,Parámetros!$B$5))+IF(Parámetros!$H$9="Sí",INT((WEEKDAY(D210-7)+E210-D210)/7)-SUMPRODUCT((INDEX(Feriados!$A$3:$F$62,0,Parámetros!$B$5)&lt;&gt;"")*(INDEX(Feriados!$A$3:$F$62,0,Parámetros!$B$5)&gt;=D210)*(INDEX(Feriados!$A$3:$F$62,0,Parámetros!$B$5)&lt;=E210)*(WEEKDAY(INDEX(Feriados!$A$3:$F$62,0,Parámetros!$B$5))=7)),0),E210-D210+1)))</f>
        <v/>
      </c>
      <c r="G210" s="9" t="n"/>
      <c r="H210" s="9" t="n"/>
      <c r="I210" s="14">
        <f>IF(OR(C210="",D210=""),"",D210-C210)</f>
        <v/>
      </c>
      <c r="J210" s="14">
        <f>IF(OR(I210="",Parámetros!$H$10=""),"",IF(I210&gt;=Parámetros!$H$10,"Sí","No"))</f>
        <v/>
      </c>
      <c r="K210" s="9" t="n"/>
      <c r="L210" s="9" t="n"/>
    </row>
    <row r="211">
      <c r="A211" s="9" t="n"/>
      <c r="B211" s="14">
        <f>IF(A211="","",IFERROR(VLOOKUP(A211,Saldos!$A$5:$B$104,2,FALSE),"ID no encontrado"))</f>
        <v/>
      </c>
      <c r="C211" s="10" t="n"/>
      <c r="D211" s="10" t="n"/>
      <c r="E211" s="10" t="n"/>
      <c r="F211" s="14">
        <f>IF(OR(D211="",E211=""),"",IF(E211&lt;D211,"Revisar fechas",IF(Parámetros!$H$8="Hábiles",NETWORKDAYS(D211,E211,INDEX(Feriados!$A$3:$F$62,0,Parámetros!$B$5))+IF(Parámetros!$H$9="Sí",INT((WEEKDAY(D211-7)+E211-D211)/7)-SUMPRODUCT((INDEX(Feriados!$A$3:$F$62,0,Parámetros!$B$5)&lt;&gt;"")*(INDEX(Feriados!$A$3:$F$62,0,Parámetros!$B$5)&gt;=D211)*(INDEX(Feriados!$A$3:$F$62,0,Parámetros!$B$5)&lt;=E211)*(WEEKDAY(INDEX(Feriados!$A$3:$F$62,0,Parámetros!$B$5))=7)),0),E211-D211+1)))</f>
        <v/>
      </c>
      <c r="G211" s="9" t="n"/>
      <c r="H211" s="9" t="n"/>
      <c r="I211" s="14">
        <f>IF(OR(C211="",D211=""),"",D211-C211)</f>
        <v/>
      </c>
      <c r="J211" s="14">
        <f>IF(OR(I211="",Parámetros!$H$10=""),"",IF(I211&gt;=Parámetros!$H$10,"Sí","No"))</f>
        <v/>
      </c>
      <c r="K211" s="9" t="n"/>
      <c r="L211" s="9" t="n"/>
    </row>
    <row r="212">
      <c r="A212" s="9" t="n"/>
      <c r="B212" s="14">
        <f>IF(A212="","",IFERROR(VLOOKUP(A212,Saldos!$A$5:$B$104,2,FALSE),"ID no encontrado"))</f>
        <v/>
      </c>
      <c r="C212" s="10" t="n"/>
      <c r="D212" s="10" t="n"/>
      <c r="E212" s="10" t="n"/>
      <c r="F212" s="14">
        <f>IF(OR(D212="",E212=""),"",IF(E212&lt;D212,"Revisar fechas",IF(Parámetros!$H$8="Hábiles",NETWORKDAYS(D212,E212,INDEX(Feriados!$A$3:$F$62,0,Parámetros!$B$5))+IF(Parámetros!$H$9="Sí",INT((WEEKDAY(D212-7)+E212-D212)/7)-SUMPRODUCT((INDEX(Feriados!$A$3:$F$62,0,Parámetros!$B$5)&lt;&gt;"")*(INDEX(Feriados!$A$3:$F$62,0,Parámetros!$B$5)&gt;=D212)*(INDEX(Feriados!$A$3:$F$62,0,Parámetros!$B$5)&lt;=E212)*(WEEKDAY(INDEX(Feriados!$A$3:$F$62,0,Parámetros!$B$5))=7)),0),E212-D212+1)))</f>
        <v/>
      </c>
      <c r="G212" s="9" t="n"/>
      <c r="H212" s="9" t="n"/>
      <c r="I212" s="14">
        <f>IF(OR(C212="",D212=""),"",D212-C212)</f>
        <v/>
      </c>
      <c r="J212" s="14">
        <f>IF(OR(I212="",Parámetros!$H$10=""),"",IF(I212&gt;=Parámetros!$H$10,"Sí","No"))</f>
        <v/>
      </c>
      <c r="K212" s="9" t="n"/>
      <c r="L212" s="9" t="n"/>
    </row>
    <row r="213">
      <c r="A213" s="9" t="n"/>
      <c r="B213" s="14">
        <f>IF(A213="","",IFERROR(VLOOKUP(A213,Saldos!$A$5:$B$104,2,FALSE),"ID no encontrado"))</f>
        <v/>
      </c>
      <c r="C213" s="10" t="n"/>
      <c r="D213" s="10" t="n"/>
      <c r="E213" s="10" t="n"/>
      <c r="F213" s="14">
        <f>IF(OR(D213="",E213=""),"",IF(E213&lt;D213,"Revisar fechas",IF(Parámetros!$H$8="Hábiles",NETWORKDAYS(D213,E213,INDEX(Feriados!$A$3:$F$62,0,Parámetros!$B$5))+IF(Parámetros!$H$9="Sí",INT((WEEKDAY(D213-7)+E213-D213)/7)-SUMPRODUCT((INDEX(Feriados!$A$3:$F$62,0,Parámetros!$B$5)&lt;&gt;"")*(INDEX(Feriados!$A$3:$F$62,0,Parámetros!$B$5)&gt;=D213)*(INDEX(Feriados!$A$3:$F$62,0,Parámetros!$B$5)&lt;=E213)*(WEEKDAY(INDEX(Feriados!$A$3:$F$62,0,Parámetros!$B$5))=7)),0),E213-D213+1)))</f>
        <v/>
      </c>
      <c r="G213" s="9" t="n"/>
      <c r="H213" s="9" t="n"/>
      <c r="I213" s="14">
        <f>IF(OR(C213="",D213=""),"",D213-C213)</f>
        <v/>
      </c>
      <c r="J213" s="14">
        <f>IF(OR(I213="",Parámetros!$H$10=""),"",IF(I213&gt;=Parámetros!$H$10,"Sí","No"))</f>
        <v/>
      </c>
      <c r="K213" s="9" t="n"/>
      <c r="L213" s="9" t="n"/>
    </row>
    <row r="214">
      <c r="A214" s="9" t="n"/>
      <c r="B214" s="14">
        <f>IF(A214="","",IFERROR(VLOOKUP(A214,Saldos!$A$5:$B$104,2,FALSE),"ID no encontrado"))</f>
        <v/>
      </c>
      <c r="C214" s="10" t="n"/>
      <c r="D214" s="10" t="n"/>
      <c r="E214" s="10" t="n"/>
      <c r="F214" s="14">
        <f>IF(OR(D214="",E214=""),"",IF(E214&lt;D214,"Revisar fechas",IF(Parámetros!$H$8="Hábiles",NETWORKDAYS(D214,E214,INDEX(Feriados!$A$3:$F$62,0,Parámetros!$B$5))+IF(Parámetros!$H$9="Sí",INT((WEEKDAY(D214-7)+E214-D214)/7)-SUMPRODUCT((INDEX(Feriados!$A$3:$F$62,0,Parámetros!$B$5)&lt;&gt;"")*(INDEX(Feriados!$A$3:$F$62,0,Parámetros!$B$5)&gt;=D214)*(INDEX(Feriados!$A$3:$F$62,0,Parámetros!$B$5)&lt;=E214)*(WEEKDAY(INDEX(Feriados!$A$3:$F$62,0,Parámetros!$B$5))=7)),0),E214-D214+1)))</f>
        <v/>
      </c>
      <c r="G214" s="9" t="n"/>
      <c r="H214" s="9" t="n"/>
      <c r="I214" s="14">
        <f>IF(OR(C214="",D214=""),"",D214-C214)</f>
        <v/>
      </c>
      <c r="J214" s="14">
        <f>IF(OR(I214="",Parámetros!$H$10=""),"",IF(I214&gt;=Parámetros!$H$10,"Sí","No"))</f>
        <v/>
      </c>
      <c r="K214" s="9" t="n"/>
      <c r="L214" s="9" t="n"/>
    </row>
    <row r="215">
      <c r="A215" s="9" t="n"/>
      <c r="B215" s="14">
        <f>IF(A215="","",IFERROR(VLOOKUP(A215,Saldos!$A$5:$B$104,2,FALSE),"ID no encontrado"))</f>
        <v/>
      </c>
      <c r="C215" s="10" t="n"/>
      <c r="D215" s="10" t="n"/>
      <c r="E215" s="10" t="n"/>
      <c r="F215" s="14">
        <f>IF(OR(D215="",E215=""),"",IF(E215&lt;D215,"Revisar fechas",IF(Parámetros!$H$8="Hábiles",NETWORKDAYS(D215,E215,INDEX(Feriados!$A$3:$F$62,0,Parámetros!$B$5))+IF(Parámetros!$H$9="Sí",INT((WEEKDAY(D215-7)+E215-D215)/7)-SUMPRODUCT((INDEX(Feriados!$A$3:$F$62,0,Parámetros!$B$5)&lt;&gt;"")*(INDEX(Feriados!$A$3:$F$62,0,Parámetros!$B$5)&gt;=D215)*(INDEX(Feriados!$A$3:$F$62,0,Parámetros!$B$5)&lt;=E215)*(WEEKDAY(INDEX(Feriados!$A$3:$F$62,0,Parámetros!$B$5))=7)),0),E215-D215+1)))</f>
        <v/>
      </c>
      <c r="G215" s="9" t="n"/>
      <c r="H215" s="9" t="n"/>
      <c r="I215" s="14">
        <f>IF(OR(C215="",D215=""),"",D215-C215)</f>
        <v/>
      </c>
      <c r="J215" s="14">
        <f>IF(OR(I215="",Parámetros!$H$10=""),"",IF(I215&gt;=Parámetros!$H$10,"Sí","No"))</f>
        <v/>
      </c>
      <c r="K215" s="9" t="n"/>
      <c r="L215" s="9" t="n"/>
    </row>
    <row r="216">
      <c r="A216" s="9" t="n"/>
      <c r="B216" s="14">
        <f>IF(A216="","",IFERROR(VLOOKUP(A216,Saldos!$A$5:$B$104,2,FALSE),"ID no encontrado"))</f>
        <v/>
      </c>
      <c r="C216" s="10" t="n"/>
      <c r="D216" s="10" t="n"/>
      <c r="E216" s="10" t="n"/>
      <c r="F216" s="14">
        <f>IF(OR(D216="",E216=""),"",IF(E216&lt;D216,"Revisar fechas",IF(Parámetros!$H$8="Hábiles",NETWORKDAYS(D216,E216,INDEX(Feriados!$A$3:$F$62,0,Parámetros!$B$5))+IF(Parámetros!$H$9="Sí",INT((WEEKDAY(D216-7)+E216-D216)/7)-SUMPRODUCT((INDEX(Feriados!$A$3:$F$62,0,Parámetros!$B$5)&lt;&gt;"")*(INDEX(Feriados!$A$3:$F$62,0,Parámetros!$B$5)&gt;=D216)*(INDEX(Feriados!$A$3:$F$62,0,Parámetros!$B$5)&lt;=E216)*(WEEKDAY(INDEX(Feriados!$A$3:$F$62,0,Parámetros!$B$5))=7)),0),E216-D216+1)))</f>
        <v/>
      </c>
      <c r="G216" s="9" t="n"/>
      <c r="H216" s="9" t="n"/>
      <c r="I216" s="14">
        <f>IF(OR(C216="",D216=""),"",D216-C216)</f>
        <v/>
      </c>
      <c r="J216" s="14">
        <f>IF(OR(I216="",Parámetros!$H$10=""),"",IF(I216&gt;=Parámetros!$H$10,"Sí","No"))</f>
        <v/>
      </c>
      <c r="K216" s="9" t="n"/>
      <c r="L216" s="9" t="n"/>
    </row>
    <row r="217">
      <c r="A217" s="9" t="n"/>
      <c r="B217" s="14">
        <f>IF(A217="","",IFERROR(VLOOKUP(A217,Saldos!$A$5:$B$104,2,FALSE),"ID no encontrado"))</f>
        <v/>
      </c>
      <c r="C217" s="10" t="n"/>
      <c r="D217" s="10" t="n"/>
      <c r="E217" s="10" t="n"/>
      <c r="F217" s="14">
        <f>IF(OR(D217="",E217=""),"",IF(E217&lt;D217,"Revisar fechas",IF(Parámetros!$H$8="Hábiles",NETWORKDAYS(D217,E217,INDEX(Feriados!$A$3:$F$62,0,Parámetros!$B$5))+IF(Parámetros!$H$9="Sí",INT((WEEKDAY(D217-7)+E217-D217)/7)-SUMPRODUCT((INDEX(Feriados!$A$3:$F$62,0,Parámetros!$B$5)&lt;&gt;"")*(INDEX(Feriados!$A$3:$F$62,0,Parámetros!$B$5)&gt;=D217)*(INDEX(Feriados!$A$3:$F$62,0,Parámetros!$B$5)&lt;=E217)*(WEEKDAY(INDEX(Feriados!$A$3:$F$62,0,Parámetros!$B$5))=7)),0),E217-D217+1)))</f>
        <v/>
      </c>
      <c r="G217" s="9" t="n"/>
      <c r="H217" s="9" t="n"/>
      <c r="I217" s="14">
        <f>IF(OR(C217="",D217=""),"",D217-C217)</f>
        <v/>
      </c>
      <c r="J217" s="14">
        <f>IF(OR(I217="",Parámetros!$H$10=""),"",IF(I217&gt;=Parámetros!$H$10,"Sí","No"))</f>
        <v/>
      </c>
      <c r="K217" s="9" t="n"/>
      <c r="L217" s="9" t="n"/>
    </row>
    <row r="218">
      <c r="A218" s="9" t="n"/>
      <c r="B218" s="14">
        <f>IF(A218="","",IFERROR(VLOOKUP(A218,Saldos!$A$5:$B$104,2,FALSE),"ID no encontrado"))</f>
        <v/>
      </c>
      <c r="C218" s="10" t="n"/>
      <c r="D218" s="10" t="n"/>
      <c r="E218" s="10" t="n"/>
      <c r="F218" s="14">
        <f>IF(OR(D218="",E218=""),"",IF(E218&lt;D218,"Revisar fechas",IF(Parámetros!$H$8="Hábiles",NETWORKDAYS(D218,E218,INDEX(Feriados!$A$3:$F$62,0,Parámetros!$B$5))+IF(Parámetros!$H$9="Sí",INT((WEEKDAY(D218-7)+E218-D218)/7)-SUMPRODUCT((INDEX(Feriados!$A$3:$F$62,0,Parámetros!$B$5)&lt;&gt;"")*(INDEX(Feriados!$A$3:$F$62,0,Parámetros!$B$5)&gt;=D218)*(INDEX(Feriados!$A$3:$F$62,0,Parámetros!$B$5)&lt;=E218)*(WEEKDAY(INDEX(Feriados!$A$3:$F$62,0,Parámetros!$B$5))=7)),0),E218-D218+1)))</f>
        <v/>
      </c>
      <c r="G218" s="9" t="n"/>
      <c r="H218" s="9" t="n"/>
      <c r="I218" s="14">
        <f>IF(OR(C218="",D218=""),"",D218-C218)</f>
        <v/>
      </c>
      <c r="J218" s="14">
        <f>IF(OR(I218="",Parámetros!$H$10=""),"",IF(I218&gt;=Parámetros!$H$10,"Sí","No"))</f>
        <v/>
      </c>
      <c r="K218" s="9" t="n"/>
      <c r="L218" s="9" t="n"/>
    </row>
    <row r="219">
      <c r="A219" s="9" t="n"/>
      <c r="B219" s="14">
        <f>IF(A219="","",IFERROR(VLOOKUP(A219,Saldos!$A$5:$B$104,2,FALSE),"ID no encontrado"))</f>
        <v/>
      </c>
      <c r="C219" s="10" t="n"/>
      <c r="D219" s="10" t="n"/>
      <c r="E219" s="10" t="n"/>
      <c r="F219" s="14">
        <f>IF(OR(D219="",E219=""),"",IF(E219&lt;D219,"Revisar fechas",IF(Parámetros!$H$8="Hábiles",NETWORKDAYS(D219,E219,INDEX(Feriados!$A$3:$F$62,0,Parámetros!$B$5))+IF(Parámetros!$H$9="Sí",INT((WEEKDAY(D219-7)+E219-D219)/7)-SUMPRODUCT((INDEX(Feriados!$A$3:$F$62,0,Parámetros!$B$5)&lt;&gt;"")*(INDEX(Feriados!$A$3:$F$62,0,Parámetros!$B$5)&gt;=D219)*(INDEX(Feriados!$A$3:$F$62,0,Parámetros!$B$5)&lt;=E219)*(WEEKDAY(INDEX(Feriados!$A$3:$F$62,0,Parámetros!$B$5))=7)),0),E219-D219+1)))</f>
        <v/>
      </c>
      <c r="G219" s="9" t="n"/>
      <c r="H219" s="9" t="n"/>
      <c r="I219" s="14">
        <f>IF(OR(C219="",D219=""),"",D219-C219)</f>
        <v/>
      </c>
      <c r="J219" s="14">
        <f>IF(OR(I219="",Parámetros!$H$10=""),"",IF(I219&gt;=Parámetros!$H$10,"Sí","No"))</f>
        <v/>
      </c>
      <c r="K219" s="9" t="n"/>
      <c r="L219" s="9" t="n"/>
    </row>
    <row r="220">
      <c r="A220" s="9" t="n"/>
      <c r="B220" s="14">
        <f>IF(A220="","",IFERROR(VLOOKUP(A220,Saldos!$A$5:$B$104,2,FALSE),"ID no encontrado"))</f>
        <v/>
      </c>
      <c r="C220" s="10" t="n"/>
      <c r="D220" s="10" t="n"/>
      <c r="E220" s="10" t="n"/>
      <c r="F220" s="14">
        <f>IF(OR(D220="",E220=""),"",IF(E220&lt;D220,"Revisar fechas",IF(Parámetros!$H$8="Hábiles",NETWORKDAYS(D220,E220,INDEX(Feriados!$A$3:$F$62,0,Parámetros!$B$5))+IF(Parámetros!$H$9="Sí",INT((WEEKDAY(D220-7)+E220-D220)/7)-SUMPRODUCT((INDEX(Feriados!$A$3:$F$62,0,Parámetros!$B$5)&lt;&gt;"")*(INDEX(Feriados!$A$3:$F$62,0,Parámetros!$B$5)&gt;=D220)*(INDEX(Feriados!$A$3:$F$62,0,Parámetros!$B$5)&lt;=E220)*(WEEKDAY(INDEX(Feriados!$A$3:$F$62,0,Parámetros!$B$5))=7)),0),E220-D220+1)))</f>
        <v/>
      </c>
      <c r="G220" s="9" t="n"/>
      <c r="H220" s="9" t="n"/>
      <c r="I220" s="14">
        <f>IF(OR(C220="",D220=""),"",D220-C220)</f>
        <v/>
      </c>
      <c r="J220" s="14">
        <f>IF(OR(I220="",Parámetros!$H$10=""),"",IF(I220&gt;=Parámetros!$H$10,"Sí","No"))</f>
        <v/>
      </c>
      <c r="K220" s="9" t="n"/>
      <c r="L220" s="9" t="n"/>
    </row>
    <row r="221">
      <c r="A221" s="9" t="n"/>
      <c r="B221" s="14">
        <f>IF(A221="","",IFERROR(VLOOKUP(A221,Saldos!$A$5:$B$104,2,FALSE),"ID no encontrado"))</f>
        <v/>
      </c>
      <c r="C221" s="10" t="n"/>
      <c r="D221" s="10" t="n"/>
      <c r="E221" s="10" t="n"/>
      <c r="F221" s="14">
        <f>IF(OR(D221="",E221=""),"",IF(E221&lt;D221,"Revisar fechas",IF(Parámetros!$H$8="Hábiles",NETWORKDAYS(D221,E221,INDEX(Feriados!$A$3:$F$62,0,Parámetros!$B$5))+IF(Parámetros!$H$9="Sí",INT((WEEKDAY(D221-7)+E221-D221)/7)-SUMPRODUCT((INDEX(Feriados!$A$3:$F$62,0,Parámetros!$B$5)&lt;&gt;"")*(INDEX(Feriados!$A$3:$F$62,0,Parámetros!$B$5)&gt;=D221)*(INDEX(Feriados!$A$3:$F$62,0,Parámetros!$B$5)&lt;=E221)*(WEEKDAY(INDEX(Feriados!$A$3:$F$62,0,Parámetros!$B$5))=7)),0),E221-D221+1)))</f>
        <v/>
      </c>
      <c r="G221" s="9" t="n"/>
      <c r="H221" s="9" t="n"/>
      <c r="I221" s="14">
        <f>IF(OR(C221="",D221=""),"",D221-C221)</f>
        <v/>
      </c>
      <c r="J221" s="14">
        <f>IF(OR(I221="",Parámetros!$H$10=""),"",IF(I221&gt;=Parámetros!$H$10,"Sí","No"))</f>
        <v/>
      </c>
      <c r="K221" s="9" t="n"/>
      <c r="L221" s="9" t="n"/>
    </row>
    <row r="222">
      <c r="A222" s="9" t="n"/>
      <c r="B222" s="14">
        <f>IF(A222="","",IFERROR(VLOOKUP(A222,Saldos!$A$5:$B$104,2,FALSE),"ID no encontrado"))</f>
        <v/>
      </c>
      <c r="C222" s="10" t="n"/>
      <c r="D222" s="10" t="n"/>
      <c r="E222" s="10" t="n"/>
      <c r="F222" s="14">
        <f>IF(OR(D222="",E222=""),"",IF(E222&lt;D222,"Revisar fechas",IF(Parámetros!$H$8="Hábiles",NETWORKDAYS(D222,E222,INDEX(Feriados!$A$3:$F$62,0,Parámetros!$B$5))+IF(Parámetros!$H$9="Sí",INT((WEEKDAY(D222-7)+E222-D222)/7)-SUMPRODUCT((INDEX(Feriados!$A$3:$F$62,0,Parámetros!$B$5)&lt;&gt;"")*(INDEX(Feriados!$A$3:$F$62,0,Parámetros!$B$5)&gt;=D222)*(INDEX(Feriados!$A$3:$F$62,0,Parámetros!$B$5)&lt;=E222)*(WEEKDAY(INDEX(Feriados!$A$3:$F$62,0,Parámetros!$B$5))=7)),0),E222-D222+1)))</f>
        <v/>
      </c>
      <c r="G222" s="9" t="n"/>
      <c r="H222" s="9" t="n"/>
      <c r="I222" s="14">
        <f>IF(OR(C222="",D222=""),"",D222-C222)</f>
        <v/>
      </c>
      <c r="J222" s="14">
        <f>IF(OR(I222="",Parámetros!$H$10=""),"",IF(I222&gt;=Parámetros!$H$10,"Sí","No"))</f>
        <v/>
      </c>
      <c r="K222" s="9" t="n"/>
      <c r="L222" s="9" t="n"/>
    </row>
    <row r="223">
      <c r="A223" s="9" t="n"/>
      <c r="B223" s="14">
        <f>IF(A223="","",IFERROR(VLOOKUP(A223,Saldos!$A$5:$B$104,2,FALSE),"ID no encontrado"))</f>
        <v/>
      </c>
      <c r="C223" s="10" t="n"/>
      <c r="D223" s="10" t="n"/>
      <c r="E223" s="10" t="n"/>
      <c r="F223" s="14">
        <f>IF(OR(D223="",E223=""),"",IF(E223&lt;D223,"Revisar fechas",IF(Parámetros!$H$8="Hábiles",NETWORKDAYS(D223,E223,INDEX(Feriados!$A$3:$F$62,0,Parámetros!$B$5))+IF(Parámetros!$H$9="Sí",INT((WEEKDAY(D223-7)+E223-D223)/7)-SUMPRODUCT((INDEX(Feriados!$A$3:$F$62,0,Parámetros!$B$5)&lt;&gt;"")*(INDEX(Feriados!$A$3:$F$62,0,Parámetros!$B$5)&gt;=D223)*(INDEX(Feriados!$A$3:$F$62,0,Parámetros!$B$5)&lt;=E223)*(WEEKDAY(INDEX(Feriados!$A$3:$F$62,0,Parámetros!$B$5))=7)),0),E223-D223+1)))</f>
        <v/>
      </c>
      <c r="G223" s="9" t="n"/>
      <c r="H223" s="9" t="n"/>
      <c r="I223" s="14">
        <f>IF(OR(C223="",D223=""),"",D223-C223)</f>
        <v/>
      </c>
      <c r="J223" s="14">
        <f>IF(OR(I223="",Parámetros!$H$10=""),"",IF(I223&gt;=Parámetros!$H$10,"Sí","No"))</f>
        <v/>
      </c>
      <c r="K223" s="9" t="n"/>
      <c r="L223" s="9" t="n"/>
    </row>
    <row r="224">
      <c r="A224" s="9" t="n"/>
      <c r="B224" s="14">
        <f>IF(A224="","",IFERROR(VLOOKUP(A224,Saldos!$A$5:$B$104,2,FALSE),"ID no encontrado"))</f>
        <v/>
      </c>
      <c r="C224" s="10" t="n"/>
      <c r="D224" s="10" t="n"/>
      <c r="E224" s="10" t="n"/>
      <c r="F224" s="14">
        <f>IF(OR(D224="",E224=""),"",IF(E224&lt;D224,"Revisar fechas",IF(Parámetros!$H$8="Hábiles",NETWORKDAYS(D224,E224,INDEX(Feriados!$A$3:$F$62,0,Parámetros!$B$5))+IF(Parámetros!$H$9="Sí",INT((WEEKDAY(D224-7)+E224-D224)/7)-SUMPRODUCT((INDEX(Feriados!$A$3:$F$62,0,Parámetros!$B$5)&lt;&gt;"")*(INDEX(Feriados!$A$3:$F$62,0,Parámetros!$B$5)&gt;=D224)*(INDEX(Feriados!$A$3:$F$62,0,Parámetros!$B$5)&lt;=E224)*(WEEKDAY(INDEX(Feriados!$A$3:$F$62,0,Parámetros!$B$5))=7)),0),E224-D224+1)))</f>
        <v/>
      </c>
      <c r="G224" s="9" t="n"/>
      <c r="H224" s="9" t="n"/>
      <c r="I224" s="14">
        <f>IF(OR(C224="",D224=""),"",D224-C224)</f>
        <v/>
      </c>
      <c r="J224" s="14">
        <f>IF(OR(I224="",Parámetros!$H$10=""),"",IF(I224&gt;=Parámetros!$H$10,"Sí","No"))</f>
        <v/>
      </c>
      <c r="K224" s="9" t="n"/>
      <c r="L224" s="9" t="n"/>
    </row>
    <row r="225">
      <c r="A225" s="9" t="n"/>
      <c r="B225" s="14">
        <f>IF(A225="","",IFERROR(VLOOKUP(A225,Saldos!$A$5:$B$104,2,FALSE),"ID no encontrado"))</f>
        <v/>
      </c>
      <c r="C225" s="10" t="n"/>
      <c r="D225" s="10" t="n"/>
      <c r="E225" s="10" t="n"/>
      <c r="F225" s="14">
        <f>IF(OR(D225="",E225=""),"",IF(E225&lt;D225,"Revisar fechas",IF(Parámetros!$H$8="Hábiles",NETWORKDAYS(D225,E225,INDEX(Feriados!$A$3:$F$62,0,Parámetros!$B$5))+IF(Parámetros!$H$9="Sí",INT((WEEKDAY(D225-7)+E225-D225)/7)-SUMPRODUCT((INDEX(Feriados!$A$3:$F$62,0,Parámetros!$B$5)&lt;&gt;"")*(INDEX(Feriados!$A$3:$F$62,0,Parámetros!$B$5)&gt;=D225)*(INDEX(Feriados!$A$3:$F$62,0,Parámetros!$B$5)&lt;=E225)*(WEEKDAY(INDEX(Feriados!$A$3:$F$62,0,Parámetros!$B$5))=7)),0),E225-D225+1)))</f>
        <v/>
      </c>
      <c r="G225" s="9" t="n"/>
      <c r="H225" s="9" t="n"/>
      <c r="I225" s="14">
        <f>IF(OR(C225="",D225=""),"",D225-C225)</f>
        <v/>
      </c>
      <c r="J225" s="14">
        <f>IF(OR(I225="",Parámetros!$H$10=""),"",IF(I225&gt;=Parámetros!$H$10,"Sí","No"))</f>
        <v/>
      </c>
      <c r="K225" s="9" t="n"/>
      <c r="L225" s="9" t="n"/>
    </row>
    <row r="226">
      <c r="A226" s="9" t="n"/>
      <c r="B226" s="14">
        <f>IF(A226="","",IFERROR(VLOOKUP(A226,Saldos!$A$5:$B$104,2,FALSE),"ID no encontrado"))</f>
        <v/>
      </c>
      <c r="C226" s="10" t="n"/>
      <c r="D226" s="10" t="n"/>
      <c r="E226" s="10" t="n"/>
      <c r="F226" s="14">
        <f>IF(OR(D226="",E226=""),"",IF(E226&lt;D226,"Revisar fechas",IF(Parámetros!$H$8="Hábiles",NETWORKDAYS(D226,E226,INDEX(Feriados!$A$3:$F$62,0,Parámetros!$B$5))+IF(Parámetros!$H$9="Sí",INT((WEEKDAY(D226-7)+E226-D226)/7)-SUMPRODUCT((INDEX(Feriados!$A$3:$F$62,0,Parámetros!$B$5)&lt;&gt;"")*(INDEX(Feriados!$A$3:$F$62,0,Parámetros!$B$5)&gt;=D226)*(INDEX(Feriados!$A$3:$F$62,0,Parámetros!$B$5)&lt;=E226)*(WEEKDAY(INDEX(Feriados!$A$3:$F$62,0,Parámetros!$B$5))=7)),0),E226-D226+1)))</f>
        <v/>
      </c>
      <c r="G226" s="9" t="n"/>
      <c r="H226" s="9" t="n"/>
      <c r="I226" s="14">
        <f>IF(OR(C226="",D226=""),"",D226-C226)</f>
        <v/>
      </c>
      <c r="J226" s="14">
        <f>IF(OR(I226="",Parámetros!$H$10=""),"",IF(I226&gt;=Parámetros!$H$10,"Sí","No"))</f>
        <v/>
      </c>
      <c r="K226" s="9" t="n"/>
      <c r="L226" s="9" t="n"/>
    </row>
    <row r="227">
      <c r="A227" s="9" t="n"/>
      <c r="B227" s="14">
        <f>IF(A227="","",IFERROR(VLOOKUP(A227,Saldos!$A$5:$B$104,2,FALSE),"ID no encontrado"))</f>
        <v/>
      </c>
      <c r="C227" s="10" t="n"/>
      <c r="D227" s="10" t="n"/>
      <c r="E227" s="10" t="n"/>
      <c r="F227" s="14">
        <f>IF(OR(D227="",E227=""),"",IF(E227&lt;D227,"Revisar fechas",IF(Parámetros!$H$8="Hábiles",NETWORKDAYS(D227,E227,INDEX(Feriados!$A$3:$F$62,0,Parámetros!$B$5))+IF(Parámetros!$H$9="Sí",INT((WEEKDAY(D227-7)+E227-D227)/7)-SUMPRODUCT((INDEX(Feriados!$A$3:$F$62,0,Parámetros!$B$5)&lt;&gt;"")*(INDEX(Feriados!$A$3:$F$62,0,Parámetros!$B$5)&gt;=D227)*(INDEX(Feriados!$A$3:$F$62,0,Parámetros!$B$5)&lt;=E227)*(WEEKDAY(INDEX(Feriados!$A$3:$F$62,0,Parámetros!$B$5))=7)),0),E227-D227+1)))</f>
        <v/>
      </c>
      <c r="G227" s="9" t="n"/>
      <c r="H227" s="9" t="n"/>
      <c r="I227" s="14">
        <f>IF(OR(C227="",D227=""),"",D227-C227)</f>
        <v/>
      </c>
      <c r="J227" s="14">
        <f>IF(OR(I227="",Parámetros!$H$10=""),"",IF(I227&gt;=Parámetros!$H$10,"Sí","No"))</f>
        <v/>
      </c>
      <c r="K227" s="9" t="n"/>
      <c r="L227" s="9" t="n"/>
    </row>
    <row r="228">
      <c r="A228" s="9" t="n"/>
      <c r="B228" s="14">
        <f>IF(A228="","",IFERROR(VLOOKUP(A228,Saldos!$A$5:$B$104,2,FALSE),"ID no encontrado"))</f>
        <v/>
      </c>
      <c r="C228" s="10" t="n"/>
      <c r="D228" s="10" t="n"/>
      <c r="E228" s="10" t="n"/>
      <c r="F228" s="14">
        <f>IF(OR(D228="",E228=""),"",IF(E228&lt;D228,"Revisar fechas",IF(Parámetros!$H$8="Hábiles",NETWORKDAYS(D228,E228,INDEX(Feriados!$A$3:$F$62,0,Parámetros!$B$5))+IF(Parámetros!$H$9="Sí",INT((WEEKDAY(D228-7)+E228-D228)/7)-SUMPRODUCT((INDEX(Feriados!$A$3:$F$62,0,Parámetros!$B$5)&lt;&gt;"")*(INDEX(Feriados!$A$3:$F$62,0,Parámetros!$B$5)&gt;=D228)*(INDEX(Feriados!$A$3:$F$62,0,Parámetros!$B$5)&lt;=E228)*(WEEKDAY(INDEX(Feriados!$A$3:$F$62,0,Parámetros!$B$5))=7)),0),E228-D228+1)))</f>
        <v/>
      </c>
      <c r="G228" s="9" t="n"/>
      <c r="H228" s="9" t="n"/>
      <c r="I228" s="14">
        <f>IF(OR(C228="",D228=""),"",D228-C228)</f>
        <v/>
      </c>
      <c r="J228" s="14">
        <f>IF(OR(I228="",Parámetros!$H$10=""),"",IF(I228&gt;=Parámetros!$H$10,"Sí","No"))</f>
        <v/>
      </c>
      <c r="K228" s="9" t="n"/>
      <c r="L228" s="9" t="n"/>
    </row>
    <row r="229">
      <c r="A229" s="9" t="n"/>
      <c r="B229" s="14">
        <f>IF(A229="","",IFERROR(VLOOKUP(A229,Saldos!$A$5:$B$104,2,FALSE),"ID no encontrado"))</f>
        <v/>
      </c>
      <c r="C229" s="10" t="n"/>
      <c r="D229" s="10" t="n"/>
      <c r="E229" s="10" t="n"/>
      <c r="F229" s="14">
        <f>IF(OR(D229="",E229=""),"",IF(E229&lt;D229,"Revisar fechas",IF(Parámetros!$H$8="Hábiles",NETWORKDAYS(D229,E229,INDEX(Feriados!$A$3:$F$62,0,Parámetros!$B$5))+IF(Parámetros!$H$9="Sí",INT((WEEKDAY(D229-7)+E229-D229)/7)-SUMPRODUCT((INDEX(Feriados!$A$3:$F$62,0,Parámetros!$B$5)&lt;&gt;"")*(INDEX(Feriados!$A$3:$F$62,0,Parámetros!$B$5)&gt;=D229)*(INDEX(Feriados!$A$3:$F$62,0,Parámetros!$B$5)&lt;=E229)*(WEEKDAY(INDEX(Feriados!$A$3:$F$62,0,Parámetros!$B$5))=7)),0),E229-D229+1)))</f>
        <v/>
      </c>
      <c r="G229" s="9" t="n"/>
      <c r="H229" s="9" t="n"/>
      <c r="I229" s="14">
        <f>IF(OR(C229="",D229=""),"",D229-C229)</f>
        <v/>
      </c>
      <c r="J229" s="14">
        <f>IF(OR(I229="",Parámetros!$H$10=""),"",IF(I229&gt;=Parámetros!$H$10,"Sí","No"))</f>
        <v/>
      </c>
      <c r="K229" s="9" t="n"/>
      <c r="L229" s="9" t="n"/>
    </row>
    <row r="230">
      <c r="A230" s="9" t="n"/>
      <c r="B230" s="14">
        <f>IF(A230="","",IFERROR(VLOOKUP(A230,Saldos!$A$5:$B$104,2,FALSE),"ID no encontrado"))</f>
        <v/>
      </c>
      <c r="C230" s="10" t="n"/>
      <c r="D230" s="10" t="n"/>
      <c r="E230" s="10" t="n"/>
      <c r="F230" s="14">
        <f>IF(OR(D230="",E230=""),"",IF(E230&lt;D230,"Revisar fechas",IF(Parámetros!$H$8="Hábiles",NETWORKDAYS(D230,E230,INDEX(Feriados!$A$3:$F$62,0,Parámetros!$B$5))+IF(Parámetros!$H$9="Sí",INT((WEEKDAY(D230-7)+E230-D230)/7)-SUMPRODUCT((INDEX(Feriados!$A$3:$F$62,0,Parámetros!$B$5)&lt;&gt;"")*(INDEX(Feriados!$A$3:$F$62,0,Parámetros!$B$5)&gt;=D230)*(INDEX(Feriados!$A$3:$F$62,0,Parámetros!$B$5)&lt;=E230)*(WEEKDAY(INDEX(Feriados!$A$3:$F$62,0,Parámetros!$B$5))=7)),0),E230-D230+1)))</f>
        <v/>
      </c>
      <c r="G230" s="9" t="n"/>
      <c r="H230" s="9" t="n"/>
      <c r="I230" s="14">
        <f>IF(OR(C230="",D230=""),"",D230-C230)</f>
        <v/>
      </c>
      <c r="J230" s="14">
        <f>IF(OR(I230="",Parámetros!$H$10=""),"",IF(I230&gt;=Parámetros!$H$10,"Sí","No"))</f>
        <v/>
      </c>
      <c r="K230" s="9" t="n"/>
      <c r="L230" s="9" t="n"/>
    </row>
    <row r="231">
      <c r="A231" s="9" t="n"/>
      <c r="B231" s="14">
        <f>IF(A231="","",IFERROR(VLOOKUP(A231,Saldos!$A$5:$B$104,2,FALSE),"ID no encontrado"))</f>
        <v/>
      </c>
      <c r="C231" s="10" t="n"/>
      <c r="D231" s="10" t="n"/>
      <c r="E231" s="10" t="n"/>
      <c r="F231" s="14">
        <f>IF(OR(D231="",E231=""),"",IF(E231&lt;D231,"Revisar fechas",IF(Parámetros!$H$8="Hábiles",NETWORKDAYS(D231,E231,INDEX(Feriados!$A$3:$F$62,0,Parámetros!$B$5))+IF(Parámetros!$H$9="Sí",INT((WEEKDAY(D231-7)+E231-D231)/7)-SUMPRODUCT((INDEX(Feriados!$A$3:$F$62,0,Parámetros!$B$5)&lt;&gt;"")*(INDEX(Feriados!$A$3:$F$62,0,Parámetros!$B$5)&gt;=D231)*(INDEX(Feriados!$A$3:$F$62,0,Parámetros!$B$5)&lt;=E231)*(WEEKDAY(INDEX(Feriados!$A$3:$F$62,0,Parámetros!$B$5))=7)),0),E231-D231+1)))</f>
        <v/>
      </c>
      <c r="G231" s="9" t="n"/>
      <c r="H231" s="9" t="n"/>
      <c r="I231" s="14">
        <f>IF(OR(C231="",D231=""),"",D231-C231)</f>
        <v/>
      </c>
      <c r="J231" s="14">
        <f>IF(OR(I231="",Parámetros!$H$10=""),"",IF(I231&gt;=Parámetros!$H$10,"Sí","No"))</f>
        <v/>
      </c>
      <c r="K231" s="9" t="n"/>
      <c r="L231" s="9" t="n"/>
    </row>
    <row r="232">
      <c r="A232" s="9" t="n"/>
      <c r="B232" s="14">
        <f>IF(A232="","",IFERROR(VLOOKUP(A232,Saldos!$A$5:$B$104,2,FALSE),"ID no encontrado"))</f>
        <v/>
      </c>
      <c r="C232" s="10" t="n"/>
      <c r="D232" s="10" t="n"/>
      <c r="E232" s="10" t="n"/>
      <c r="F232" s="14">
        <f>IF(OR(D232="",E232=""),"",IF(E232&lt;D232,"Revisar fechas",IF(Parámetros!$H$8="Hábiles",NETWORKDAYS(D232,E232,INDEX(Feriados!$A$3:$F$62,0,Parámetros!$B$5))+IF(Parámetros!$H$9="Sí",INT((WEEKDAY(D232-7)+E232-D232)/7)-SUMPRODUCT((INDEX(Feriados!$A$3:$F$62,0,Parámetros!$B$5)&lt;&gt;"")*(INDEX(Feriados!$A$3:$F$62,0,Parámetros!$B$5)&gt;=D232)*(INDEX(Feriados!$A$3:$F$62,0,Parámetros!$B$5)&lt;=E232)*(WEEKDAY(INDEX(Feriados!$A$3:$F$62,0,Parámetros!$B$5))=7)),0),E232-D232+1)))</f>
        <v/>
      </c>
      <c r="G232" s="9" t="n"/>
      <c r="H232" s="9" t="n"/>
      <c r="I232" s="14">
        <f>IF(OR(C232="",D232=""),"",D232-C232)</f>
        <v/>
      </c>
      <c r="J232" s="14">
        <f>IF(OR(I232="",Parámetros!$H$10=""),"",IF(I232&gt;=Parámetros!$H$10,"Sí","No"))</f>
        <v/>
      </c>
      <c r="K232" s="9" t="n"/>
      <c r="L232" s="9" t="n"/>
    </row>
    <row r="233">
      <c r="A233" s="9" t="n"/>
      <c r="B233" s="14">
        <f>IF(A233="","",IFERROR(VLOOKUP(A233,Saldos!$A$5:$B$104,2,FALSE),"ID no encontrado"))</f>
        <v/>
      </c>
      <c r="C233" s="10" t="n"/>
      <c r="D233" s="10" t="n"/>
      <c r="E233" s="10" t="n"/>
      <c r="F233" s="14">
        <f>IF(OR(D233="",E233=""),"",IF(E233&lt;D233,"Revisar fechas",IF(Parámetros!$H$8="Hábiles",NETWORKDAYS(D233,E233,INDEX(Feriados!$A$3:$F$62,0,Parámetros!$B$5))+IF(Parámetros!$H$9="Sí",INT((WEEKDAY(D233-7)+E233-D233)/7)-SUMPRODUCT((INDEX(Feriados!$A$3:$F$62,0,Parámetros!$B$5)&lt;&gt;"")*(INDEX(Feriados!$A$3:$F$62,0,Parámetros!$B$5)&gt;=D233)*(INDEX(Feriados!$A$3:$F$62,0,Parámetros!$B$5)&lt;=E233)*(WEEKDAY(INDEX(Feriados!$A$3:$F$62,0,Parámetros!$B$5))=7)),0),E233-D233+1)))</f>
        <v/>
      </c>
      <c r="G233" s="9" t="n"/>
      <c r="H233" s="9" t="n"/>
      <c r="I233" s="14">
        <f>IF(OR(C233="",D233=""),"",D233-C233)</f>
        <v/>
      </c>
      <c r="J233" s="14">
        <f>IF(OR(I233="",Parámetros!$H$10=""),"",IF(I233&gt;=Parámetros!$H$10,"Sí","No"))</f>
        <v/>
      </c>
      <c r="K233" s="9" t="n"/>
      <c r="L233" s="9" t="n"/>
    </row>
    <row r="234">
      <c r="A234" s="9" t="n"/>
      <c r="B234" s="14">
        <f>IF(A234="","",IFERROR(VLOOKUP(A234,Saldos!$A$5:$B$104,2,FALSE),"ID no encontrado"))</f>
        <v/>
      </c>
      <c r="C234" s="10" t="n"/>
      <c r="D234" s="10" t="n"/>
      <c r="E234" s="10" t="n"/>
      <c r="F234" s="14">
        <f>IF(OR(D234="",E234=""),"",IF(E234&lt;D234,"Revisar fechas",IF(Parámetros!$H$8="Hábiles",NETWORKDAYS(D234,E234,INDEX(Feriados!$A$3:$F$62,0,Parámetros!$B$5))+IF(Parámetros!$H$9="Sí",INT((WEEKDAY(D234-7)+E234-D234)/7)-SUMPRODUCT((INDEX(Feriados!$A$3:$F$62,0,Parámetros!$B$5)&lt;&gt;"")*(INDEX(Feriados!$A$3:$F$62,0,Parámetros!$B$5)&gt;=D234)*(INDEX(Feriados!$A$3:$F$62,0,Parámetros!$B$5)&lt;=E234)*(WEEKDAY(INDEX(Feriados!$A$3:$F$62,0,Parámetros!$B$5))=7)),0),E234-D234+1)))</f>
        <v/>
      </c>
      <c r="G234" s="9" t="n"/>
      <c r="H234" s="9" t="n"/>
      <c r="I234" s="14">
        <f>IF(OR(C234="",D234=""),"",D234-C234)</f>
        <v/>
      </c>
      <c r="J234" s="14">
        <f>IF(OR(I234="",Parámetros!$H$10=""),"",IF(I234&gt;=Parámetros!$H$10,"Sí","No"))</f>
        <v/>
      </c>
      <c r="K234" s="9" t="n"/>
      <c r="L234" s="9" t="n"/>
    </row>
    <row r="235">
      <c r="A235" s="9" t="n"/>
      <c r="B235" s="14">
        <f>IF(A235="","",IFERROR(VLOOKUP(A235,Saldos!$A$5:$B$104,2,FALSE),"ID no encontrado"))</f>
        <v/>
      </c>
      <c r="C235" s="10" t="n"/>
      <c r="D235" s="10" t="n"/>
      <c r="E235" s="10" t="n"/>
      <c r="F235" s="14">
        <f>IF(OR(D235="",E235=""),"",IF(E235&lt;D235,"Revisar fechas",IF(Parámetros!$H$8="Hábiles",NETWORKDAYS(D235,E235,INDEX(Feriados!$A$3:$F$62,0,Parámetros!$B$5))+IF(Parámetros!$H$9="Sí",INT((WEEKDAY(D235-7)+E235-D235)/7)-SUMPRODUCT((INDEX(Feriados!$A$3:$F$62,0,Parámetros!$B$5)&lt;&gt;"")*(INDEX(Feriados!$A$3:$F$62,0,Parámetros!$B$5)&gt;=D235)*(INDEX(Feriados!$A$3:$F$62,0,Parámetros!$B$5)&lt;=E235)*(WEEKDAY(INDEX(Feriados!$A$3:$F$62,0,Parámetros!$B$5))=7)),0),E235-D235+1)))</f>
        <v/>
      </c>
      <c r="G235" s="9" t="n"/>
      <c r="H235" s="9" t="n"/>
      <c r="I235" s="14">
        <f>IF(OR(C235="",D235=""),"",D235-C235)</f>
        <v/>
      </c>
      <c r="J235" s="14">
        <f>IF(OR(I235="",Parámetros!$H$10=""),"",IF(I235&gt;=Parámetros!$H$10,"Sí","No"))</f>
        <v/>
      </c>
      <c r="K235" s="9" t="n"/>
      <c r="L235" s="9" t="n"/>
    </row>
    <row r="236">
      <c r="A236" s="9" t="n"/>
      <c r="B236" s="14">
        <f>IF(A236="","",IFERROR(VLOOKUP(A236,Saldos!$A$5:$B$104,2,FALSE),"ID no encontrado"))</f>
        <v/>
      </c>
      <c r="C236" s="10" t="n"/>
      <c r="D236" s="10" t="n"/>
      <c r="E236" s="10" t="n"/>
      <c r="F236" s="14">
        <f>IF(OR(D236="",E236=""),"",IF(E236&lt;D236,"Revisar fechas",IF(Parámetros!$H$8="Hábiles",NETWORKDAYS(D236,E236,INDEX(Feriados!$A$3:$F$62,0,Parámetros!$B$5))+IF(Parámetros!$H$9="Sí",INT((WEEKDAY(D236-7)+E236-D236)/7)-SUMPRODUCT((INDEX(Feriados!$A$3:$F$62,0,Parámetros!$B$5)&lt;&gt;"")*(INDEX(Feriados!$A$3:$F$62,0,Parámetros!$B$5)&gt;=D236)*(INDEX(Feriados!$A$3:$F$62,0,Parámetros!$B$5)&lt;=E236)*(WEEKDAY(INDEX(Feriados!$A$3:$F$62,0,Parámetros!$B$5))=7)),0),E236-D236+1)))</f>
        <v/>
      </c>
      <c r="G236" s="9" t="n"/>
      <c r="H236" s="9" t="n"/>
      <c r="I236" s="14">
        <f>IF(OR(C236="",D236=""),"",D236-C236)</f>
        <v/>
      </c>
      <c r="J236" s="14">
        <f>IF(OR(I236="",Parámetros!$H$10=""),"",IF(I236&gt;=Parámetros!$H$10,"Sí","No"))</f>
        <v/>
      </c>
      <c r="K236" s="9" t="n"/>
      <c r="L236" s="9" t="n"/>
    </row>
    <row r="237">
      <c r="A237" s="9" t="n"/>
      <c r="B237" s="14">
        <f>IF(A237="","",IFERROR(VLOOKUP(A237,Saldos!$A$5:$B$104,2,FALSE),"ID no encontrado"))</f>
        <v/>
      </c>
      <c r="C237" s="10" t="n"/>
      <c r="D237" s="10" t="n"/>
      <c r="E237" s="10" t="n"/>
      <c r="F237" s="14">
        <f>IF(OR(D237="",E237=""),"",IF(E237&lt;D237,"Revisar fechas",IF(Parámetros!$H$8="Hábiles",NETWORKDAYS(D237,E237,INDEX(Feriados!$A$3:$F$62,0,Parámetros!$B$5))+IF(Parámetros!$H$9="Sí",INT((WEEKDAY(D237-7)+E237-D237)/7)-SUMPRODUCT((INDEX(Feriados!$A$3:$F$62,0,Parámetros!$B$5)&lt;&gt;"")*(INDEX(Feriados!$A$3:$F$62,0,Parámetros!$B$5)&gt;=D237)*(INDEX(Feriados!$A$3:$F$62,0,Parámetros!$B$5)&lt;=E237)*(WEEKDAY(INDEX(Feriados!$A$3:$F$62,0,Parámetros!$B$5))=7)),0),E237-D237+1)))</f>
        <v/>
      </c>
      <c r="G237" s="9" t="n"/>
      <c r="H237" s="9" t="n"/>
      <c r="I237" s="14">
        <f>IF(OR(C237="",D237=""),"",D237-C237)</f>
        <v/>
      </c>
      <c r="J237" s="14">
        <f>IF(OR(I237="",Parámetros!$H$10=""),"",IF(I237&gt;=Parámetros!$H$10,"Sí","No"))</f>
        <v/>
      </c>
      <c r="K237" s="9" t="n"/>
      <c r="L237" s="9" t="n"/>
    </row>
    <row r="238">
      <c r="A238" s="9" t="n"/>
      <c r="B238" s="14">
        <f>IF(A238="","",IFERROR(VLOOKUP(A238,Saldos!$A$5:$B$104,2,FALSE),"ID no encontrado"))</f>
        <v/>
      </c>
      <c r="C238" s="10" t="n"/>
      <c r="D238" s="10" t="n"/>
      <c r="E238" s="10" t="n"/>
      <c r="F238" s="14">
        <f>IF(OR(D238="",E238=""),"",IF(E238&lt;D238,"Revisar fechas",IF(Parámetros!$H$8="Hábiles",NETWORKDAYS(D238,E238,INDEX(Feriados!$A$3:$F$62,0,Parámetros!$B$5))+IF(Parámetros!$H$9="Sí",INT((WEEKDAY(D238-7)+E238-D238)/7)-SUMPRODUCT((INDEX(Feriados!$A$3:$F$62,0,Parámetros!$B$5)&lt;&gt;"")*(INDEX(Feriados!$A$3:$F$62,0,Parámetros!$B$5)&gt;=D238)*(INDEX(Feriados!$A$3:$F$62,0,Parámetros!$B$5)&lt;=E238)*(WEEKDAY(INDEX(Feriados!$A$3:$F$62,0,Parámetros!$B$5))=7)),0),E238-D238+1)))</f>
        <v/>
      </c>
      <c r="G238" s="9" t="n"/>
      <c r="H238" s="9" t="n"/>
      <c r="I238" s="14">
        <f>IF(OR(C238="",D238=""),"",D238-C238)</f>
        <v/>
      </c>
      <c r="J238" s="14">
        <f>IF(OR(I238="",Parámetros!$H$10=""),"",IF(I238&gt;=Parámetros!$H$10,"Sí","No"))</f>
        <v/>
      </c>
      <c r="K238" s="9" t="n"/>
      <c r="L238" s="9" t="n"/>
    </row>
    <row r="239">
      <c r="A239" s="9" t="n"/>
      <c r="B239" s="14">
        <f>IF(A239="","",IFERROR(VLOOKUP(A239,Saldos!$A$5:$B$104,2,FALSE),"ID no encontrado"))</f>
        <v/>
      </c>
      <c r="C239" s="10" t="n"/>
      <c r="D239" s="10" t="n"/>
      <c r="E239" s="10" t="n"/>
      <c r="F239" s="14">
        <f>IF(OR(D239="",E239=""),"",IF(E239&lt;D239,"Revisar fechas",IF(Parámetros!$H$8="Hábiles",NETWORKDAYS(D239,E239,INDEX(Feriados!$A$3:$F$62,0,Parámetros!$B$5))+IF(Parámetros!$H$9="Sí",INT((WEEKDAY(D239-7)+E239-D239)/7)-SUMPRODUCT((INDEX(Feriados!$A$3:$F$62,0,Parámetros!$B$5)&lt;&gt;"")*(INDEX(Feriados!$A$3:$F$62,0,Parámetros!$B$5)&gt;=D239)*(INDEX(Feriados!$A$3:$F$62,0,Parámetros!$B$5)&lt;=E239)*(WEEKDAY(INDEX(Feriados!$A$3:$F$62,0,Parámetros!$B$5))=7)),0),E239-D239+1)))</f>
        <v/>
      </c>
      <c r="G239" s="9" t="n"/>
      <c r="H239" s="9" t="n"/>
      <c r="I239" s="14">
        <f>IF(OR(C239="",D239=""),"",D239-C239)</f>
        <v/>
      </c>
      <c r="J239" s="14">
        <f>IF(OR(I239="",Parámetros!$H$10=""),"",IF(I239&gt;=Parámetros!$H$10,"Sí","No"))</f>
        <v/>
      </c>
      <c r="K239" s="9" t="n"/>
      <c r="L239" s="9" t="n"/>
    </row>
    <row r="240">
      <c r="A240" s="9" t="n"/>
      <c r="B240" s="14">
        <f>IF(A240="","",IFERROR(VLOOKUP(A240,Saldos!$A$5:$B$104,2,FALSE),"ID no encontrado"))</f>
        <v/>
      </c>
      <c r="C240" s="10" t="n"/>
      <c r="D240" s="10" t="n"/>
      <c r="E240" s="10" t="n"/>
      <c r="F240" s="14">
        <f>IF(OR(D240="",E240=""),"",IF(E240&lt;D240,"Revisar fechas",IF(Parámetros!$H$8="Hábiles",NETWORKDAYS(D240,E240,INDEX(Feriados!$A$3:$F$62,0,Parámetros!$B$5))+IF(Parámetros!$H$9="Sí",INT((WEEKDAY(D240-7)+E240-D240)/7)-SUMPRODUCT((INDEX(Feriados!$A$3:$F$62,0,Parámetros!$B$5)&lt;&gt;"")*(INDEX(Feriados!$A$3:$F$62,0,Parámetros!$B$5)&gt;=D240)*(INDEX(Feriados!$A$3:$F$62,0,Parámetros!$B$5)&lt;=E240)*(WEEKDAY(INDEX(Feriados!$A$3:$F$62,0,Parámetros!$B$5))=7)),0),E240-D240+1)))</f>
        <v/>
      </c>
      <c r="G240" s="9" t="n"/>
      <c r="H240" s="9" t="n"/>
      <c r="I240" s="14">
        <f>IF(OR(C240="",D240=""),"",D240-C240)</f>
        <v/>
      </c>
      <c r="J240" s="14">
        <f>IF(OR(I240="",Parámetros!$H$10=""),"",IF(I240&gt;=Parámetros!$H$10,"Sí","No"))</f>
        <v/>
      </c>
      <c r="K240" s="9" t="n"/>
      <c r="L240" s="9" t="n"/>
    </row>
    <row r="241">
      <c r="A241" s="9" t="n"/>
      <c r="B241" s="14">
        <f>IF(A241="","",IFERROR(VLOOKUP(A241,Saldos!$A$5:$B$104,2,FALSE),"ID no encontrado"))</f>
        <v/>
      </c>
      <c r="C241" s="10" t="n"/>
      <c r="D241" s="10" t="n"/>
      <c r="E241" s="10" t="n"/>
      <c r="F241" s="14">
        <f>IF(OR(D241="",E241=""),"",IF(E241&lt;D241,"Revisar fechas",IF(Parámetros!$H$8="Hábiles",NETWORKDAYS(D241,E241,INDEX(Feriados!$A$3:$F$62,0,Parámetros!$B$5))+IF(Parámetros!$H$9="Sí",INT((WEEKDAY(D241-7)+E241-D241)/7)-SUMPRODUCT((INDEX(Feriados!$A$3:$F$62,0,Parámetros!$B$5)&lt;&gt;"")*(INDEX(Feriados!$A$3:$F$62,0,Parámetros!$B$5)&gt;=D241)*(INDEX(Feriados!$A$3:$F$62,0,Parámetros!$B$5)&lt;=E241)*(WEEKDAY(INDEX(Feriados!$A$3:$F$62,0,Parámetros!$B$5))=7)),0),E241-D241+1)))</f>
        <v/>
      </c>
      <c r="G241" s="9" t="n"/>
      <c r="H241" s="9" t="n"/>
      <c r="I241" s="14">
        <f>IF(OR(C241="",D241=""),"",D241-C241)</f>
        <v/>
      </c>
      <c r="J241" s="14">
        <f>IF(OR(I241="",Parámetros!$H$10=""),"",IF(I241&gt;=Parámetros!$H$10,"Sí","No"))</f>
        <v/>
      </c>
      <c r="K241" s="9" t="n"/>
      <c r="L241" s="9" t="n"/>
    </row>
    <row r="242">
      <c r="A242" s="9" t="n"/>
      <c r="B242" s="14">
        <f>IF(A242="","",IFERROR(VLOOKUP(A242,Saldos!$A$5:$B$104,2,FALSE),"ID no encontrado"))</f>
        <v/>
      </c>
      <c r="C242" s="10" t="n"/>
      <c r="D242" s="10" t="n"/>
      <c r="E242" s="10" t="n"/>
      <c r="F242" s="14">
        <f>IF(OR(D242="",E242=""),"",IF(E242&lt;D242,"Revisar fechas",IF(Parámetros!$H$8="Hábiles",NETWORKDAYS(D242,E242,INDEX(Feriados!$A$3:$F$62,0,Parámetros!$B$5))+IF(Parámetros!$H$9="Sí",INT((WEEKDAY(D242-7)+E242-D242)/7)-SUMPRODUCT((INDEX(Feriados!$A$3:$F$62,0,Parámetros!$B$5)&lt;&gt;"")*(INDEX(Feriados!$A$3:$F$62,0,Parámetros!$B$5)&gt;=D242)*(INDEX(Feriados!$A$3:$F$62,0,Parámetros!$B$5)&lt;=E242)*(WEEKDAY(INDEX(Feriados!$A$3:$F$62,0,Parámetros!$B$5))=7)),0),E242-D242+1)))</f>
        <v/>
      </c>
      <c r="G242" s="9" t="n"/>
      <c r="H242" s="9" t="n"/>
      <c r="I242" s="14">
        <f>IF(OR(C242="",D242=""),"",D242-C242)</f>
        <v/>
      </c>
      <c r="J242" s="14">
        <f>IF(OR(I242="",Parámetros!$H$10=""),"",IF(I242&gt;=Parámetros!$H$10,"Sí","No"))</f>
        <v/>
      </c>
      <c r="K242" s="9" t="n"/>
      <c r="L242" s="9" t="n"/>
    </row>
    <row r="243">
      <c r="A243" s="9" t="n"/>
      <c r="B243" s="14">
        <f>IF(A243="","",IFERROR(VLOOKUP(A243,Saldos!$A$5:$B$104,2,FALSE),"ID no encontrado"))</f>
        <v/>
      </c>
      <c r="C243" s="10" t="n"/>
      <c r="D243" s="10" t="n"/>
      <c r="E243" s="10" t="n"/>
      <c r="F243" s="14">
        <f>IF(OR(D243="",E243=""),"",IF(E243&lt;D243,"Revisar fechas",IF(Parámetros!$H$8="Hábiles",NETWORKDAYS(D243,E243,INDEX(Feriados!$A$3:$F$62,0,Parámetros!$B$5))+IF(Parámetros!$H$9="Sí",INT((WEEKDAY(D243-7)+E243-D243)/7)-SUMPRODUCT((INDEX(Feriados!$A$3:$F$62,0,Parámetros!$B$5)&lt;&gt;"")*(INDEX(Feriados!$A$3:$F$62,0,Parámetros!$B$5)&gt;=D243)*(INDEX(Feriados!$A$3:$F$62,0,Parámetros!$B$5)&lt;=E243)*(WEEKDAY(INDEX(Feriados!$A$3:$F$62,0,Parámetros!$B$5))=7)),0),E243-D243+1)))</f>
        <v/>
      </c>
      <c r="G243" s="9" t="n"/>
      <c r="H243" s="9" t="n"/>
      <c r="I243" s="14">
        <f>IF(OR(C243="",D243=""),"",D243-C243)</f>
        <v/>
      </c>
      <c r="J243" s="14">
        <f>IF(OR(I243="",Parámetros!$H$10=""),"",IF(I243&gt;=Parámetros!$H$10,"Sí","No"))</f>
        <v/>
      </c>
      <c r="K243" s="9" t="n"/>
      <c r="L243" s="9" t="n"/>
    </row>
    <row r="244">
      <c r="A244" s="9" t="n"/>
      <c r="B244" s="14">
        <f>IF(A244="","",IFERROR(VLOOKUP(A244,Saldos!$A$5:$B$104,2,FALSE),"ID no encontrado"))</f>
        <v/>
      </c>
      <c r="C244" s="10" t="n"/>
      <c r="D244" s="10" t="n"/>
      <c r="E244" s="10" t="n"/>
      <c r="F244" s="14">
        <f>IF(OR(D244="",E244=""),"",IF(E244&lt;D244,"Revisar fechas",IF(Parámetros!$H$8="Hábiles",NETWORKDAYS(D244,E244,INDEX(Feriados!$A$3:$F$62,0,Parámetros!$B$5))+IF(Parámetros!$H$9="Sí",INT((WEEKDAY(D244-7)+E244-D244)/7)-SUMPRODUCT((INDEX(Feriados!$A$3:$F$62,0,Parámetros!$B$5)&lt;&gt;"")*(INDEX(Feriados!$A$3:$F$62,0,Parámetros!$B$5)&gt;=D244)*(INDEX(Feriados!$A$3:$F$62,0,Parámetros!$B$5)&lt;=E244)*(WEEKDAY(INDEX(Feriados!$A$3:$F$62,0,Parámetros!$B$5))=7)),0),E244-D244+1)))</f>
        <v/>
      </c>
      <c r="G244" s="9" t="n"/>
      <c r="H244" s="9" t="n"/>
      <c r="I244" s="14">
        <f>IF(OR(C244="",D244=""),"",D244-C244)</f>
        <v/>
      </c>
      <c r="J244" s="14">
        <f>IF(OR(I244="",Parámetros!$H$10=""),"",IF(I244&gt;=Parámetros!$H$10,"Sí","No"))</f>
        <v/>
      </c>
      <c r="K244" s="9" t="n"/>
      <c r="L244" s="9" t="n"/>
    </row>
    <row r="245">
      <c r="A245" s="9" t="n"/>
      <c r="B245" s="14">
        <f>IF(A245="","",IFERROR(VLOOKUP(A245,Saldos!$A$5:$B$104,2,FALSE),"ID no encontrado"))</f>
        <v/>
      </c>
      <c r="C245" s="10" t="n"/>
      <c r="D245" s="10" t="n"/>
      <c r="E245" s="10" t="n"/>
      <c r="F245" s="14">
        <f>IF(OR(D245="",E245=""),"",IF(E245&lt;D245,"Revisar fechas",IF(Parámetros!$H$8="Hábiles",NETWORKDAYS(D245,E245,INDEX(Feriados!$A$3:$F$62,0,Parámetros!$B$5))+IF(Parámetros!$H$9="Sí",INT((WEEKDAY(D245-7)+E245-D245)/7)-SUMPRODUCT((INDEX(Feriados!$A$3:$F$62,0,Parámetros!$B$5)&lt;&gt;"")*(INDEX(Feriados!$A$3:$F$62,0,Parámetros!$B$5)&gt;=D245)*(INDEX(Feriados!$A$3:$F$62,0,Parámetros!$B$5)&lt;=E245)*(WEEKDAY(INDEX(Feriados!$A$3:$F$62,0,Parámetros!$B$5))=7)),0),E245-D245+1)))</f>
        <v/>
      </c>
      <c r="G245" s="9" t="n"/>
      <c r="H245" s="9" t="n"/>
      <c r="I245" s="14">
        <f>IF(OR(C245="",D245=""),"",D245-C245)</f>
        <v/>
      </c>
      <c r="J245" s="14">
        <f>IF(OR(I245="",Parámetros!$H$10=""),"",IF(I245&gt;=Parámetros!$H$10,"Sí","No"))</f>
        <v/>
      </c>
      <c r="K245" s="9" t="n"/>
      <c r="L245" s="9" t="n"/>
    </row>
    <row r="246">
      <c r="A246" s="9" t="n"/>
      <c r="B246" s="14">
        <f>IF(A246="","",IFERROR(VLOOKUP(A246,Saldos!$A$5:$B$104,2,FALSE),"ID no encontrado"))</f>
        <v/>
      </c>
      <c r="C246" s="10" t="n"/>
      <c r="D246" s="10" t="n"/>
      <c r="E246" s="10" t="n"/>
      <c r="F246" s="14">
        <f>IF(OR(D246="",E246=""),"",IF(E246&lt;D246,"Revisar fechas",IF(Parámetros!$H$8="Hábiles",NETWORKDAYS(D246,E246,INDEX(Feriados!$A$3:$F$62,0,Parámetros!$B$5))+IF(Parámetros!$H$9="Sí",INT((WEEKDAY(D246-7)+E246-D246)/7)-SUMPRODUCT((INDEX(Feriados!$A$3:$F$62,0,Parámetros!$B$5)&lt;&gt;"")*(INDEX(Feriados!$A$3:$F$62,0,Parámetros!$B$5)&gt;=D246)*(INDEX(Feriados!$A$3:$F$62,0,Parámetros!$B$5)&lt;=E246)*(WEEKDAY(INDEX(Feriados!$A$3:$F$62,0,Parámetros!$B$5))=7)),0),E246-D246+1)))</f>
        <v/>
      </c>
      <c r="G246" s="9" t="n"/>
      <c r="H246" s="9" t="n"/>
      <c r="I246" s="14">
        <f>IF(OR(C246="",D246=""),"",D246-C246)</f>
        <v/>
      </c>
      <c r="J246" s="14">
        <f>IF(OR(I246="",Parámetros!$H$10=""),"",IF(I246&gt;=Parámetros!$H$10,"Sí","No"))</f>
        <v/>
      </c>
      <c r="K246" s="9" t="n"/>
      <c r="L246" s="9" t="n"/>
    </row>
    <row r="247">
      <c r="A247" s="9" t="n"/>
      <c r="B247" s="14">
        <f>IF(A247="","",IFERROR(VLOOKUP(A247,Saldos!$A$5:$B$104,2,FALSE),"ID no encontrado"))</f>
        <v/>
      </c>
      <c r="C247" s="10" t="n"/>
      <c r="D247" s="10" t="n"/>
      <c r="E247" s="10" t="n"/>
      <c r="F247" s="14">
        <f>IF(OR(D247="",E247=""),"",IF(E247&lt;D247,"Revisar fechas",IF(Parámetros!$H$8="Hábiles",NETWORKDAYS(D247,E247,INDEX(Feriados!$A$3:$F$62,0,Parámetros!$B$5))+IF(Parámetros!$H$9="Sí",INT((WEEKDAY(D247-7)+E247-D247)/7)-SUMPRODUCT((INDEX(Feriados!$A$3:$F$62,0,Parámetros!$B$5)&lt;&gt;"")*(INDEX(Feriados!$A$3:$F$62,0,Parámetros!$B$5)&gt;=D247)*(INDEX(Feriados!$A$3:$F$62,0,Parámetros!$B$5)&lt;=E247)*(WEEKDAY(INDEX(Feriados!$A$3:$F$62,0,Parámetros!$B$5))=7)),0),E247-D247+1)))</f>
        <v/>
      </c>
      <c r="G247" s="9" t="n"/>
      <c r="H247" s="9" t="n"/>
      <c r="I247" s="14">
        <f>IF(OR(C247="",D247=""),"",D247-C247)</f>
        <v/>
      </c>
      <c r="J247" s="14">
        <f>IF(OR(I247="",Parámetros!$H$10=""),"",IF(I247&gt;=Parámetros!$H$10,"Sí","No"))</f>
        <v/>
      </c>
      <c r="K247" s="9" t="n"/>
      <c r="L247" s="9" t="n"/>
    </row>
    <row r="248">
      <c r="A248" s="9" t="n"/>
      <c r="B248" s="14">
        <f>IF(A248="","",IFERROR(VLOOKUP(A248,Saldos!$A$5:$B$104,2,FALSE),"ID no encontrado"))</f>
        <v/>
      </c>
      <c r="C248" s="10" t="n"/>
      <c r="D248" s="10" t="n"/>
      <c r="E248" s="10" t="n"/>
      <c r="F248" s="14">
        <f>IF(OR(D248="",E248=""),"",IF(E248&lt;D248,"Revisar fechas",IF(Parámetros!$H$8="Hábiles",NETWORKDAYS(D248,E248,INDEX(Feriados!$A$3:$F$62,0,Parámetros!$B$5))+IF(Parámetros!$H$9="Sí",INT((WEEKDAY(D248-7)+E248-D248)/7)-SUMPRODUCT((INDEX(Feriados!$A$3:$F$62,0,Parámetros!$B$5)&lt;&gt;"")*(INDEX(Feriados!$A$3:$F$62,0,Parámetros!$B$5)&gt;=D248)*(INDEX(Feriados!$A$3:$F$62,0,Parámetros!$B$5)&lt;=E248)*(WEEKDAY(INDEX(Feriados!$A$3:$F$62,0,Parámetros!$B$5))=7)),0),E248-D248+1)))</f>
        <v/>
      </c>
      <c r="G248" s="9" t="n"/>
      <c r="H248" s="9" t="n"/>
      <c r="I248" s="14">
        <f>IF(OR(C248="",D248=""),"",D248-C248)</f>
        <v/>
      </c>
      <c r="J248" s="14">
        <f>IF(OR(I248="",Parámetros!$H$10=""),"",IF(I248&gt;=Parámetros!$H$10,"Sí","No"))</f>
        <v/>
      </c>
      <c r="K248" s="9" t="n"/>
      <c r="L248" s="9" t="n"/>
    </row>
    <row r="249">
      <c r="A249" s="9" t="n"/>
      <c r="B249" s="14">
        <f>IF(A249="","",IFERROR(VLOOKUP(A249,Saldos!$A$5:$B$104,2,FALSE),"ID no encontrado"))</f>
        <v/>
      </c>
      <c r="C249" s="10" t="n"/>
      <c r="D249" s="10" t="n"/>
      <c r="E249" s="10" t="n"/>
      <c r="F249" s="14">
        <f>IF(OR(D249="",E249=""),"",IF(E249&lt;D249,"Revisar fechas",IF(Parámetros!$H$8="Hábiles",NETWORKDAYS(D249,E249,INDEX(Feriados!$A$3:$F$62,0,Parámetros!$B$5))+IF(Parámetros!$H$9="Sí",INT((WEEKDAY(D249-7)+E249-D249)/7)-SUMPRODUCT((INDEX(Feriados!$A$3:$F$62,0,Parámetros!$B$5)&lt;&gt;"")*(INDEX(Feriados!$A$3:$F$62,0,Parámetros!$B$5)&gt;=D249)*(INDEX(Feriados!$A$3:$F$62,0,Parámetros!$B$5)&lt;=E249)*(WEEKDAY(INDEX(Feriados!$A$3:$F$62,0,Parámetros!$B$5))=7)),0),E249-D249+1)))</f>
        <v/>
      </c>
      <c r="G249" s="9" t="n"/>
      <c r="H249" s="9" t="n"/>
      <c r="I249" s="14">
        <f>IF(OR(C249="",D249=""),"",D249-C249)</f>
        <v/>
      </c>
      <c r="J249" s="14">
        <f>IF(OR(I249="",Parámetros!$H$10=""),"",IF(I249&gt;=Parámetros!$H$10,"Sí","No"))</f>
        <v/>
      </c>
      <c r="K249" s="9" t="n"/>
      <c r="L249" s="9" t="n"/>
    </row>
    <row r="250">
      <c r="A250" s="9" t="n"/>
      <c r="B250" s="14">
        <f>IF(A250="","",IFERROR(VLOOKUP(A250,Saldos!$A$5:$B$104,2,FALSE),"ID no encontrado"))</f>
        <v/>
      </c>
      <c r="C250" s="10" t="n"/>
      <c r="D250" s="10" t="n"/>
      <c r="E250" s="10" t="n"/>
      <c r="F250" s="14">
        <f>IF(OR(D250="",E250=""),"",IF(E250&lt;D250,"Revisar fechas",IF(Parámetros!$H$8="Hábiles",NETWORKDAYS(D250,E250,INDEX(Feriados!$A$3:$F$62,0,Parámetros!$B$5))+IF(Parámetros!$H$9="Sí",INT((WEEKDAY(D250-7)+E250-D250)/7)-SUMPRODUCT((INDEX(Feriados!$A$3:$F$62,0,Parámetros!$B$5)&lt;&gt;"")*(INDEX(Feriados!$A$3:$F$62,0,Parámetros!$B$5)&gt;=D250)*(INDEX(Feriados!$A$3:$F$62,0,Parámetros!$B$5)&lt;=E250)*(WEEKDAY(INDEX(Feriados!$A$3:$F$62,0,Parámetros!$B$5))=7)),0),E250-D250+1)))</f>
        <v/>
      </c>
      <c r="G250" s="9" t="n"/>
      <c r="H250" s="9" t="n"/>
      <c r="I250" s="14">
        <f>IF(OR(C250="",D250=""),"",D250-C250)</f>
        <v/>
      </c>
      <c r="J250" s="14">
        <f>IF(OR(I250="",Parámetros!$H$10=""),"",IF(I250&gt;=Parámetros!$H$10,"Sí","No"))</f>
        <v/>
      </c>
      <c r="K250" s="9" t="n"/>
      <c r="L250" s="9" t="n"/>
    </row>
    <row r="251">
      <c r="A251" s="9" t="n"/>
      <c r="B251" s="14">
        <f>IF(A251="","",IFERROR(VLOOKUP(A251,Saldos!$A$5:$B$104,2,FALSE),"ID no encontrado"))</f>
        <v/>
      </c>
      <c r="C251" s="10" t="n"/>
      <c r="D251" s="10" t="n"/>
      <c r="E251" s="10" t="n"/>
      <c r="F251" s="14">
        <f>IF(OR(D251="",E251=""),"",IF(E251&lt;D251,"Revisar fechas",IF(Parámetros!$H$8="Hábiles",NETWORKDAYS(D251,E251,INDEX(Feriados!$A$3:$F$62,0,Parámetros!$B$5))+IF(Parámetros!$H$9="Sí",INT((WEEKDAY(D251-7)+E251-D251)/7)-SUMPRODUCT((INDEX(Feriados!$A$3:$F$62,0,Parámetros!$B$5)&lt;&gt;"")*(INDEX(Feriados!$A$3:$F$62,0,Parámetros!$B$5)&gt;=D251)*(INDEX(Feriados!$A$3:$F$62,0,Parámetros!$B$5)&lt;=E251)*(WEEKDAY(INDEX(Feriados!$A$3:$F$62,0,Parámetros!$B$5))=7)),0),E251-D251+1)))</f>
        <v/>
      </c>
      <c r="G251" s="9" t="n"/>
      <c r="H251" s="9" t="n"/>
      <c r="I251" s="14">
        <f>IF(OR(C251="",D251=""),"",D251-C251)</f>
        <v/>
      </c>
      <c r="J251" s="14">
        <f>IF(OR(I251="",Parámetros!$H$10=""),"",IF(I251&gt;=Parámetros!$H$10,"Sí","No"))</f>
        <v/>
      </c>
      <c r="K251" s="9" t="n"/>
      <c r="L251" s="9" t="n"/>
    </row>
    <row r="252">
      <c r="A252" s="9" t="n"/>
      <c r="B252" s="14">
        <f>IF(A252="","",IFERROR(VLOOKUP(A252,Saldos!$A$5:$B$104,2,FALSE),"ID no encontrado"))</f>
        <v/>
      </c>
      <c r="C252" s="10" t="n"/>
      <c r="D252" s="10" t="n"/>
      <c r="E252" s="10" t="n"/>
      <c r="F252" s="14">
        <f>IF(OR(D252="",E252=""),"",IF(E252&lt;D252,"Revisar fechas",IF(Parámetros!$H$8="Hábiles",NETWORKDAYS(D252,E252,INDEX(Feriados!$A$3:$F$62,0,Parámetros!$B$5))+IF(Parámetros!$H$9="Sí",INT((WEEKDAY(D252-7)+E252-D252)/7)-SUMPRODUCT((INDEX(Feriados!$A$3:$F$62,0,Parámetros!$B$5)&lt;&gt;"")*(INDEX(Feriados!$A$3:$F$62,0,Parámetros!$B$5)&gt;=D252)*(INDEX(Feriados!$A$3:$F$62,0,Parámetros!$B$5)&lt;=E252)*(WEEKDAY(INDEX(Feriados!$A$3:$F$62,0,Parámetros!$B$5))=7)),0),E252-D252+1)))</f>
        <v/>
      </c>
      <c r="G252" s="9" t="n"/>
      <c r="H252" s="9" t="n"/>
      <c r="I252" s="14">
        <f>IF(OR(C252="",D252=""),"",D252-C252)</f>
        <v/>
      </c>
      <c r="J252" s="14">
        <f>IF(OR(I252="",Parámetros!$H$10=""),"",IF(I252&gt;=Parámetros!$H$10,"Sí","No"))</f>
        <v/>
      </c>
      <c r="K252" s="9" t="n"/>
      <c r="L252" s="9" t="n"/>
    </row>
    <row r="253">
      <c r="A253" s="9" t="n"/>
      <c r="B253" s="14">
        <f>IF(A253="","",IFERROR(VLOOKUP(A253,Saldos!$A$5:$B$104,2,FALSE),"ID no encontrado"))</f>
        <v/>
      </c>
      <c r="C253" s="10" t="n"/>
      <c r="D253" s="10" t="n"/>
      <c r="E253" s="10" t="n"/>
      <c r="F253" s="14">
        <f>IF(OR(D253="",E253=""),"",IF(E253&lt;D253,"Revisar fechas",IF(Parámetros!$H$8="Hábiles",NETWORKDAYS(D253,E253,INDEX(Feriados!$A$3:$F$62,0,Parámetros!$B$5))+IF(Parámetros!$H$9="Sí",INT((WEEKDAY(D253-7)+E253-D253)/7)-SUMPRODUCT((INDEX(Feriados!$A$3:$F$62,0,Parámetros!$B$5)&lt;&gt;"")*(INDEX(Feriados!$A$3:$F$62,0,Parámetros!$B$5)&gt;=D253)*(INDEX(Feriados!$A$3:$F$62,0,Parámetros!$B$5)&lt;=E253)*(WEEKDAY(INDEX(Feriados!$A$3:$F$62,0,Parámetros!$B$5))=7)),0),E253-D253+1)))</f>
        <v/>
      </c>
      <c r="G253" s="9" t="n"/>
      <c r="H253" s="9" t="n"/>
      <c r="I253" s="14">
        <f>IF(OR(C253="",D253=""),"",D253-C253)</f>
        <v/>
      </c>
      <c r="J253" s="14">
        <f>IF(OR(I253="",Parámetros!$H$10=""),"",IF(I253&gt;=Parámetros!$H$10,"Sí","No"))</f>
        <v/>
      </c>
      <c r="K253" s="9" t="n"/>
      <c r="L253" s="9" t="n"/>
    </row>
    <row r="254">
      <c r="A254" s="9" t="n"/>
      <c r="B254" s="14">
        <f>IF(A254="","",IFERROR(VLOOKUP(A254,Saldos!$A$5:$B$104,2,FALSE),"ID no encontrado"))</f>
        <v/>
      </c>
      <c r="C254" s="10" t="n"/>
      <c r="D254" s="10" t="n"/>
      <c r="E254" s="10" t="n"/>
      <c r="F254" s="14">
        <f>IF(OR(D254="",E254=""),"",IF(E254&lt;D254,"Revisar fechas",IF(Parámetros!$H$8="Hábiles",NETWORKDAYS(D254,E254,INDEX(Feriados!$A$3:$F$62,0,Parámetros!$B$5))+IF(Parámetros!$H$9="Sí",INT((WEEKDAY(D254-7)+E254-D254)/7)-SUMPRODUCT((INDEX(Feriados!$A$3:$F$62,0,Parámetros!$B$5)&lt;&gt;"")*(INDEX(Feriados!$A$3:$F$62,0,Parámetros!$B$5)&gt;=D254)*(INDEX(Feriados!$A$3:$F$62,0,Parámetros!$B$5)&lt;=E254)*(WEEKDAY(INDEX(Feriados!$A$3:$F$62,0,Parámetros!$B$5))=7)),0),E254-D254+1)))</f>
        <v/>
      </c>
      <c r="G254" s="9" t="n"/>
      <c r="H254" s="9" t="n"/>
      <c r="I254" s="14">
        <f>IF(OR(C254="",D254=""),"",D254-C254)</f>
        <v/>
      </c>
      <c r="J254" s="14">
        <f>IF(OR(I254="",Parámetros!$H$10=""),"",IF(I254&gt;=Parámetros!$H$10,"Sí","No"))</f>
        <v/>
      </c>
      <c r="K254" s="9" t="n"/>
      <c r="L254" s="9" t="n"/>
    </row>
    <row r="255">
      <c r="A255" s="9" t="n"/>
      <c r="B255" s="14">
        <f>IF(A255="","",IFERROR(VLOOKUP(A255,Saldos!$A$5:$B$104,2,FALSE),"ID no encontrado"))</f>
        <v/>
      </c>
      <c r="C255" s="10" t="n"/>
      <c r="D255" s="10" t="n"/>
      <c r="E255" s="10" t="n"/>
      <c r="F255" s="14">
        <f>IF(OR(D255="",E255=""),"",IF(E255&lt;D255,"Revisar fechas",IF(Parámetros!$H$8="Hábiles",NETWORKDAYS(D255,E255,INDEX(Feriados!$A$3:$F$62,0,Parámetros!$B$5))+IF(Parámetros!$H$9="Sí",INT((WEEKDAY(D255-7)+E255-D255)/7)-SUMPRODUCT((INDEX(Feriados!$A$3:$F$62,0,Parámetros!$B$5)&lt;&gt;"")*(INDEX(Feriados!$A$3:$F$62,0,Parámetros!$B$5)&gt;=D255)*(INDEX(Feriados!$A$3:$F$62,0,Parámetros!$B$5)&lt;=E255)*(WEEKDAY(INDEX(Feriados!$A$3:$F$62,0,Parámetros!$B$5))=7)),0),E255-D255+1)))</f>
        <v/>
      </c>
      <c r="G255" s="9" t="n"/>
      <c r="H255" s="9" t="n"/>
      <c r="I255" s="14">
        <f>IF(OR(C255="",D255=""),"",D255-C255)</f>
        <v/>
      </c>
      <c r="J255" s="14">
        <f>IF(OR(I255="",Parámetros!$H$10=""),"",IF(I255&gt;=Parámetros!$H$10,"Sí","No"))</f>
        <v/>
      </c>
      <c r="K255" s="9" t="n"/>
      <c r="L255" s="9" t="n"/>
    </row>
    <row r="256">
      <c r="A256" s="9" t="n"/>
      <c r="B256" s="14">
        <f>IF(A256="","",IFERROR(VLOOKUP(A256,Saldos!$A$5:$B$104,2,FALSE),"ID no encontrado"))</f>
        <v/>
      </c>
      <c r="C256" s="10" t="n"/>
      <c r="D256" s="10" t="n"/>
      <c r="E256" s="10" t="n"/>
      <c r="F256" s="14">
        <f>IF(OR(D256="",E256=""),"",IF(E256&lt;D256,"Revisar fechas",IF(Parámetros!$H$8="Hábiles",NETWORKDAYS(D256,E256,INDEX(Feriados!$A$3:$F$62,0,Parámetros!$B$5))+IF(Parámetros!$H$9="Sí",INT((WEEKDAY(D256-7)+E256-D256)/7)-SUMPRODUCT((INDEX(Feriados!$A$3:$F$62,0,Parámetros!$B$5)&lt;&gt;"")*(INDEX(Feriados!$A$3:$F$62,0,Parámetros!$B$5)&gt;=D256)*(INDEX(Feriados!$A$3:$F$62,0,Parámetros!$B$5)&lt;=E256)*(WEEKDAY(INDEX(Feriados!$A$3:$F$62,0,Parámetros!$B$5))=7)),0),E256-D256+1)))</f>
        <v/>
      </c>
      <c r="G256" s="9" t="n"/>
      <c r="H256" s="9" t="n"/>
      <c r="I256" s="14">
        <f>IF(OR(C256="",D256=""),"",D256-C256)</f>
        <v/>
      </c>
      <c r="J256" s="14">
        <f>IF(OR(I256="",Parámetros!$H$10=""),"",IF(I256&gt;=Parámetros!$H$10,"Sí","No"))</f>
        <v/>
      </c>
      <c r="K256" s="9" t="n"/>
      <c r="L256" s="9" t="n"/>
    </row>
    <row r="257">
      <c r="A257" s="9" t="n"/>
      <c r="B257" s="14">
        <f>IF(A257="","",IFERROR(VLOOKUP(A257,Saldos!$A$5:$B$104,2,FALSE),"ID no encontrado"))</f>
        <v/>
      </c>
      <c r="C257" s="10" t="n"/>
      <c r="D257" s="10" t="n"/>
      <c r="E257" s="10" t="n"/>
      <c r="F257" s="14">
        <f>IF(OR(D257="",E257=""),"",IF(E257&lt;D257,"Revisar fechas",IF(Parámetros!$H$8="Hábiles",NETWORKDAYS(D257,E257,INDEX(Feriados!$A$3:$F$62,0,Parámetros!$B$5))+IF(Parámetros!$H$9="Sí",INT((WEEKDAY(D257-7)+E257-D257)/7)-SUMPRODUCT((INDEX(Feriados!$A$3:$F$62,0,Parámetros!$B$5)&lt;&gt;"")*(INDEX(Feriados!$A$3:$F$62,0,Parámetros!$B$5)&gt;=D257)*(INDEX(Feriados!$A$3:$F$62,0,Parámetros!$B$5)&lt;=E257)*(WEEKDAY(INDEX(Feriados!$A$3:$F$62,0,Parámetros!$B$5))=7)),0),E257-D257+1)))</f>
        <v/>
      </c>
      <c r="G257" s="9" t="n"/>
      <c r="H257" s="9" t="n"/>
      <c r="I257" s="14">
        <f>IF(OR(C257="",D257=""),"",D257-C257)</f>
        <v/>
      </c>
      <c r="J257" s="14">
        <f>IF(OR(I257="",Parámetros!$H$10=""),"",IF(I257&gt;=Parámetros!$H$10,"Sí","No"))</f>
        <v/>
      </c>
      <c r="K257" s="9" t="n"/>
      <c r="L257" s="9" t="n"/>
    </row>
    <row r="258">
      <c r="A258" s="9" t="n"/>
      <c r="B258" s="14">
        <f>IF(A258="","",IFERROR(VLOOKUP(A258,Saldos!$A$5:$B$104,2,FALSE),"ID no encontrado"))</f>
        <v/>
      </c>
      <c r="C258" s="10" t="n"/>
      <c r="D258" s="10" t="n"/>
      <c r="E258" s="10" t="n"/>
      <c r="F258" s="14">
        <f>IF(OR(D258="",E258=""),"",IF(E258&lt;D258,"Revisar fechas",IF(Parámetros!$H$8="Hábiles",NETWORKDAYS(D258,E258,INDEX(Feriados!$A$3:$F$62,0,Parámetros!$B$5))+IF(Parámetros!$H$9="Sí",INT((WEEKDAY(D258-7)+E258-D258)/7)-SUMPRODUCT((INDEX(Feriados!$A$3:$F$62,0,Parámetros!$B$5)&lt;&gt;"")*(INDEX(Feriados!$A$3:$F$62,0,Parámetros!$B$5)&gt;=D258)*(INDEX(Feriados!$A$3:$F$62,0,Parámetros!$B$5)&lt;=E258)*(WEEKDAY(INDEX(Feriados!$A$3:$F$62,0,Parámetros!$B$5))=7)),0),E258-D258+1)))</f>
        <v/>
      </c>
      <c r="G258" s="9" t="n"/>
      <c r="H258" s="9" t="n"/>
      <c r="I258" s="14">
        <f>IF(OR(C258="",D258=""),"",D258-C258)</f>
        <v/>
      </c>
      <c r="J258" s="14">
        <f>IF(OR(I258="",Parámetros!$H$10=""),"",IF(I258&gt;=Parámetros!$H$10,"Sí","No"))</f>
        <v/>
      </c>
      <c r="K258" s="9" t="n"/>
      <c r="L258" s="9" t="n"/>
    </row>
    <row r="259">
      <c r="A259" s="9" t="n"/>
      <c r="B259" s="14">
        <f>IF(A259="","",IFERROR(VLOOKUP(A259,Saldos!$A$5:$B$104,2,FALSE),"ID no encontrado"))</f>
        <v/>
      </c>
      <c r="C259" s="10" t="n"/>
      <c r="D259" s="10" t="n"/>
      <c r="E259" s="10" t="n"/>
      <c r="F259" s="14">
        <f>IF(OR(D259="",E259=""),"",IF(E259&lt;D259,"Revisar fechas",IF(Parámetros!$H$8="Hábiles",NETWORKDAYS(D259,E259,INDEX(Feriados!$A$3:$F$62,0,Parámetros!$B$5))+IF(Parámetros!$H$9="Sí",INT((WEEKDAY(D259-7)+E259-D259)/7)-SUMPRODUCT((INDEX(Feriados!$A$3:$F$62,0,Parámetros!$B$5)&lt;&gt;"")*(INDEX(Feriados!$A$3:$F$62,0,Parámetros!$B$5)&gt;=D259)*(INDEX(Feriados!$A$3:$F$62,0,Parámetros!$B$5)&lt;=E259)*(WEEKDAY(INDEX(Feriados!$A$3:$F$62,0,Parámetros!$B$5))=7)),0),E259-D259+1)))</f>
        <v/>
      </c>
      <c r="G259" s="9" t="n"/>
      <c r="H259" s="9" t="n"/>
      <c r="I259" s="14">
        <f>IF(OR(C259="",D259=""),"",D259-C259)</f>
        <v/>
      </c>
      <c r="J259" s="14">
        <f>IF(OR(I259="",Parámetros!$H$10=""),"",IF(I259&gt;=Parámetros!$H$10,"Sí","No"))</f>
        <v/>
      </c>
      <c r="K259" s="9" t="n"/>
      <c r="L259" s="9" t="n"/>
    </row>
    <row r="260">
      <c r="A260" s="9" t="n"/>
      <c r="B260" s="14">
        <f>IF(A260="","",IFERROR(VLOOKUP(A260,Saldos!$A$5:$B$104,2,FALSE),"ID no encontrado"))</f>
        <v/>
      </c>
      <c r="C260" s="10" t="n"/>
      <c r="D260" s="10" t="n"/>
      <c r="E260" s="10" t="n"/>
      <c r="F260" s="14">
        <f>IF(OR(D260="",E260=""),"",IF(E260&lt;D260,"Revisar fechas",IF(Parámetros!$H$8="Hábiles",NETWORKDAYS(D260,E260,INDEX(Feriados!$A$3:$F$62,0,Parámetros!$B$5))+IF(Parámetros!$H$9="Sí",INT((WEEKDAY(D260-7)+E260-D260)/7)-SUMPRODUCT((INDEX(Feriados!$A$3:$F$62,0,Parámetros!$B$5)&lt;&gt;"")*(INDEX(Feriados!$A$3:$F$62,0,Parámetros!$B$5)&gt;=D260)*(INDEX(Feriados!$A$3:$F$62,0,Parámetros!$B$5)&lt;=E260)*(WEEKDAY(INDEX(Feriados!$A$3:$F$62,0,Parámetros!$B$5))=7)),0),E260-D260+1)))</f>
        <v/>
      </c>
      <c r="G260" s="9" t="n"/>
      <c r="H260" s="9" t="n"/>
      <c r="I260" s="14">
        <f>IF(OR(C260="",D260=""),"",D260-C260)</f>
        <v/>
      </c>
      <c r="J260" s="14">
        <f>IF(OR(I260="",Parámetros!$H$10=""),"",IF(I260&gt;=Parámetros!$H$10,"Sí","No"))</f>
        <v/>
      </c>
      <c r="K260" s="9" t="n"/>
      <c r="L260" s="9" t="n"/>
    </row>
    <row r="261">
      <c r="A261" s="9" t="n"/>
      <c r="B261" s="14">
        <f>IF(A261="","",IFERROR(VLOOKUP(A261,Saldos!$A$5:$B$104,2,FALSE),"ID no encontrado"))</f>
        <v/>
      </c>
      <c r="C261" s="10" t="n"/>
      <c r="D261" s="10" t="n"/>
      <c r="E261" s="10" t="n"/>
      <c r="F261" s="14">
        <f>IF(OR(D261="",E261=""),"",IF(E261&lt;D261,"Revisar fechas",IF(Parámetros!$H$8="Hábiles",NETWORKDAYS(D261,E261,INDEX(Feriados!$A$3:$F$62,0,Parámetros!$B$5))+IF(Parámetros!$H$9="Sí",INT((WEEKDAY(D261-7)+E261-D261)/7)-SUMPRODUCT((INDEX(Feriados!$A$3:$F$62,0,Parámetros!$B$5)&lt;&gt;"")*(INDEX(Feriados!$A$3:$F$62,0,Parámetros!$B$5)&gt;=D261)*(INDEX(Feriados!$A$3:$F$62,0,Parámetros!$B$5)&lt;=E261)*(WEEKDAY(INDEX(Feriados!$A$3:$F$62,0,Parámetros!$B$5))=7)),0),E261-D261+1)))</f>
        <v/>
      </c>
      <c r="G261" s="9" t="n"/>
      <c r="H261" s="9" t="n"/>
      <c r="I261" s="14">
        <f>IF(OR(C261="",D261=""),"",D261-C261)</f>
        <v/>
      </c>
      <c r="J261" s="14">
        <f>IF(OR(I261="",Parámetros!$H$10=""),"",IF(I261&gt;=Parámetros!$H$10,"Sí","No"))</f>
        <v/>
      </c>
      <c r="K261" s="9" t="n"/>
      <c r="L261" s="9" t="n"/>
    </row>
    <row r="262">
      <c r="A262" s="9" t="n"/>
      <c r="B262" s="14">
        <f>IF(A262="","",IFERROR(VLOOKUP(A262,Saldos!$A$5:$B$104,2,FALSE),"ID no encontrado"))</f>
        <v/>
      </c>
      <c r="C262" s="10" t="n"/>
      <c r="D262" s="10" t="n"/>
      <c r="E262" s="10" t="n"/>
      <c r="F262" s="14">
        <f>IF(OR(D262="",E262=""),"",IF(E262&lt;D262,"Revisar fechas",IF(Parámetros!$H$8="Hábiles",NETWORKDAYS(D262,E262,INDEX(Feriados!$A$3:$F$62,0,Parámetros!$B$5))+IF(Parámetros!$H$9="Sí",INT((WEEKDAY(D262-7)+E262-D262)/7)-SUMPRODUCT((INDEX(Feriados!$A$3:$F$62,0,Parámetros!$B$5)&lt;&gt;"")*(INDEX(Feriados!$A$3:$F$62,0,Parámetros!$B$5)&gt;=D262)*(INDEX(Feriados!$A$3:$F$62,0,Parámetros!$B$5)&lt;=E262)*(WEEKDAY(INDEX(Feriados!$A$3:$F$62,0,Parámetros!$B$5))=7)),0),E262-D262+1)))</f>
        <v/>
      </c>
      <c r="G262" s="9" t="n"/>
      <c r="H262" s="9" t="n"/>
      <c r="I262" s="14">
        <f>IF(OR(C262="",D262=""),"",D262-C262)</f>
        <v/>
      </c>
      <c r="J262" s="14">
        <f>IF(OR(I262="",Parámetros!$H$10=""),"",IF(I262&gt;=Parámetros!$H$10,"Sí","No"))</f>
        <v/>
      </c>
      <c r="K262" s="9" t="n"/>
      <c r="L262" s="9" t="n"/>
    </row>
    <row r="263">
      <c r="A263" s="9" t="n"/>
      <c r="B263" s="14">
        <f>IF(A263="","",IFERROR(VLOOKUP(A263,Saldos!$A$5:$B$104,2,FALSE),"ID no encontrado"))</f>
        <v/>
      </c>
      <c r="C263" s="10" t="n"/>
      <c r="D263" s="10" t="n"/>
      <c r="E263" s="10" t="n"/>
      <c r="F263" s="14">
        <f>IF(OR(D263="",E263=""),"",IF(E263&lt;D263,"Revisar fechas",IF(Parámetros!$H$8="Hábiles",NETWORKDAYS(D263,E263,INDEX(Feriados!$A$3:$F$62,0,Parámetros!$B$5))+IF(Parámetros!$H$9="Sí",INT((WEEKDAY(D263-7)+E263-D263)/7)-SUMPRODUCT((INDEX(Feriados!$A$3:$F$62,0,Parámetros!$B$5)&lt;&gt;"")*(INDEX(Feriados!$A$3:$F$62,0,Parámetros!$B$5)&gt;=D263)*(INDEX(Feriados!$A$3:$F$62,0,Parámetros!$B$5)&lt;=E263)*(WEEKDAY(INDEX(Feriados!$A$3:$F$62,0,Parámetros!$B$5))=7)),0),E263-D263+1)))</f>
        <v/>
      </c>
      <c r="G263" s="9" t="n"/>
      <c r="H263" s="9" t="n"/>
      <c r="I263" s="14">
        <f>IF(OR(C263="",D263=""),"",D263-C263)</f>
        <v/>
      </c>
      <c r="J263" s="14">
        <f>IF(OR(I263="",Parámetros!$H$10=""),"",IF(I263&gt;=Parámetros!$H$10,"Sí","No"))</f>
        <v/>
      </c>
      <c r="K263" s="9" t="n"/>
      <c r="L263" s="9" t="n"/>
    </row>
    <row r="264">
      <c r="A264" s="9" t="n"/>
      <c r="B264" s="14">
        <f>IF(A264="","",IFERROR(VLOOKUP(A264,Saldos!$A$5:$B$104,2,FALSE),"ID no encontrado"))</f>
        <v/>
      </c>
      <c r="C264" s="10" t="n"/>
      <c r="D264" s="10" t="n"/>
      <c r="E264" s="10" t="n"/>
      <c r="F264" s="14">
        <f>IF(OR(D264="",E264=""),"",IF(E264&lt;D264,"Revisar fechas",IF(Parámetros!$H$8="Hábiles",NETWORKDAYS(D264,E264,INDEX(Feriados!$A$3:$F$62,0,Parámetros!$B$5))+IF(Parámetros!$H$9="Sí",INT((WEEKDAY(D264-7)+E264-D264)/7)-SUMPRODUCT((INDEX(Feriados!$A$3:$F$62,0,Parámetros!$B$5)&lt;&gt;"")*(INDEX(Feriados!$A$3:$F$62,0,Parámetros!$B$5)&gt;=D264)*(INDEX(Feriados!$A$3:$F$62,0,Parámetros!$B$5)&lt;=E264)*(WEEKDAY(INDEX(Feriados!$A$3:$F$62,0,Parámetros!$B$5))=7)),0),E264-D264+1)))</f>
        <v/>
      </c>
      <c r="G264" s="9" t="n"/>
      <c r="H264" s="9" t="n"/>
      <c r="I264" s="14">
        <f>IF(OR(C264="",D264=""),"",D264-C264)</f>
        <v/>
      </c>
      <c r="J264" s="14">
        <f>IF(OR(I264="",Parámetros!$H$10=""),"",IF(I264&gt;=Parámetros!$H$10,"Sí","No"))</f>
        <v/>
      </c>
      <c r="K264" s="9" t="n"/>
      <c r="L264" s="9" t="n"/>
    </row>
    <row r="265">
      <c r="A265" s="9" t="n"/>
      <c r="B265" s="14">
        <f>IF(A265="","",IFERROR(VLOOKUP(A265,Saldos!$A$5:$B$104,2,FALSE),"ID no encontrado"))</f>
        <v/>
      </c>
      <c r="C265" s="10" t="n"/>
      <c r="D265" s="10" t="n"/>
      <c r="E265" s="10" t="n"/>
      <c r="F265" s="14">
        <f>IF(OR(D265="",E265=""),"",IF(E265&lt;D265,"Revisar fechas",IF(Parámetros!$H$8="Hábiles",NETWORKDAYS(D265,E265,INDEX(Feriados!$A$3:$F$62,0,Parámetros!$B$5))+IF(Parámetros!$H$9="Sí",INT((WEEKDAY(D265-7)+E265-D265)/7)-SUMPRODUCT((INDEX(Feriados!$A$3:$F$62,0,Parámetros!$B$5)&lt;&gt;"")*(INDEX(Feriados!$A$3:$F$62,0,Parámetros!$B$5)&gt;=D265)*(INDEX(Feriados!$A$3:$F$62,0,Parámetros!$B$5)&lt;=E265)*(WEEKDAY(INDEX(Feriados!$A$3:$F$62,0,Parámetros!$B$5))=7)),0),E265-D265+1)))</f>
        <v/>
      </c>
      <c r="G265" s="9" t="n"/>
      <c r="H265" s="9" t="n"/>
      <c r="I265" s="14">
        <f>IF(OR(C265="",D265=""),"",D265-C265)</f>
        <v/>
      </c>
      <c r="J265" s="14">
        <f>IF(OR(I265="",Parámetros!$H$10=""),"",IF(I265&gt;=Parámetros!$H$10,"Sí","No"))</f>
        <v/>
      </c>
      <c r="K265" s="9" t="n"/>
      <c r="L265" s="9" t="n"/>
    </row>
    <row r="266">
      <c r="A266" s="9" t="n"/>
      <c r="B266" s="14">
        <f>IF(A266="","",IFERROR(VLOOKUP(A266,Saldos!$A$5:$B$104,2,FALSE),"ID no encontrado"))</f>
        <v/>
      </c>
      <c r="C266" s="10" t="n"/>
      <c r="D266" s="10" t="n"/>
      <c r="E266" s="10" t="n"/>
      <c r="F266" s="14">
        <f>IF(OR(D266="",E266=""),"",IF(E266&lt;D266,"Revisar fechas",IF(Parámetros!$H$8="Hábiles",NETWORKDAYS(D266,E266,INDEX(Feriados!$A$3:$F$62,0,Parámetros!$B$5))+IF(Parámetros!$H$9="Sí",INT((WEEKDAY(D266-7)+E266-D266)/7)-SUMPRODUCT((INDEX(Feriados!$A$3:$F$62,0,Parámetros!$B$5)&lt;&gt;"")*(INDEX(Feriados!$A$3:$F$62,0,Parámetros!$B$5)&gt;=D266)*(INDEX(Feriados!$A$3:$F$62,0,Parámetros!$B$5)&lt;=E266)*(WEEKDAY(INDEX(Feriados!$A$3:$F$62,0,Parámetros!$B$5))=7)),0),E266-D266+1)))</f>
        <v/>
      </c>
      <c r="G266" s="9" t="n"/>
      <c r="H266" s="9" t="n"/>
      <c r="I266" s="14">
        <f>IF(OR(C266="",D266=""),"",D266-C266)</f>
        <v/>
      </c>
      <c r="J266" s="14">
        <f>IF(OR(I266="",Parámetros!$H$10=""),"",IF(I266&gt;=Parámetros!$H$10,"Sí","No"))</f>
        <v/>
      </c>
      <c r="K266" s="9" t="n"/>
      <c r="L266" s="9" t="n"/>
    </row>
    <row r="267">
      <c r="A267" s="9" t="n"/>
      <c r="B267" s="14">
        <f>IF(A267="","",IFERROR(VLOOKUP(A267,Saldos!$A$5:$B$104,2,FALSE),"ID no encontrado"))</f>
        <v/>
      </c>
      <c r="C267" s="10" t="n"/>
      <c r="D267" s="10" t="n"/>
      <c r="E267" s="10" t="n"/>
      <c r="F267" s="14">
        <f>IF(OR(D267="",E267=""),"",IF(E267&lt;D267,"Revisar fechas",IF(Parámetros!$H$8="Hábiles",NETWORKDAYS(D267,E267,INDEX(Feriados!$A$3:$F$62,0,Parámetros!$B$5))+IF(Parámetros!$H$9="Sí",INT((WEEKDAY(D267-7)+E267-D267)/7)-SUMPRODUCT((INDEX(Feriados!$A$3:$F$62,0,Parámetros!$B$5)&lt;&gt;"")*(INDEX(Feriados!$A$3:$F$62,0,Parámetros!$B$5)&gt;=D267)*(INDEX(Feriados!$A$3:$F$62,0,Parámetros!$B$5)&lt;=E267)*(WEEKDAY(INDEX(Feriados!$A$3:$F$62,0,Parámetros!$B$5))=7)),0),E267-D267+1)))</f>
        <v/>
      </c>
      <c r="G267" s="9" t="n"/>
      <c r="H267" s="9" t="n"/>
      <c r="I267" s="14">
        <f>IF(OR(C267="",D267=""),"",D267-C267)</f>
        <v/>
      </c>
      <c r="J267" s="14">
        <f>IF(OR(I267="",Parámetros!$H$10=""),"",IF(I267&gt;=Parámetros!$H$10,"Sí","No"))</f>
        <v/>
      </c>
      <c r="K267" s="9" t="n"/>
      <c r="L267" s="9" t="n"/>
    </row>
    <row r="268">
      <c r="A268" s="9" t="n"/>
      <c r="B268" s="14">
        <f>IF(A268="","",IFERROR(VLOOKUP(A268,Saldos!$A$5:$B$104,2,FALSE),"ID no encontrado"))</f>
        <v/>
      </c>
      <c r="C268" s="10" t="n"/>
      <c r="D268" s="10" t="n"/>
      <c r="E268" s="10" t="n"/>
      <c r="F268" s="14">
        <f>IF(OR(D268="",E268=""),"",IF(E268&lt;D268,"Revisar fechas",IF(Parámetros!$H$8="Hábiles",NETWORKDAYS(D268,E268,INDEX(Feriados!$A$3:$F$62,0,Parámetros!$B$5))+IF(Parámetros!$H$9="Sí",INT((WEEKDAY(D268-7)+E268-D268)/7)-SUMPRODUCT((INDEX(Feriados!$A$3:$F$62,0,Parámetros!$B$5)&lt;&gt;"")*(INDEX(Feriados!$A$3:$F$62,0,Parámetros!$B$5)&gt;=D268)*(INDEX(Feriados!$A$3:$F$62,0,Parámetros!$B$5)&lt;=E268)*(WEEKDAY(INDEX(Feriados!$A$3:$F$62,0,Parámetros!$B$5))=7)),0),E268-D268+1)))</f>
        <v/>
      </c>
      <c r="G268" s="9" t="n"/>
      <c r="H268" s="9" t="n"/>
      <c r="I268" s="14">
        <f>IF(OR(C268="",D268=""),"",D268-C268)</f>
        <v/>
      </c>
      <c r="J268" s="14">
        <f>IF(OR(I268="",Parámetros!$H$10=""),"",IF(I268&gt;=Parámetros!$H$10,"Sí","No"))</f>
        <v/>
      </c>
      <c r="K268" s="9" t="n"/>
      <c r="L268" s="9" t="n"/>
    </row>
    <row r="269">
      <c r="A269" s="9" t="n"/>
      <c r="B269" s="14">
        <f>IF(A269="","",IFERROR(VLOOKUP(A269,Saldos!$A$5:$B$104,2,FALSE),"ID no encontrado"))</f>
        <v/>
      </c>
      <c r="C269" s="10" t="n"/>
      <c r="D269" s="10" t="n"/>
      <c r="E269" s="10" t="n"/>
      <c r="F269" s="14">
        <f>IF(OR(D269="",E269=""),"",IF(E269&lt;D269,"Revisar fechas",IF(Parámetros!$H$8="Hábiles",NETWORKDAYS(D269,E269,INDEX(Feriados!$A$3:$F$62,0,Parámetros!$B$5))+IF(Parámetros!$H$9="Sí",INT((WEEKDAY(D269-7)+E269-D269)/7)-SUMPRODUCT((INDEX(Feriados!$A$3:$F$62,0,Parámetros!$B$5)&lt;&gt;"")*(INDEX(Feriados!$A$3:$F$62,0,Parámetros!$B$5)&gt;=D269)*(INDEX(Feriados!$A$3:$F$62,0,Parámetros!$B$5)&lt;=E269)*(WEEKDAY(INDEX(Feriados!$A$3:$F$62,0,Parámetros!$B$5))=7)),0),E269-D269+1)))</f>
        <v/>
      </c>
      <c r="G269" s="9" t="n"/>
      <c r="H269" s="9" t="n"/>
      <c r="I269" s="14">
        <f>IF(OR(C269="",D269=""),"",D269-C269)</f>
        <v/>
      </c>
      <c r="J269" s="14">
        <f>IF(OR(I269="",Parámetros!$H$10=""),"",IF(I269&gt;=Parámetros!$H$10,"Sí","No"))</f>
        <v/>
      </c>
      <c r="K269" s="9" t="n"/>
      <c r="L269" s="9" t="n"/>
    </row>
    <row r="270">
      <c r="A270" s="9" t="n"/>
      <c r="B270" s="14">
        <f>IF(A270="","",IFERROR(VLOOKUP(A270,Saldos!$A$5:$B$104,2,FALSE),"ID no encontrado"))</f>
        <v/>
      </c>
      <c r="C270" s="10" t="n"/>
      <c r="D270" s="10" t="n"/>
      <c r="E270" s="10" t="n"/>
      <c r="F270" s="14">
        <f>IF(OR(D270="",E270=""),"",IF(E270&lt;D270,"Revisar fechas",IF(Parámetros!$H$8="Hábiles",NETWORKDAYS(D270,E270,INDEX(Feriados!$A$3:$F$62,0,Parámetros!$B$5))+IF(Parámetros!$H$9="Sí",INT((WEEKDAY(D270-7)+E270-D270)/7)-SUMPRODUCT((INDEX(Feriados!$A$3:$F$62,0,Parámetros!$B$5)&lt;&gt;"")*(INDEX(Feriados!$A$3:$F$62,0,Parámetros!$B$5)&gt;=D270)*(INDEX(Feriados!$A$3:$F$62,0,Parámetros!$B$5)&lt;=E270)*(WEEKDAY(INDEX(Feriados!$A$3:$F$62,0,Parámetros!$B$5))=7)),0),E270-D270+1)))</f>
        <v/>
      </c>
      <c r="G270" s="9" t="n"/>
      <c r="H270" s="9" t="n"/>
      <c r="I270" s="14">
        <f>IF(OR(C270="",D270=""),"",D270-C270)</f>
        <v/>
      </c>
      <c r="J270" s="14">
        <f>IF(OR(I270="",Parámetros!$H$10=""),"",IF(I270&gt;=Parámetros!$H$10,"Sí","No"))</f>
        <v/>
      </c>
      <c r="K270" s="9" t="n"/>
      <c r="L270" s="9" t="n"/>
    </row>
    <row r="271">
      <c r="A271" s="9" t="n"/>
      <c r="B271" s="14">
        <f>IF(A271="","",IFERROR(VLOOKUP(A271,Saldos!$A$5:$B$104,2,FALSE),"ID no encontrado"))</f>
        <v/>
      </c>
      <c r="C271" s="10" t="n"/>
      <c r="D271" s="10" t="n"/>
      <c r="E271" s="10" t="n"/>
      <c r="F271" s="14">
        <f>IF(OR(D271="",E271=""),"",IF(E271&lt;D271,"Revisar fechas",IF(Parámetros!$H$8="Hábiles",NETWORKDAYS(D271,E271,INDEX(Feriados!$A$3:$F$62,0,Parámetros!$B$5))+IF(Parámetros!$H$9="Sí",INT((WEEKDAY(D271-7)+E271-D271)/7)-SUMPRODUCT((INDEX(Feriados!$A$3:$F$62,0,Parámetros!$B$5)&lt;&gt;"")*(INDEX(Feriados!$A$3:$F$62,0,Parámetros!$B$5)&gt;=D271)*(INDEX(Feriados!$A$3:$F$62,0,Parámetros!$B$5)&lt;=E271)*(WEEKDAY(INDEX(Feriados!$A$3:$F$62,0,Parámetros!$B$5))=7)),0),E271-D271+1)))</f>
        <v/>
      </c>
      <c r="G271" s="9" t="n"/>
      <c r="H271" s="9" t="n"/>
      <c r="I271" s="14">
        <f>IF(OR(C271="",D271=""),"",D271-C271)</f>
        <v/>
      </c>
      <c r="J271" s="14">
        <f>IF(OR(I271="",Parámetros!$H$10=""),"",IF(I271&gt;=Parámetros!$H$10,"Sí","No"))</f>
        <v/>
      </c>
      <c r="K271" s="9" t="n"/>
      <c r="L271" s="9" t="n"/>
    </row>
    <row r="272">
      <c r="A272" s="9" t="n"/>
      <c r="B272" s="14">
        <f>IF(A272="","",IFERROR(VLOOKUP(A272,Saldos!$A$5:$B$104,2,FALSE),"ID no encontrado"))</f>
        <v/>
      </c>
      <c r="C272" s="10" t="n"/>
      <c r="D272" s="10" t="n"/>
      <c r="E272" s="10" t="n"/>
      <c r="F272" s="14">
        <f>IF(OR(D272="",E272=""),"",IF(E272&lt;D272,"Revisar fechas",IF(Parámetros!$H$8="Hábiles",NETWORKDAYS(D272,E272,INDEX(Feriados!$A$3:$F$62,0,Parámetros!$B$5))+IF(Parámetros!$H$9="Sí",INT((WEEKDAY(D272-7)+E272-D272)/7)-SUMPRODUCT((INDEX(Feriados!$A$3:$F$62,0,Parámetros!$B$5)&lt;&gt;"")*(INDEX(Feriados!$A$3:$F$62,0,Parámetros!$B$5)&gt;=D272)*(INDEX(Feriados!$A$3:$F$62,0,Parámetros!$B$5)&lt;=E272)*(WEEKDAY(INDEX(Feriados!$A$3:$F$62,0,Parámetros!$B$5))=7)),0),E272-D272+1)))</f>
        <v/>
      </c>
      <c r="G272" s="9" t="n"/>
      <c r="H272" s="9" t="n"/>
      <c r="I272" s="14">
        <f>IF(OR(C272="",D272=""),"",D272-C272)</f>
        <v/>
      </c>
      <c r="J272" s="14">
        <f>IF(OR(I272="",Parámetros!$H$10=""),"",IF(I272&gt;=Parámetros!$H$10,"Sí","No"))</f>
        <v/>
      </c>
      <c r="K272" s="9" t="n"/>
      <c r="L272" s="9" t="n"/>
    </row>
    <row r="273">
      <c r="A273" s="9" t="n"/>
      <c r="B273" s="14">
        <f>IF(A273="","",IFERROR(VLOOKUP(A273,Saldos!$A$5:$B$104,2,FALSE),"ID no encontrado"))</f>
        <v/>
      </c>
      <c r="C273" s="10" t="n"/>
      <c r="D273" s="10" t="n"/>
      <c r="E273" s="10" t="n"/>
      <c r="F273" s="14">
        <f>IF(OR(D273="",E273=""),"",IF(E273&lt;D273,"Revisar fechas",IF(Parámetros!$H$8="Hábiles",NETWORKDAYS(D273,E273,INDEX(Feriados!$A$3:$F$62,0,Parámetros!$B$5))+IF(Parámetros!$H$9="Sí",INT((WEEKDAY(D273-7)+E273-D273)/7)-SUMPRODUCT((INDEX(Feriados!$A$3:$F$62,0,Parámetros!$B$5)&lt;&gt;"")*(INDEX(Feriados!$A$3:$F$62,0,Parámetros!$B$5)&gt;=D273)*(INDEX(Feriados!$A$3:$F$62,0,Parámetros!$B$5)&lt;=E273)*(WEEKDAY(INDEX(Feriados!$A$3:$F$62,0,Parámetros!$B$5))=7)),0),E273-D273+1)))</f>
        <v/>
      </c>
      <c r="G273" s="9" t="n"/>
      <c r="H273" s="9" t="n"/>
      <c r="I273" s="14">
        <f>IF(OR(C273="",D273=""),"",D273-C273)</f>
        <v/>
      </c>
      <c r="J273" s="14">
        <f>IF(OR(I273="",Parámetros!$H$10=""),"",IF(I273&gt;=Parámetros!$H$10,"Sí","No"))</f>
        <v/>
      </c>
      <c r="K273" s="9" t="n"/>
      <c r="L273" s="9" t="n"/>
    </row>
    <row r="274">
      <c r="A274" s="9" t="n"/>
      <c r="B274" s="14">
        <f>IF(A274="","",IFERROR(VLOOKUP(A274,Saldos!$A$5:$B$104,2,FALSE),"ID no encontrado"))</f>
        <v/>
      </c>
      <c r="C274" s="10" t="n"/>
      <c r="D274" s="10" t="n"/>
      <c r="E274" s="10" t="n"/>
      <c r="F274" s="14">
        <f>IF(OR(D274="",E274=""),"",IF(E274&lt;D274,"Revisar fechas",IF(Parámetros!$H$8="Hábiles",NETWORKDAYS(D274,E274,INDEX(Feriados!$A$3:$F$62,0,Parámetros!$B$5))+IF(Parámetros!$H$9="Sí",INT((WEEKDAY(D274-7)+E274-D274)/7)-SUMPRODUCT((INDEX(Feriados!$A$3:$F$62,0,Parámetros!$B$5)&lt;&gt;"")*(INDEX(Feriados!$A$3:$F$62,0,Parámetros!$B$5)&gt;=D274)*(INDEX(Feriados!$A$3:$F$62,0,Parámetros!$B$5)&lt;=E274)*(WEEKDAY(INDEX(Feriados!$A$3:$F$62,0,Parámetros!$B$5))=7)),0),E274-D274+1)))</f>
        <v/>
      </c>
      <c r="G274" s="9" t="n"/>
      <c r="H274" s="9" t="n"/>
      <c r="I274" s="14">
        <f>IF(OR(C274="",D274=""),"",D274-C274)</f>
        <v/>
      </c>
      <c r="J274" s="14">
        <f>IF(OR(I274="",Parámetros!$H$10=""),"",IF(I274&gt;=Parámetros!$H$10,"Sí","No"))</f>
        <v/>
      </c>
      <c r="K274" s="9" t="n"/>
      <c r="L274" s="9" t="n"/>
    </row>
    <row r="275">
      <c r="A275" s="9" t="n"/>
      <c r="B275" s="14">
        <f>IF(A275="","",IFERROR(VLOOKUP(A275,Saldos!$A$5:$B$104,2,FALSE),"ID no encontrado"))</f>
        <v/>
      </c>
      <c r="C275" s="10" t="n"/>
      <c r="D275" s="10" t="n"/>
      <c r="E275" s="10" t="n"/>
      <c r="F275" s="14">
        <f>IF(OR(D275="",E275=""),"",IF(E275&lt;D275,"Revisar fechas",IF(Parámetros!$H$8="Hábiles",NETWORKDAYS(D275,E275,INDEX(Feriados!$A$3:$F$62,0,Parámetros!$B$5))+IF(Parámetros!$H$9="Sí",INT((WEEKDAY(D275-7)+E275-D275)/7)-SUMPRODUCT((INDEX(Feriados!$A$3:$F$62,0,Parámetros!$B$5)&lt;&gt;"")*(INDEX(Feriados!$A$3:$F$62,0,Parámetros!$B$5)&gt;=D275)*(INDEX(Feriados!$A$3:$F$62,0,Parámetros!$B$5)&lt;=E275)*(WEEKDAY(INDEX(Feriados!$A$3:$F$62,0,Parámetros!$B$5))=7)),0),E275-D275+1)))</f>
        <v/>
      </c>
      <c r="G275" s="9" t="n"/>
      <c r="H275" s="9" t="n"/>
      <c r="I275" s="14">
        <f>IF(OR(C275="",D275=""),"",D275-C275)</f>
        <v/>
      </c>
      <c r="J275" s="14">
        <f>IF(OR(I275="",Parámetros!$H$10=""),"",IF(I275&gt;=Parámetros!$H$10,"Sí","No"))</f>
        <v/>
      </c>
      <c r="K275" s="9" t="n"/>
      <c r="L275" s="9" t="n"/>
    </row>
    <row r="276">
      <c r="A276" s="9" t="n"/>
      <c r="B276" s="14">
        <f>IF(A276="","",IFERROR(VLOOKUP(A276,Saldos!$A$5:$B$104,2,FALSE),"ID no encontrado"))</f>
        <v/>
      </c>
      <c r="C276" s="10" t="n"/>
      <c r="D276" s="10" t="n"/>
      <c r="E276" s="10" t="n"/>
      <c r="F276" s="14">
        <f>IF(OR(D276="",E276=""),"",IF(E276&lt;D276,"Revisar fechas",IF(Parámetros!$H$8="Hábiles",NETWORKDAYS(D276,E276,INDEX(Feriados!$A$3:$F$62,0,Parámetros!$B$5))+IF(Parámetros!$H$9="Sí",INT((WEEKDAY(D276-7)+E276-D276)/7)-SUMPRODUCT((INDEX(Feriados!$A$3:$F$62,0,Parámetros!$B$5)&lt;&gt;"")*(INDEX(Feriados!$A$3:$F$62,0,Parámetros!$B$5)&gt;=D276)*(INDEX(Feriados!$A$3:$F$62,0,Parámetros!$B$5)&lt;=E276)*(WEEKDAY(INDEX(Feriados!$A$3:$F$62,0,Parámetros!$B$5))=7)),0),E276-D276+1)))</f>
        <v/>
      </c>
      <c r="G276" s="9" t="n"/>
      <c r="H276" s="9" t="n"/>
      <c r="I276" s="14">
        <f>IF(OR(C276="",D276=""),"",D276-C276)</f>
        <v/>
      </c>
      <c r="J276" s="14">
        <f>IF(OR(I276="",Parámetros!$H$10=""),"",IF(I276&gt;=Parámetros!$H$10,"Sí","No"))</f>
        <v/>
      </c>
      <c r="K276" s="9" t="n"/>
      <c r="L276" s="9" t="n"/>
    </row>
    <row r="277">
      <c r="A277" s="9" t="n"/>
      <c r="B277" s="14">
        <f>IF(A277="","",IFERROR(VLOOKUP(A277,Saldos!$A$5:$B$104,2,FALSE),"ID no encontrado"))</f>
        <v/>
      </c>
      <c r="C277" s="10" t="n"/>
      <c r="D277" s="10" t="n"/>
      <c r="E277" s="10" t="n"/>
      <c r="F277" s="14">
        <f>IF(OR(D277="",E277=""),"",IF(E277&lt;D277,"Revisar fechas",IF(Parámetros!$H$8="Hábiles",NETWORKDAYS(D277,E277,INDEX(Feriados!$A$3:$F$62,0,Parámetros!$B$5))+IF(Parámetros!$H$9="Sí",INT((WEEKDAY(D277-7)+E277-D277)/7)-SUMPRODUCT((INDEX(Feriados!$A$3:$F$62,0,Parámetros!$B$5)&lt;&gt;"")*(INDEX(Feriados!$A$3:$F$62,0,Parámetros!$B$5)&gt;=D277)*(INDEX(Feriados!$A$3:$F$62,0,Parámetros!$B$5)&lt;=E277)*(WEEKDAY(INDEX(Feriados!$A$3:$F$62,0,Parámetros!$B$5))=7)),0),E277-D277+1)))</f>
        <v/>
      </c>
      <c r="G277" s="9" t="n"/>
      <c r="H277" s="9" t="n"/>
      <c r="I277" s="14">
        <f>IF(OR(C277="",D277=""),"",D277-C277)</f>
        <v/>
      </c>
      <c r="J277" s="14">
        <f>IF(OR(I277="",Parámetros!$H$10=""),"",IF(I277&gt;=Parámetros!$H$10,"Sí","No"))</f>
        <v/>
      </c>
      <c r="K277" s="9" t="n"/>
      <c r="L277" s="9" t="n"/>
    </row>
    <row r="278">
      <c r="A278" s="9" t="n"/>
      <c r="B278" s="14">
        <f>IF(A278="","",IFERROR(VLOOKUP(A278,Saldos!$A$5:$B$104,2,FALSE),"ID no encontrado"))</f>
        <v/>
      </c>
      <c r="C278" s="10" t="n"/>
      <c r="D278" s="10" t="n"/>
      <c r="E278" s="10" t="n"/>
      <c r="F278" s="14">
        <f>IF(OR(D278="",E278=""),"",IF(E278&lt;D278,"Revisar fechas",IF(Parámetros!$H$8="Hábiles",NETWORKDAYS(D278,E278,INDEX(Feriados!$A$3:$F$62,0,Parámetros!$B$5))+IF(Parámetros!$H$9="Sí",INT((WEEKDAY(D278-7)+E278-D278)/7)-SUMPRODUCT((INDEX(Feriados!$A$3:$F$62,0,Parámetros!$B$5)&lt;&gt;"")*(INDEX(Feriados!$A$3:$F$62,0,Parámetros!$B$5)&gt;=D278)*(INDEX(Feriados!$A$3:$F$62,0,Parámetros!$B$5)&lt;=E278)*(WEEKDAY(INDEX(Feriados!$A$3:$F$62,0,Parámetros!$B$5))=7)),0),E278-D278+1)))</f>
        <v/>
      </c>
      <c r="G278" s="9" t="n"/>
      <c r="H278" s="9" t="n"/>
      <c r="I278" s="14">
        <f>IF(OR(C278="",D278=""),"",D278-C278)</f>
        <v/>
      </c>
      <c r="J278" s="14">
        <f>IF(OR(I278="",Parámetros!$H$10=""),"",IF(I278&gt;=Parámetros!$H$10,"Sí","No"))</f>
        <v/>
      </c>
      <c r="K278" s="9" t="n"/>
      <c r="L278" s="9" t="n"/>
    </row>
    <row r="279">
      <c r="A279" s="9" t="n"/>
      <c r="B279" s="14">
        <f>IF(A279="","",IFERROR(VLOOKUP(A279,Saldos!$A$5:$B$104,2,FALSE),"ID no encontrado"))</f>
        <v/>
      </c>
      <c r="C279" s="10" t="n"/>
      <c r="D279" s="10" t="n"/>
      <c r="E279" s="10" t="n"/>
      <c r="F279" s="14">
        <f>IF(OR(D279="",E279=""),"",IF(E279&lt;D279,"Revisar fechas",IF(Parámetros!$H$8="Hábiles",NETWORKDAYS(D279,E279,INDEX(Feriados!$A$3:$F$62,0,Parámetros!$B$5))+IF(Parámetros!$H$9="Sí",INT((WEEKDAY(D279-7)+E279-D279)/7)-SUMPRODUCT((INDEX(Feriados!$A$3:$F$62,0,Parámetros!$B$5)&lt;&gt;"")*(INDEX(Feriados!$A$3:$F$62,0,Parámetros!$B$5)&gt;=D279)*(INDEX(Feriados!$A$3:$F$62,0,Parámetros!$B$5)&lt;=E279)*(WEEKDAY(INDEX(Feriados!$A$3:$F$62,0,Parámetros!$B$5))=7)),0),E279-D279+1)))</f>
        <v/>
      </c>
      <c r="G279" s="9" t="n"/>
      <c r="H279" s="9" t="n"/>
      <c r="I279" s="14">
        <f>IF(OR(C279="",D279=""),"",D279-C279)</f>
        <v/>
      </c>
      <c r="J279" s="14">
        <f>IF(OR(I279="",Parámetros!$H$10=""),"",IF(I279&gt;=Parámetros!$H$10,"Sí","No"))</f>
        <v/>
      </c>
      <c r="K279" s="9" t="n"/>
      <c r="L279" s="9" t="n"/>
    </row>
    <row r="280">
      <c r="A280" s="9" t="n"/>
      <c r="B280" s="14">
        <f>IF(A280="","",IFERROR(VLOOKUP(A280,Saldos!$A$5:$B$104,2,FALSE),"ID no encontrado"))</f>
        <v/>
      </c>
      <c r="C280" s="10" t="n"/>
      <c r="D280" s="10" t="n"/>
      <c r="E280" s="10" t="n"/>
      <c r="F280" s="14">
        <f>IF(OR(D280="",E280=""),"",IF(E280&lt;D280,"Revisar fechas",IF(Parámetros!$H$8="Hábiles",NETWORKDAYS(D280,E280,INDEX(Feriados!$A$3:$F$62,0,Parámetros!$B$5))+IF(Parámetros!$H$9="Sí",INT((WEEKDAY(D280-7)+E280-D280)/7)-SUMPRODUCT((INDEX(Feriados!$A$3:$F$62,0,Parámetros!$B$5)&lt;&gt;"")*(INDEX(Feriados!$A$3:$F$62,0,Parámetros!$B$5)&gt;=D280)*(INDEX(Feriados!$A$3:$F$62,0,Parámetros!$B$5)&lt;=E280)*(WEEKDAY(INDEX(Feriados!$A$3:$F$62,0,Parámetros!$B$5))=7)),0),E280-D280+1)))</f>
        <v/>
      </c>
      <c r="G280" s="9" t="n"/>
      <c r="H280" s="9" t="n"/>
      <c r="I280" s="14">
        <f>IF(OR(C280="",D280=""),"",D280-C280)</f>
        <v/>
      </c>
      <c r="J280" s="14">
        <f>IF(OR(I280="",Parámetros!$H$10=""),"",IF(I280&gt;=Parámetros!$H$10,"Sí","No"))</f>
        <v/>
      </c>
      <c r="K280" s="9" t="n"/>
      <c r="L280" s="9" t="n"/>
    </row>
    <row r="281">
      <c r="A281" s="9" t="n"/>
      <c r="B281" s="14">
        <f>IF(A281="","",IFERROR(VLOOKUP(A281,Saldos!$A$5:$B$104,2,FALSE),"ID no encontrado"))</f>
        <v/>
      </c>
      <c r="C281" s="10" t="n"/>
      <c r="D281" s="10" t="n"/>
      <c r="E281" s="10" t="n"/>
      <c r="F281" s="14">
        <f>IF(OR(D281="",E281=""),"",IF(E281&lt;D281,"Revisar fechas",IF(Parámetros!$H$8="Hábiles",NETWORKDAYS(D281,E281,INDEX(Feriados!$A$3:$F$62,0,Parámetros!$B$5))+IF(Parámetros!$H$9="Sí",INT((WEEKDAY(D281-7)+E281-D281)/7)-SUMPRODUCT((INDEX(Feriados!$A$3:$F$62,0,Parámetros!$B$5)&lt;&gt;"")*(INDEX(Feriados!$A$3:$F$62,0,Parámetros!$B$5)&gt;=D281)*(INDEX(Feriados!$A$3:$F$62,0,Parámetros!$B$5)&lt;=E281)*(WEEKDAY(INDEX(Feriados!$A$3:$F$62,0,Parámetros!$B$5))=7)),0),E281-D281+1)))</f>
        <v/>
      </c>
      <c r="G281" s="9" t="n"/>
      <c r="H281" s="9" t="n"/>
      <c r="I281" s="14">
        <f>IF(OR(C281="",D281=""),"",D281-C281)</f>
        <v/>
      </c>
      <c r="J281" s="14">
        <f>IF(OR(I281="",Parámetros!$H$10=""),"",IF(I281&gt;=Parámetros!$H$10,"Sí","No"))</f>
        <v/>
      </c>
      <c r="K281" s="9" t="n"/>
      <c r="L281" s="9" t="n"/>
    </row>
    <row r="282">
      <c r="A282" s="9" t="n"/>
      <c r="B282" s="14">
        <f>IF(A282="","",IFERROR(VLOOKUP(A282,Saldos!$A$5:$B$104,2,FALSE),"ID no encontrado"))</f>
        <v/>
      </c>
      <c r="C282" s="10" t="n"/>
      <c r="D282" s="10" t="n"/>
      <c r="E282" s="10" t="n"/>
      <c r="F282" s="14">
        <f>IF(OR(D282="",E282=""),"",IF(E282&lt;D282,"Revisar fechas",IF(Parámetros!$H$8="Hábiles",NETWORKDAYS(D282,E282,INDEX(Feriados!$A$3:$F$62,0,Parámetros!$B$5))+IF(Parámetros!$H$9="Sí",INT((WEEKDAY(D282-7)+E282-D282)/7)-SUMPRODUCT((INDEX(Feriados!$A$3:$F$62,0,Parámetros!$B$5)&lt;&gt;"")*(INDEX(Feriados!$A$3:$F$62,0,Parámetros!$B$5)&gt;=D282)*(INDEX(Feriados!$A$3:$F$62,0,Parámetros!$B$5)&lt;=E282)*(WEEKDAY(INDEX(Feriados!$A$3:$F$62,0,Parámetros!$B$5))=7)),0),E282-D282+1)))</f>
        <v/>
      </c>
      <c r="G282" s="9" t="n"/>
      <c r="H282" s="9" t="n"/>
      <c r="I282" s="14">
        <f>IF(OR(C282="",D282=""),"",D282-C282)</f>
        <v/>
      </c>
      <c r="J282" s="14">
        <f>IF(OR(I282="",Parámetros!$H$10=""),"",IF(I282&gt;=Parámetros!$H$10,"Sí","No"))</f>
        <v/>
      </c>
      <c r="K282" s="9" t="n"/>
      <c r="L282" s="9" t="n"/>
    </row>
    <row r="283">
      <c r="A283" s="9" t="n"/>
      <c r="B283" s="14">
        <f>IF(A283="","",IFERROR(VLOOKUP(A283,Saldos!$A$5:$B$104,2,FALSE),"ID no encontrado"))</f>
        <v/>
      </c>
      <c r="C283" s="10" t="n"/>
      <c r="D283" s="10" t="n"/>
      <c r="E283" s="10" t="n"/>
      <c r="F283" s="14">
        <f>IF(OR(D283="",E283=""),"",IF(E283&lt;D283,"Revisar fechas",IF(Parámetros!$H$8="Hábiles",NETWORKDAYS(D283,E283,INDEX(Feriados!$A$3:$F$62,0,Parámetros!$B$5))+IF(Parámetros!$H$9="Sí",INT((WEEKDAY(D283-7)+E283-D283)/7)-SUMPRODUCT((INDEX(Feriados!$A$3:$F$62,0,Parámetros!$B$5)&lt;&gt;"")*(INDEX(Feriados!$A$3:$F$62,0,Parámetros!$B$5)&gt;=D283)*(INDEX(Feriados!$A$3:$F$62,0,Parámetros!$B$5)&lt;=E283)*(WEEKDAY(INDEX(Feriados!$A$3:$F$62,0,Parámetros!$B$5))=7)),0),E283-D283+1)))</f>
        <v/>
      </c>
      <c r="G283" s="9" t="n"/>
      <c r="H283" s="9" t="n"/>
      <c r="I283" s="14">
        <f>IF(OR(C283="",D283=""),"",D283-C283)</f>
        <v/>
      </c>
      <c r="J283" s="14">
        <f>IF(OR(I283="",Parámetros!$H$10=""),"",IF(I283&gt;=Parámetros!$H$10,"Sí","No"))</f>
        <v/>
      </c>
      <c r="K283" s="9" t="n"/>
      <c r="L283" s="9" t="n"/>
    </row>
    <row r="284">
      <c r="A284" s="9" t="n"/>
      <c r="B284" s="14">
        <f>IF(A284="","",IFERROR(VLOOKUP(A284,Saldos!$A$5:$B$104,2,FALSE),"ID no encontrado"))</f>
        <v/>
      </c>
      <c r="C284" s="10" t="n"/>
      <c r="D284" s="10" t="n"/>
      <c r="E284" s="10" t="n"/>
      <c r="F284" s="14">
        <f>IF(OR(D284="",E284=""),"",IF(E284&lt;D284,"Revisar fechas",IF(Parámetros!$H$8="Hábiles",NETWORKDAYS(D284,E284,INDEX(Feriados!$A$3:$F$62,0,Parámetros!$B$5))+IF(Parámetros!$H$9="Sí",INT((WEEKDAY(D284-7)+E284-D284)/7)-SUMPRODUCT((INDEX(Feriados!$A$3:$F$62,0,Parámetros!$B$5)&lt;&gt;"")*(INDEX(Feriados!$A$3:$F$62,0,Parámetros!$B$5)&gt;=D284)*(INDEX(Feriados!$A$3:$F$62,0,Parámetros!$B$5)&lt;=E284)*(WEEKDAY(INDEX(Feriados!$A$3:$F$62,0,Parámetros!$B$5))=7)),0),E284-D284+1)))</f>
        <v/>
      </c>
      <c r="G284" s="9" t="n"/>
      <c r="H284" s="9" t="n"/>
      <c r="I284" s="14">
        <f>IF(OR(C284="",D284=""),"",D284-C284)</f>
        <v/>
      </c>
      <c r="J284" s="14">
        <f>IF(OR(I284="",Parámetros!$H$10=""),"",IF(I284&gt;=Parámetros!$H$10,"Sí","No"))</f>
        <v/>
      </c>
      <c r="K284" s="9" t="n"/>
      <c r="L284" s="9" t="n"/>
    </row>
    <row r="285">
      <c r="A285" s="9" t="n"/>
      <c r="B285" s="14">
        <f>IF(A285="","",IFERROR(VLOOKUP(A285,Saldos!$A$5:$B$104,2,FALSE),"ID no encontrado"))</f>
        <v/>
      </c>
      <c r="C285" s="10" t="n"/>
      <c r="D285" s="10" t="n"/>
      <c r="E285" s="10" t="n"/>
      <c r="F285" s="14">
        <f>IF(OR(D285="",E285=""),"",IF(E285&lt;D285,"Revisar fechas",IF(Parámetros!$H$8="Hábiles",NETWORKDAYS(D285,E285,INDEX(Feriados!$A$3:$F$62,0,Parámetros!$B$5))+IF(Parámetros!$H$9="Sí",INT((WEEKDAY(D285-7)+E285-D285)/7)-SUMPRODUCT((INDEX(Feriados!$A$3:$F$62,0,Parámetros!$B$5)&lt;&gt;"")*(INDEX(Feriados!$A$3:$F$62,0,Parámetros!$B$5)&gt;=D285)*(INDEX(Feriados!$A$3:$F$62,0,Parámetros!$B$5)&lt;=E285)*(WEEKDAY(INDEX(Feriados!$A$3:$F$62,0,Parámetros!$B$5))=7)),0),E285-D285+1)))</f>
        <v/>
      </c>
      <c r="G285" s="9" t="n"/>
      <c r="H285" s="9" t="n"/>
      <c r="I285" s="14">
        <f>IF(OR(C285="",D285=""),"",D285-C285)</f>
        <v/>
      </c>
      <c r="J285" s="14">
        <f>IF(OR(I285="",Parámetros!$H$10=""),"",IF(I285&gt;=Parámetros!$H$10,"Sí","No"))</f>
        <v/>
      </c>
      <c r="K285" s="9" t="n"/>
      <c r="L285" s="9" t="n"/>
    </row>
    <row r="286">
      <c r="A286" s="9" t="n"/>
      <c r="B286" s="14">
        <f>IF(A286="","",IFERROR(VLOOKUP(A286,Saldos!$A$5:$B$104,2,FALSE),"ID no encontrado"))</f>
        <v/>
      </c>
      <c r="C286" s="10" t="n"/>
      <c r="D286" s="10" t="n"/>
      <c r="E286" s="10" t="n"/>
      <c r="F286" s="14">
        <f>IF(OR(D286="",E286=""),"",IF(E286&lt;D286,"Revisar fechas",IF(Parámetros!$H$8="Hábiles",NETWORKDAYS(D286,E286,INDEX(Feriados!$A$3:$F$62,0,Parámetros!$B$5))+IF(Parámetros!$H$9="Sí",INT((WEEKDAY(D286-7)+E286-D286)/7)-SUMPRODUCT((INDEX(Feriados!$A$3:$F$62,0,Parámetros!$B$5)&lt;&gt;"")*(INDEX(Feriados!$A$3:$F$62,0,Parámetros!$B$5)&gt;=D286)*(INDEX(Feriados!$A$3:$F$62,0,Parámetros!$B$5)&lt;=E286)*(WEEKDAY(INDEX(Feriados!$A$3:$F$62,0,Parámetros!$B$5))=7)),0),E286-D286+1)))</f>
        <v/>
      </c>
      <c r="G286" s="9" t="n"/>
      <c r="H286" s="9" t="n"/>
      <c r="I286" s="14">
        <f>IF(OR(C286="",D286=""),"",D286-C286)</f>
        <v/>
      </c>
      <c r="J286" s="14">
        <f>IF(OR(I286="",Parámetros!$H$10=""),"",IF(I286&gt;=Parámetros!$H$10,"Sí","No"))</f>
        <v/>
      </c>
      <c r="K286" s="9" t="n"/>
      <c r="L286" s="9" t="n"/>
    </row>
    <row r="287">
      <c r="A287" s="9" t="n"/>
      <c r="B287" s="14">
        <f>IF(A287="","",IFERROR(VLOOKUP(A287,Saldos!$A$5:$B$104,2,FALSE),"ID no encontrado"))</f>
        <v/>
      </c>
      <c r="C287" s="10" t="n"/>
      <c r="D287" s="10" t="n"/>
      <c r="E287" s="10" t="n"/>
      <c r="F287" s="14">
        <f>IF(OR(D287="",E287=""),"",IF(E287&lt;D287,"Revisar fechas",IF(Parámetros!$H$8="Hábiles",NETWORKDAYS(D287,E287,INDEX(Feriados!$A$3:$F$62,0,Parámetros!$B$5))+IF(Parámetros!$H$9="Sí",INT((WEEKDAY(D287-7)+E287-D287)/7)-SUMPRODUCT((INDEX(Feriados!$A$3:$F$62,0,Parámetros!$B$5)&lt;&gt;"")*(INDEX(Feriados!$A$3:$F$62,0,Parámetros!$B$5)&gt;=D287)*(INDEX(Feriados!$A$3:$F$62,0,Parámetros!$B$5)&lt;=E287)*(WEEKDAY(INDEX(Feriados!$A$3:$F$62,0,Parámetros!$B$5))=7)),0),E287-D287+1)))</f>
        <v/>
      </c>
      <c r="G287" s="9" t="n"/>
      <c r="H287" s="9" t="n"/>
      <c r="I287" s="14">
        <f>IF(OR(C287="",D287=""),"",D287-C287)</f>
        <v/>
      </c>
      <c r="J287" s="14">
        <f>IF(OR(I287="",Parámetros!$H$10=""),"",IF(I287&gt;=Parámetros!$H$10,"Sí","No"))</f>
        <v/>
      </c>
      <c r="K287" s="9" t="n"/>
      <c r="L287" s="9" t="n"/>
    </row>
    <row r="288">
      <c r="A288" s="9" t="n"/>
      <c r="B288" s="14">
        <f>IF(A288="","",IFERROR(VLOOKUP(A288,Saldos!$A$5:$B$104,2,FALSE),"ID no encontrado"))</f>
        <v/>
      </c>
      <c r="C288" s="10" t="n"/>
      <c r="D288" s="10" t="n"/>
      <c r="E288" s="10" t="n"/>
      <c r="F288" s="14">
        <f>IF(OR(D288="",E288=""),"",IF(E288&lt;D288,"Revisar fechas",IF(Parámetros!$H$8="Hábiles",NETWORKDAYS(D288,E288,INDEX(Feriados!$A$3:$F$62,0,Parámetros!$B$5))+IF(Parámetros!$H$9="Sí",INT((WEEKDAY(D288-7)+E288-D288)/7)-SUMPRODUCT((INDEX(Feriados!$A$3:$F$62,0,Parámetros!$B$5)&lt;&gt;"")*(INDEX(Feriados!$A$3:$F$62,0,Parámetros!$B$5)&gt;=D288)*(INDEX(Feriados!$A$3:$F$62,0,Parámetros!$B$5)&lt;=E288)*(WEEKDAY(INDEX(Feriados!$A$3:$F$62,0,Parámetros!$B$5))=7)),0),E288-D288+1)))</f>
        <v/>
      </c>
      <c r="G288" s="9" t="n"/>
      <c r="H288" s="9" t="n"/>
      <c r="I288" s="14">
        <f>IF(OR(C288="",D288=""),"",D288-C288)</f>
        <v/>
      </c>
      <c r="J288" s="14">
        <f>IF(OR(I288="",Parámetros!$H$10=""),"",IF(I288&gt;=Parámetros!$H$10,"Sí","No"))</f>
        <v/>
      </c>
      <c r="K288" s="9" t="n"/>
      <c r="L288" s="9" t="n"/>
    </row>
    <row r="289">
      <c r="A289" s="9" t="n"/>
      <c r="B289" s="14">
        <f>IF(A289="","",IFERROR(VLOOKUP(A289,Saldos!$A$5:$B$104,2,FALSE),"ID no encontrado"))</f>
        <v/>
      </c>
      <c r="C289" s="10" t="n"/>
      <c r="D289" s="10" t="n"/>
      <c r="E289" s="10" t="n"/>
      <c r="F289" s="14">
        <f>IF(OR(D289="",E289=""),"",IF(E289&lt;D289,"Revisar fechas",IF(Parámetros!$H$8="Hábiles",NETWORKDAYS(D289,E289,INDEX(Feriados!$A$3:$F$62,0,Parámetros!$B$5))+IF(Parámetros!$H$9="Sí",INT((WEEKDAY(D289-7)+E289-D289)/7)-SUMPRODUCT((INDEX(Feriados!$A$3:$F$62,0,Parámetros!$B$5)&lt;&gt;"")*(INDEX(Feriados!$A$3:$F$62,0,Parámetros!$B$5)&gt;=D289)*(INDEX(Feriados!$A$3:$F$62,0,Parámetros!$B$5)&lt;=E289)*(WEEKDAY(INDEX(Feriados!$A$3:$F$62,0,Parámetros!$B$5))=7)),0),E289-D289+1)))</f>
        <v/>
      </c>
      <c r="G289" s="9" t="n"/>
      <c r="H289" s="9" t="n"/>
      <c r="I289" s="14">
        <f>IF(OR(C289="",D289=""),"",D289-C289)</f>
        <v/>
      </c>
      <c r="J289" s="14">
        <f>IF(OR(I289="",Parámetros!$H$10=""),"",IF(I289&gt;=Parámetros!$H$10,"Sí","No"))</f>
        <v/>
      </c>
      <c r="K289" s="9" t="n"/>
      <c r="L289" s="9" t="n"/>
    </row>
    <row r="290">
      <c r="A290" s="9" t="n"/>
      <c r="B290" s="14">
        <f>IF(A290="","",IFERROR(VLOOKUP(A290,Saldos!$A$5:$B$104,2,FALSE),"ID no encontrado"))</f>
        <v/>
      </c>
      <c r="C290" s="10" t="n"/>
      <c r="D290" s="10" t="n"/>
      <c r="E290" s="10" t="n"/>
      <c r="F290" s="14">
        <f>IF(OR(D290="",E290=""),"",IF(E290&lt;D290,"Revisar fechas",IF(Parámetros!$H$8="Hábiles",NETWORKDAYS(D290,E290,INDEX(Feriados!$A$3:$F$62,0,Parámetros!$B$5))+IF(Parámetros!$H$9="Sí",INT((WEEKDAY(D290-7)+E290-D290)/7)-SUMPRODUCT((INDEX(Feriados!$A$3:$F$62,0,Parámetros!$B$5)&lt;&gt;"")*(INDEX(Feriados!$A$3:$F$62,0,Parámetros!$B$5)&gt;=D290)*(INDEX(Feriados!$A$3:$F$62,0,Parámetros!$B$5)&lt;=E290)*(WEEKDAY(INDEX(Feriados!$A$3:$F$62,0,Parámetros!$B$5))=7)),0),E290-D290+1)))</f>
        <v/>
      </c>
      <c r="G290" s="9" t="n"/>
      <c r="H290" s="9" t="n"/>
      <c r="I290" s="14">
        <f>IF(OR(C290="",D290=""),"",D290-C290)</f>
        <v/>
      </c>
      <c r="J290" s="14">
        <f>IF(OR(I290="",Parámetros!$H$10=""),"",IF(I290&gt;=Parámetros!$H$10,"Sí","No"))</f>
        <v/>
      </c>
      <c r="K290" s="9" t="n"/>
      <c r="L290" s="9" t="n"/>
    </row>
    <row r="291">
      <c r="A291" s="9" t="n"/>
      <c r="B291" s="14">
        <f>IF(A291="","",IFERROR(VLOOKUP(A291,Saldos!$A$5:$B$104,2,FALSE),"ID no encontrado"))</f>
        <v/>
      </c>
      <c r="C291" s="10" t="n"/>
      <c r="D291" s="10" t="n"/>
      <c r="E291" s="10" t="n"/>
      <c r="F291" s="14">
        <f>IF(OR(D291="",E291=""),"",IF(E291&lt;D291,"Revisar fechas",IF(Parámetros!$H$8="Hábiles",NETWORKDAYS(D291,E291,INDEX(Feriados!$A$3:$F$62,0,Parámetros!$B$5))+IF(Parámetros!$H$9="Sí",INT((WEEKDAY(D291-7)+E291-D291)/7)-SUMPRODUCT((INDEX(Feriados!$A$3:$F$62,0,Parámetros!$B$5)&lt;&gt;"")*(INDEX(Feriados!$A$3:$F$62,0,Parámetros!$B$5)&gt;=D291)*(INDEX(Feriados!$A$3:$F$62,0,Parámetros!$B$5)&lt;=E291)*(WEEKDAY(INDEX(Feriados!$A$3:$F$62,0,Parámetros!$B$5))=7)),0),E291-D291+1)))</f>
        <v/>
      </c>
      <c r="G291" s="9" t="n"/>
      <c r="H291" s="9" t="n"/>
      <c r="I291" s="14">
        <f>IF(OR(C291="",D291=""),"",D291-C291)</f>
        <v/>
      </c>
      <c r="J291" s="14">
        <f>IF(OR(I291="",Parámetros!$H$10=""),"",IF(I291&gt;=Parámetros!$H$10,"Sí","No"))</f>
        <v/>
      </c>
      <c r="K291" s="9" t="n"/>
      <c r="L291" s="9" t="n"/>
    </row>
    <row r="292">
      <c r="A292" s="9" t="n"/>
      <c r="B292" s="14">
        <f>IF(A292="","",IFERROR(VLOOKUP(A292,Saldos!$A$5:$B$104,2,FALSE),"ID no encontrado"))</f>
        <v/>
      </c>
      <c r="C292" s="10" t="n"/>
      <c r="D292" s="10" t="n"/>
      <c r="E292" s="10" t="n"/>
      <c r="F292" s="14">
        <f>IF(OR(D292="",E292=""),"",IF(E292&lt;D292,"Revisar fechas",IF(Parámetros!$H$8="Hábiles",NETWORKDAYS(D292,E292,INDEX(Feriados!$A$3:$F$62,0,Parámetros!$B$5))+IF(Parámetros!$H$9="Sí",INT((WEEKDAY(D292-7)+E292-D292)/7)-SUMPRODUCT((INDEX(Feriados!$A$3:$F$62,0,Parámetros!$B$5)&lt;&gt;"")*(INDEX(Feriados!$A$3:$F$62,0,Parámetros!$B$5)&gt;=D292)*(INDEX(Feriados!$A$3:$F$62,0,Parámetros!$B$5)&lt;=E292)*(WEEKDAY(INDEX(Feriados!$A$3:$F$62,0,Parámetros!$B$5))=7)),0),E292-D292+1)))</f>
        <v/>
      </c>
      <c r="G292" s="9" t="n"/>
      <c r="H292" s="9" t="n"/>
      <c r="I292" s="14">
        <f>IF(OR(C292="",D292=""),"",D292-C292)</f>
        <v/>
      </c>
      <c r="J292" s="14">
        <f>IF(OR(I292="",Parámetros!$H$10=""),"",IF(I292&gt;=Parámetros!$H$10,"Sí","No"))</f>
        <v/>
      </c>
      <c r="K292" s="9" t="n"/>
      <c r="L292" s="9" t="n"/>
    </row>
    <row r="293">
      <c r="A293" s="9" t="n"/>
      <c r="B293" s="14">
        <f>IF(A293="","",IFERROR(VLOOKUP(A293,Saldos!$A$5:$B$104,2,FALSE),"ID no encontrado"))</f>
        <v/>
      </c>
      <c r="C293" s="10" t="n"/>
      <c r="D293" s="10" t="n"/>
      <c r="E293" s="10" t="n"/>
      <c r="F293" s="14">
        <f>IF(OR(D293="",E293=""),"",IF(E293&lt;D293,"Revisar fechas",IF(Parámetros!$H$8="Hábiles",NETWORKDAYS(D293,E293,INDEX(Feriados!$A$3:$F$62,0,Parámetros!$B$5))+IF(Parámetros!$H$9="Sí",INT((WEEKDAY(D293-7)+E293-D293)/7)-SUMPRODUCT((INDEX(Feriados!$A$3:$F$62,0,Parámetros!$B$5)&lt;&gt;"")*(INDEX(Feriados!$A$3:$F$62,0,Parámetros!$B$5)&gt;=D293)*(INDEX(Feriados!$A$3:$F$62,0,Parámetros!$B$5)&lt;=E293)*(WEEKDAY(INDEX(Feriados!$A$3:$F$62,0,Parámetros!$B$5))=7)),0),E293-D293+1)))</f>
        <v/>
      </c>
      <c r="G293" s="9" t="n"/>
      <c r="H293" s="9" t="n"/>
      <c r="I293" s="14">
        <f>IF(OR(C293="",D293=""),"",D293-C293)</f>
        <v/>
      </c>
      <c r="J293" s="14">
        <f>IF(OR(I293="",Parámetros!$H$10=""),"",IF(I293&gt;=Parámetros!$H$10,"Sí","No"))</f>
        <v/>
      </c>
      <c r="K293" s="9" t="n"/>
      <c r="L293" s="9" t="n"/>
    </row>
    <row r="294">
      <c r="A294" s="9" t="n"/>
      <c r="B294" s="14">
        <f>IF(A294="","",IFERROR(VLOOKUP(A294,Saldos!$A$5:$B$104,2,FALSE),"ID no encontrado"))</f>
        <v/>
      </c>
      <c r="C294" s="10" t="n"/>
      <c r="D294" s="10" t="n"/>
      <c r="E294" s="10" t="n"/>
      <c r="F294" s="14">
        <f>IF(OR(D294="",E294=""),"",IF(E294&lt;D294,"Revisar fechas",IF(Parámetros!$H$8="Hábiles",NETWORKDAYS(D294,E294,INDEX(Feriados!$A$3:$F$62,0,Parámetros!$B$5))+IF(Parámetros!$H$9="Sí",INT((WEEKDAY(D294-7)+E294-D294)/7)-SUMPRODUCT((INDEX(Feriados!$A$3:$F$62,0,Parámetros!$B$5)&lt;&gt;"")*(INDEX(Feriados!$A$3:$F$62,0,Parámetros!$B$5)&gt;=D294)*(INDEX(Feriados!$A$3:$F$62,0,Parámetros!$B$5)&lt;=E294)*(WEEKDAY(INDEX(Feriados!$A$3:$F$62,0,Parámetros!$B$5))=7)),0),E294-D294+1)))</f>
        <v/>
      </c>
      <c r="G294" s="9" t="n"/>
      <c r="H294" s="9" t="n"/>
      <c r="I294" s="14">
        <f>IF(OR(C294="",D294=""),"",D294-C294)</f>
        <v/>
      </c>
      <c r="J294" s="14">
        <f>IF(OR(I294="",Parámetros!$H$10=""),"",IF(I294&gt;=Parámetros!$H$10,"Sí","No"))</f>
        <v/>
      </c>
      <c r="K294" s="9" t="n"/>
      <c r="L294" s="9" t="n"/>
    </row>
    <row r="295">
      <c r="A295" s="9" t="n"/>
      <c r="B295" s="14">
        <f>IF(A295="","",IFERROR(VLOOKUP(A295,Saldos!$A$5:$B$104,2,FALSE),"ID no encontrado"))</f>
        <v/>
      </c>
      <c r="C295" s="10" t="n"/>
      <c r="D295" s="10" t="n"/>
      <c r="E295" s="10" t="n"/>
      <c r="F295" s="14">
        <f>IF(OR(D295="",E295=""),"",IF(E295&lt;D295,"Revisar fechas",IF(Parámetros!$H$8="Hábiles",NETWORKDAYS(D295,E295,INDEX(Feriados!$A$3:$F$62,0,Parámetros!$B$5))+IF(Parámetros!$H$9="Sí",INT((WEEKDAY(D295-7)+E295-D295)/7)-SUMPRODUCT((INDEX(Feriados!$A$3:$F$62,0,Parámetros!$B$5)&lt;&gt;"")*(INDEX(Feriados!$A$3:$F$62,0,Parámetros!$B$5)&gt;=D295)*(INDEX(Feriados!$A$3:$F$62,0,Parámetros!$B$5)&lt;=E295)*(WEEKDAY(INDEX(Feriados!$A$3:$F$62,0,Parámetros!$B$5))=7)),0),E295-D295+1)))</f>
        <v/>
      </c>
      <c r="G295" s="9" t="n"/>
      <c r="H295" s="9" t="n"/>
      <c r="I295" s="14">
        <f>IF(OR(C295="",D295=""),"",D295-C295)</f>
        <v/>
      </c>
      <c r="J295" s="14">
        <f>IF(OR(I295="",Parámetros!$H$10=""),"",IF(I295&gt;=Parámetros!$H$10,"Sí","No"))</f>
        <v/>
      </c>
      <c r="K295" s="9" t="n"/>
      <c r="L295" s="9" t="n"/>
    </row>
    <row r="296">
      <c r="A296" s="9" t="n"/>
      <c r="B296" s="14">
        <f>IF(A296="","",IFERROR(VLOOKUP(A296,Saldos!$A$5:$B$104,2,FALSE),"ID no encontrado"))</f>
        <v/>
      </c>
      <c r="C296" s="10" t="n"/>
      <c r="D296" s="10" t="n"/>
      <c r="E296" s="10" t="n"/>
      <c r="F296" s="14">
        <f>IF(OR(D296="",E296=""),"",IF(E296&lt;D296,"Revisar fechas",IF(Parámetros!$H$8="Hábiles",NETWORKDAYS(D296,E296,INDEX(Feriados!$A$3:$F$62,0,Parámetros!$B$5))+IF(Parámetros!$H$9="Sí",INT((WEEKDAY(D296-7)+E296-D296)/7)-SUMPRODUCT((INDEX(Feriados!$A$3:$F$62,0,Parámetros!$B$5)&lt;&gt;"")*(INDEX(Feriados!$A$3:$F$62,0,Parámetros!$B$5)&gt;=D296)*(INDEX(Feriados!$A$3:$F$62,0,Parámetros!$B$5)&lt;=E296)*(WEEKDAY(INDEX(Feriados!$A$3:$F$62,0,Parámetros!$B$5))=7)),0),E296-D296+1)))</f>
        <v/>
      </c>
      <c r="G296" s="9" t="n"/>
      <c r="H296" s="9" t="n"/>
      <c r="I296" s="14">
        <f>IF(OR(C296="",D296=""),"",D296-C296)</f>
        <v/>
      </c>
      <c r="J296" s="14">
        <f>IF(OR(I296="",Parámetros!$H$10=""),"",IF(I296&gt;=Parámetros!$H$10,"Sí","No"))</f>
        <v/>
      </c>
      <c r="K296" s="9" t="n"/>
      <c r="L296" s="9" t="n"/>
    </row>
    <row r="297">
      <c r="A297" s="9" t="n"/>
      <c r="B297" s="14">
        <f>IF(A297="","",IFERROR(VLOOKUP(A297,Saldos!$A$5:$B$104,2,FALSE),"ID no encontrado"))</f>
        <v/>
      </c>
      <c r="C297" s="10" t="n"/>
      <c r="D297" s="10" t="n"/>
      <c r="E297" s="10" t="n"/>
      <c r="F297" s="14">
        <f>IF(OR(D297="",E297=""),"",IF(E297&lt;D297,"Revisar fechas",IF(Parámetros!$H$8="Hábiles",NETWORKDAYS(D297,E297,INDEX(Feriados!$A$3:$F$62,0,Parámetros!$B$5))+IF(Parámetros!$H$9="Sí",INT((WEEKDAY(D297-7)+E297-D297)/7)-SUMPRODUCT((INDEX(Feriados!$A$3:$F$62,0,Parámetros!$B$5)&lt;&gt;"")*(INDEX(Feriados!$A$3:$F$62,0,Parámetros!$B$5)&gt;=D297)*(INDEX(Feriados!$A$3:$F$62,0,Parámetros!$B$5)&lt;=E297)*(WEEKDAY(INDEX(Feriados!$A$3:$F$62,0,Parámetros!$B$5))=7)),0),E297-D297+1)))</f>
        <v/>
      </c>
      <c r="G297" s="9" t="n"/>
      <c r="H297" s="9" t="n"/>
      <c r="I297" s="14">
        <f>IF(OR(C297="",D297=""),"",D297-C297)</f>
        <v/>
      </c>
      <c r="J297" s="14">
        <f>IF(OR(I297="",Parámetros!$H$10=""),"",IF(I297&gt;=Parámetros!$H$10,"Sí","No"))</f>
        <v/>
      </c>
      <c r="K297" s="9" t="n"/>
      <c r="L297" s="9" t="n"/>
    </row>
    <row r="298">
      <c r="A298" s="9" t="n"/>
      <c r="B298" s="14">
        <f>IF(A298="","",IFERROR(VLOOKUP(A298,Saldos!$A$5:$B$104,2,FALSE),"ID no encontrado"))</f>
        <v/>
      </c>
      <c r="C298" s="10" t="n"/>
      <c r="D298" s="10" t="n"/>
      <c r="E298" s="10" t="n"/>
      <c r="F298" s="14">
        <f>IF(OR(D298="",E298=""),"",IF(E298&lt;D298,"Revisar fechas",IF(Parámetros!$H$8="Hábiles",NETWORKDAYS(D298,E298,INDEX(Feriados!$A$3:$F$62,0,Parámetros!$B$5))+IF(Parámetros!$H$9="Sí",INT((WEEKDAY(D298-7)+E298-D298)/7)-SUMPRODUCT((INDEX(Feriados!$A$3:$F$62,0,Parámetros!$B$5)&lt;&gt;"")*(INDEX(Feriados!$A$3:$F$62,0,Parámetros!$B$5)&gt;=D298)*(INDEX(Feriados!$A$3:$F$62,0,Parámetros!$B$5)&lt;=E298)*(WEEKDAY(INDEX(Feriados!$A$3:$F$62,0,Parámetros!$B$5))=7)),0),E298-D298+1)))</f>
        <v/>
      </c>
      <c r="G298" s="9" t="n"/>
      <c r="H298" s="9" t="n"/>
      <c r="I298" s="14">
        <f>IF(OR(C298="",D298=""),"",D298-C298)</f>
        <v/>
      </c>
      <c r="J298" s="14">
        <f>IF(OR(I298="",Parámetros!$H$10=""),"",IF(I298&gt;=Parámetros!$H$10,"Sí","No"))</f>
        <v/>
      </c>
      <c r="K298" s="9" t="n"/>
      <c r="L298" s="9" t="n"/>
    </row>
    <row r="299">
      <c r="A299" s="9" t="n"/>
      <c r="B299" s="14">
        <f>IF(A299="","",IFERROR(VLOOKUP(A299,Saldos!$A$5:$B$104,2,FALSE),"ID no encontrado"))</f>
        <v/>
      </c>
      <c r="C299" s="10" t="n"/>
      <c r="D299" s="10" t="n"/>
      <c r="E299" s="10" t="n"/>
      <c r="F299" s="14">
        <f>IF(OR(D299="",E299=""),"",IF(E299&lt;D299,"Revisar fechas",IF(Parámetros!$H$8="Hábiles",NETWORKDAYS(D299,E299,INDEX(Feriados!$A$3:$F$62,0,Parámetros!$B$5))+IF(Parámetros!$H$9="Sí",INT((WEEKDAY(D299-7)+E299-D299)/7)-SUMPRODUCT((INDEX(Feriados!$A$3:$F$62,0,Parámetros!$B$5)&lt;&gt;"")*(INDEX(Feriados!$A$3:$F$62,0,Parámetros!$B$5)&gt;=D299)*(INDEX(Feriados!$A$3:$F$62,0,Parámetros!$B$5)&lt;=E299)*(WEEKDAY(INDEX(Feriados!$A$3:$F$62,0,Parámetros!$B$5))=7)),0),E299-D299+1)))</f>
        <v/>
      </c>
      <c r="G299" s="9" t="n"/>
      <c r="H299" s="9" t="n"/>
      <c r="I299" s="14">
        <f>IF(OR(C299="",D299=""),"",D299-C299)</f>
        <v/>
      </c>
      <c r="J299" s="14">
        <f>IF(OR(I299="",Parámetros!$H$10=""),"",IF(I299&gt;=Parámetros!$H$10,"Sí","No"))</f>
        <v/>
      </c>
      <c r="K299" s="9" t="n"/>
      <c r="L299" s="9" t="n"/>
    </row>
    <row r="300">
      <c r="A300" s="9" t="n"/>
      <c r="B300" s="14">
        <f>IF(A300="","",IFERROR(VLOOKUP(A300,Saldos!$A$5:$B$104,2,FALSE),"ID no encontrado"))</f>
        <v/>
      </c>
      <c r="C300" s="10" t="n"/>
      <c r="D300" s="10" t="n"/>
      <c r="E300" s="10" t="n"/>
      <c r="F300" s="14">
        <f>IF(OR(D300="",E300=""),"",IF(E300&lt;D300,"Revisar fechas",IF(Parámetros!$H$8="Hábiles",NETWORKDAYS(D300,E300,INDEX(Feriados!$A$3:$F$62,0,Parámetros!$B$5))+IF(Parámetros!$H$9="Sí",INT((WEEKDAY(D300-7)+E300-D300)/7)-SUMPRODUCT((INDEX(Feriados!$A$3:$F$62,0,Parámetros!$B$5)&lt;&gt;"")*(INDEX(Feriados!$A$3:$F$62,0,Parámetros!$B$5)&gt;=D300)*(INDEX(Feriados!$A$3:$F$62,0,Parámetros!$B$5)&lt;=E300)*(WEEKDAY(INDEX(Feriados!$A$3:$F$62,0,Parámetros!$B$5))=7)),0),E300-D300+1)))</f>
        <v/>
      </c>
      <c r="G300" s="9" t="n"/>
      <c r="H300" s="9" t="n"/>
      <c r="I300" s="14">
        <f>IF(OR(C300="",D300=""),"",D300-C300)</f>
        <v/>
      </c>
      <c r="J300" s="14">
        <f>IF(OR(I300="",Parámetros!$H$10=""),"",IF(I300&gt;=Parámetros!$H$10,"Sí","No"))</f>
        <v/>
      </c>
      <c r="K300" s="9" t="n"/>
      <c r="L300" s="9" t="n"/>
    </row>
    <row r="301">
      <c r="A301" s="9" t="n"/>
      <c r="B301" s="14">
        <f>IF(A301="","",IFERROR(VLOOKUP(A301,Saldos!$A$5:$B$104,2,FALSE),"ID no encontrado"))</f>
        <v/>
      </c>
      <c r="C301" s="10" t="n"/>
      <c r="D301" s="10" t="n"/>
      <c r="E301" s="10" t="n"/>
      <c r="F301" s="14">
        <f>IF(OR(D301="",E301=""),"",IF(E301&lt;D301,"Revisar fechas",IF(Parámetros!$H$8="Hábiles",NETWORKDAYS(D301,E301,INDEX(Feriados!$A$3:$F$62,0,Parámetros!$B$5))+IF(Parámetros!$H$9="Sí",INT((WEEKDAY(D301-7)+E301-D301)/7)-SUMPRODUCT((INDEX(Feriados!$A$3:$F$62,0,Parámetros!$B$5)&lt;&gt;"")*(INDEX(Feriados!$A$3:$F$62,0,Parámetros!$B$5)&gt;=D301)*(INDEX(Feriados!$A$3:$F$62,0,Parámetros!$B$5)&lt;=E301)*(WEEKDAY(INDEX(Feriados!$A$3:$F$62,0,Parámetros!$B$5))=7)),0),E301-D301+1)))</f>
        <v/>
      </c>
      <c r="G301" s="9" t="n"/>
      <c r="H301" s="9" t="n"/>
      <c r="I301" s="14">
        <f>IF(OR(C301="",D301=""),"",D301-C301)</f>
        <v/>
      </c>
      <c r="J301" s="14">
        <f>IF(OR(I301="",Parámetros!$H$10=""),"",IF(I301&gt;=Parámetros!$H$10,"Sí","No"))</f>
        <v/>
      </c>
      <c r="K301" s="9" t="n"/>
      <c r="L301" s="9" t="n"/>
    </row>
    <row r="302">
      <c r="A302" s="9" t="n"/>
      <c r="B302" s="14">
        <f>IF(A302="","",IFERROR(VLOOKUP(A302,Saldos!$A$5:$B$104,2,FALSE),"ID no encontrado"))</f>
        <v/>
      </c>
      <c r="C302" s="10" t="n"/>
      <c r="D302" s="10" t="n"/>
      <c r="E302" s="10" t="n"/>
      <c r="F302" s="14">
        <f>IF(OR(D302="",E302=""),"",IF(E302&lt;D302,"Revisar fechas",IF(Parámetros!$H$8="Hábiles",NETWORKDAYS(D302,E302,INDEX(Feriados!$A$3:$F$62,0,Parámetros!$B$5))+IF(Parámetros!$H$9="Sí",INT((WEEKDAY(D302-7)+E302-D302)/7)-SUMPRODUCT((INDEX(Feriados!$A$3:$F$62,0,Parámetros!$B$5)&lt;&gt;"")*(INDEX(Feriados!$A$3:$F$62,0,Parámetros!$B$5)&gt;=D302)*(INDEX(Feriados!$A$3:$F$62,0,Parámetros!$B$5)&lt;=E302)*(WEEKDAY(INDEX(Feriados!$A$3:$F$62,0,Parámetros!$B$5))=7)),0),E302-D302+1)))</f>
        <v/>
      </c>
      <c r="G302" s="9" t="n"/>
      <c r="H302" s="9" t="n"/>
      <c r="I302" s="14">
        <f>IF(OR(C302="",D302=""),"",D302-C302)</f>
        <v/>
      </c>
      <c r="J302" s="14">
        <f>IF(OR(I302="",Parámetros!$H$10=""),"",IF(I302&gt;=Parámetros!$H$10,"Sí","No"))</f>
        <v/>
      </c>
      <c r="K302" s="9" t="n"/>
      <c r="L302" s="9" t="n"/>
    </row>
    <row r="303">
      <c r="A303" s="9" t="n"/>
      <c r="B303" s="14">
        <f>IF(A303="","",IFERROR(VLOOKUP(A303,Saldos!$A$5:$B$104,2,FALSE),"ID no encontrado"))</f>
        <v/>
      </c>
      <c r="C303" s="10" t="n"/>
      <c r="D303" s="10" t="n"/>
      <c r="E303" s="10" t="n"/>
      <c r="F303" s="14">
        <f>IF(OR(D303="",E303=""),"",IF(E303&lt;D303,"Revisar fechas",IF(Parámetros!$H$8="Hábiles",NETWORKDAYS(D303,E303,INDEX(Feriados!$A$3:$F$62,0,Parámetros!$B$5))+IF(Parámetros!$H$9="Sí",INT((WEEKDAY(D303-7)+E303-D303)/7)-SUMPRODUCT((INDEX(Feriados!$A$3:$F$62,0,Parámetros!$B$5)&lt;&gt;"")*(INDEX(Feriados!$A$3:$F$62,0,Parámetros!$B$5)&gt;=D303)*(INDEX(Feriados!$A$3:$F$62,0,Parámetros!$B$5)&lt;=E303)*(WEEKDAY(INDEX(Feriados!$A$3:$F$62,0,Parámetros!$B$5))=7)),0),E303-D303+1)))</f>
        <v/>
      </c>
      <c r="G303" s="9" t="n"/>
      <c r="H303" s="9" t="n"/>
      <c r="I303" s="14">
        <f>IF(OR(C303="",D303=""),"",D303-C303)</f>
        <v/>
      </c>
      <c r="J303" s="14">
        <f>IF(OR(I303="",Parámetros!$H$10=""),"",IF(I303&gt;=Parámetros!$H$10,"Sí","No"))</f>
        <v/>
      </c>
      <c r="K303" s="9" t="n"/>
      <c r="L303" s="9" t="n"/>
    </row>
    <row r="304">
      <c r="A304" s="9" t="n"/>
      <c r="B304" s="14">
        <f>IF(A304="","",IFERROR(VLOOKUP(A304,Saldos!$A$5:$B$104,2,FALSE),"ID no encontrado"))</f>
        <v/>
      </c>
      <c r="C304" s="10" t="n"/>
      <c r="D304" s="10" t="n"/>
      <c r="E304" s="10" t="n"/>
      <c r="F304" s="14">
        <f>IF(OR(D304="",E304=""),"",IF(E304&lt;D304,"Revisar fechas",IF(Parámetros!$H$8="Hábiles",NETWORKDAYS(D304,E304,INDEX(Feriados!$A$3:$F$62,0,Parámetros!$B$5))+IF(Parámetros!$H$9="Sí",INT((WEEKDAY(D304-7)+E304-D304)/7)-SUMPRODUCT((INDEX(Feriados!$A$3:$F$62,0,Parámetros!$B$5)&lt;&gt;"")*(INDEX(Feriados!$A$3:$F$62,0,Parámetros!$B$5)&gt;=D304)*(INDEX(Feriados!$A$3:$F$62,0,Parámetros!$B$5)&lt;=E304)*(WEEKDAY(INDEX(Feriados!$A$3:$F$62,0,Parámetros!$B$5))=7)),0),E304-D304+1)))</f>
        <v/>
      </c>
      <c r="G304" s="9" t="n"/>
      <c r="H304" s="9" t="n"/>
      <c r="I304" s="14">
        <f>IF(OR(C304="",D304=""),"",D304-C304)</f>
        <v/>
      </c>
      <c r="J304" s="14">
        <f>IF(OR(I304="",Parámetros!$H$10=""),"",IF(I304&gt;=Parámetros!$H$10,"Sí","No"))</f>
        <v/>
      </c>
      <c r="K304" s="9" t="n"/>
      <c r="L304" s="9" t="n"/>
    </row>
    <row r="305">
      <c r="A305" s="9" t="n"/>
      <c r="B305" s="14">
        <f>IF(A305="","",IFERROR(VLOOKUP(A305,Saldos!$A$5:$B$104,2,FALSE),"ID no encontrado"))</f>
        <v/>
      </c>
      <c r="C305" s="10" t="n"/>
      <c r="D305" s="10" t="n"/>
      <c r="E305" s="10" t="n"/>
      <c r="F305" s="14">
        <f>IF(OR(D305="",E305=""),"",IF(E305&lt;D305,"Revisar fechas",IF(Parámetros!$H$8="Hábiles",NETWORKDAYS(D305,E305,INDEX(Feriados!$A$3:$F$62,0,Parámetros!$B$5))+IF(Parámetros!$H$9="Sí",INT((WEEKDAY(D305-7)+E305-D305)/7)-SUMPRODUCT((INDEX(Feriados!$A$3:$F$62,0,Parámetros!$B$5)&lt;&gt;"")*(INDEX(Feriados!$A$3:$F$62,0,Parámetros!$B$5)&gt;=D305)*(INDEX(Feriados!$A$3:$F$62,0,Parámetros!$B$5)&lt;=E305)*(WEEKDAY(INDEX(Feriados!$A$3:$F$62,0,Parámetros!$B$5))=7)),0),E305-D305+1)))</f>
        <v/>
      </c>
      <c r="G305" s="9" t="n"/>
      <c r="H305" s="9" t="n"/>
      <c r="I305" s="14">
        <f>IF(OR(C305="",D305=""),"",D305-C305)</f>
        <v/>
      </c>
      <c r="J305" s="14">
        <f>IF(OR(I305="",Parámetros!$H$10=""),"",IF(I305&gt;=Parámetros!$H$10,"Sí","No"))</f>
        <v/>
      </c>
      <c r="K305" s="9" t="n"/>
      <c r="L305" s="9" t="n"/>
    </row>
    <row r="306">
      <c r="A306" s="9" t="n"/>
      <c r="B306" s="14">
        <f>IF(A306="","",IFERROR(VLOOKUP(A306,Saldos!$A$5:$B$104,2,FALSE),"ID no encontrado"))</f>
        <v/>
      </c>
      <c r="C306" s="10" t="n"/>
      <c r="D306" s="10" t="n"/>
      <c r="E306" s="10" t="n"/>
      <c r="F306" s="14">
        <f>IF(OR(D306="",E306=""),"",IF(E306&lt;D306,"Revisar fechas",IF(Parámetros!$H$8="Hábiles",NETWORKDAYS(D306,E306,INDEX(Feriados!$A$3:$F$62,0,Parámetros!$B$5))+IF(Parámetros!$H$9="Sí",INT((WEEKDAY(D306-7)+E306-D306)/7)-SUMPRODUCT((INDEX(Feriados!$A$3:$F$62,0,Parámetros!$B$5)&lt;&gt;"")*(INDEX(Feriados!$A$3:$F$62,0,Parámetros!$B$5)&gt;=D306)*(INDEX(Feriados!$A$3:$F$62,0,Parámetros!$B$5)&lt;=E306)*(WEEKDAY(INDEX(Feriados!$A$3:$F$62,0,Parámetros!$B$5))=7)),0),E306-D306+1)))</f>
        <v/>
      </c>
      <c r="G306" s="9" t="n"/>
      <c r="H306" s="9" t="n"/>
      <c r="I306" s="14">
        <f>IF(OR(C306="",D306=""),"",D306-C306)</f>
        <v/>
      </c>
      <c r="J306" s="14">
        <f>IF(OR(I306="",Parámetros!$H$10=""),"",IF(I306&gt;=Parámetros!$H$10,"Sí","No"))</f>
        <v/>
      </c>
      <c r="K306" s="9" t="n"/>
      <c r="L306" s="9" t="n"/>
    </row>
    <row r="307">
      <c r="A307" s="9" t="n"/>
      <c r="B307" s="14">
        <f>IF(A307="","",IFERROR(VLOOKUP(A307,Saldos!$A$5:$B$104,2,FALSE),"ID no encontrado"))</f>
        <v/>
      </c>
      <c r="C307" s="10" t="n"/>
      <c r="D307" s="10" t="n"/>
      <c r="E307" s="10" t="n"/>
      <c r="F307" s="14">
        <f>IF(OR(D307="",E307=""),"",IF(E307&lt;D307,"Revisar fechas",IF(Parámetros!$H$8="Hábiles",NETWORKDAYS(D307,E307,INDEX(Feriados!$A$3:$F$62,0,Parámetros!$B$5))+IF(Parámetros!$H$9="Sí",INT((WEEKDAY(D307-7)+E307-D307)/7)-SUMPRODUCT((INDEX(Feriados!$A$3:$F$62,0,Parámetros!$B$5)&lt;&gt;"")*(INDEX(Feriados!$A$3:$F$62,0,Parámetros!$B$5)&gt;=D307)*(INDEX(Feriados!$A$3:$F$62,0,Parámetros!$B$5)&lt;=E307)*(WEEKDAY(INDEX(Feriados!$A$3:$F$62,0,Parámetros!$B$5))=7)),0),E307-D307+1)))</f>
        <v/>
      </c>
      <c r="G307" s="9" t="n"/>
      <c r="H307" s="9" t="n"/>
      <c r="I307" s="14">
        <f>IF(OR(C307="",D307=""),"",D307-C307)</f>
        <v/>
      </c>
      <c r="J307" s="14">
        <f>IF(OR(I307="",Parámetros!$H$10=""),"",IF(I307&gt;=Parámetros!$H$10,"Sí","No"))</f>
        <v/>
      </c>
      <c r="K307" s="9" t="n"/>
      <c r="L307" s="9" t="n"/>
    </row>
    <row r="308">
      <c r="A308" s="9" t="n"/>
      <c r="B308" s="14">
        <f>IF(A308="","",IFERROR(VLOOKUP(A308,Saldos!$A$5:$B$104,2,FALSE),"ID no encontrado"))</f>
        <v/>
      </c>
      <c r="C308" s="10" t="n"/>
      <c r="D308" s="10" t="n"/>
      <c r="E308" s="10" t="n"/>
      <c r="F308" s="14">
        <f>IF(OR(D308="",E308=""),"",IF(E308&lt;D308,"Revisar fechas",IF(Parámetros!$H$8="Hábiles",NETWORKDAYS(D308,E308,INDEX(Feriados!$A$3:$F$62,0,Parámetros!$B$5))+IF(Parámetros!$H$9="Sí",INT((WEEKDAY(D308-7)+E308-D308)/7)-SUMPRODUCT((INDEX(Feriados!$A$3:$F$62,0,Parámetros!$B$5)&lt;&gt;"")*(INDEX(Feriados!$A$3:$F$62,0,Parámetros!$B$5)&gt;=D308)*(INDEX(Feriados!$A$3:$F$62,0,Parámetros!$B$5)&lt;=E308)*(WEEKDAY(INDEX(Feriados!$A$3:$F$62,0,Parámetros!$B$5))=7)),0),E308-D308+1)))</f>
        <v/>
      </c>
      <c r="G308" s="9" t="n"/>
      <c r="H308" s="9" t="n"/>
      <c r="I308" s="14">
        <f>IF(OR(C308="",D308=""),"",D308-C308)</f>
        <v/>
      </c>
      <c r="J308" s="14">
        <f>IF(OR(I308="",Parámetros!$H$10=""),"",IF(I308&gt;=Parámetros!$H$10,"Sí","No"))</f>
        <v/>
      </c>
      <c r="K308" s="9" t="n"/>
      <c r="L308" s="9" t="n"/>
    </row>
    <row r="309">
      <c r="A309" s="9" t="n"/>
      <c r="B309" s="14">
        <f>IF(A309="","",IFERROR(VLOOKUP(A309,Saldos!$A$5:$B$104,2,FALSE),"ID no encontrado"))</f>
        <v/>
      </c>
      <c r="C309" s="10" t="n"/>
      <c r="D309" s="10" t="n"/>
      <c r="E309" s="10" t="n"/>
      <c r="F309" s="14">
        <f>IF(OR(D309="",E309=""),"",IF(E309&lt;D309,"Revisar fechas",IF(Parámetros!$H$8="Hábiles",NETWORKDAYS(D309,E309,INDEX(Feriados!$A$3:$F$62,0,Parámetros!$B$5))+IF(Parámetros!$H$9="Sí",INT((WEEKDAY(D309-7)+E309-D309)/7)-SUMPRODUCT((INDEX(Feriados!$A$3:$F$62,0,Parámetros!$B$5)&lt;&gt;"")*(INDEX(Feriados!$A$3:$F$62,0,Parámetros!$B$5)&gt;=D309)*(INDEX(Feriados!$A$3:$F$62,0,Parámetros!$B$5)&lt;=E309)*(WEEKDAY(INDEX(Feriados!$A$3:$F$62,0,Parámetros!$B$5))=7)),0),E309-D309+1)))</f>
        <v/>
      </c>
      <c r="G309" s="9" t="n"/>
      <c r="H309" s="9" t="n"/>
      <c r="I309" s="14">
        <f>IF(OR(C309="",D309=""),"",D309-C309)</f>
        <v/>
      </c>
      <c r="J309" s="14">
        <f>IF(OR(I309="",Parámetros!$H$10=""),"",IF(I309&gt;=Parámetros!$H$10,"Sí","No"))</f>
        <v/>
      </c>
      <c r="K309" s="9" t="n"/>
      <c r="L309" s="9" t="n"/>
    </row>
    <row r="310">
      <c r="A310" s="9" t="n"/>
      <c r="B310" s="14">
        <f>IF(A310="","",IFERROR(VLOOKUP(A310,Saldos!$A$5:$B$104,2,FALSE),"ID no encontrado"))</f>
        <v/>
      </c>
      <c r="C310" s="10" t="n"/>
      <c r="D310" s="10" t="n"/>
      <c r="E310" s="10" t="n"/>
      <c r="F310" s="14">
        <f>IF(OR(D310="",E310=""),"",IF(E310&lt;D310,"Revisar fechas",IF(Parámetros!$H$8="Hábiles",NETWORKDAYS(D310,E310,INDEX(Feriados!$A$3:$F$62,0,Parámetros!$B$5))+IF(Parámetros!$H$9="Sí",INT((WEEKDAY(D310-7)+E310-D310)/7)-SUMPRODUCT((INDEX(Feriados!$A$3:$F$62,0,Parámetros!$B$5)&lt;&gt;"")*(INDEX(Feriados!$A$3:$F$62,0,Parámetros!$B$5)&gt;=D310)*(INDEX(Feriados!$A$3:$F$62,0,Parámetros!$B$5)&lt;=E310)*(WEEKDAY(INDEX(Feriados!$A$3:$F$62,0,Parámetros!$B$5))=7)),0),E310-D310+1)))</f>
        <v/>
      </c>
      <c r="G310" s="9" t="n"/>
      <c r="H310" s="9" t="n"/>
      <c r="I310" s="14">
        <f>IF(OR(C310="",D310=""),"",D310-C310)</f>
        <v/>
      </c>
      <c r="J310" s="14">
        <f>IF(OR(I310="",Parámetros!$H$10=""),"",IF(I310&gt;=Parámetros!$H$10,"Sí","No"))</f>
        <v/>
      </c>
      <c r="K310" s="9" t="n"/>
      <c r="L310" s="9" t="n"/>
    </row>
    <row r="311">
      <c r="A311" s="9" t="n"/>
      <c r="B311" s="14">
        <f>IF(A311="","",IFERROR(VLOOKUP(A311,Saldos!$A$5:$B$104,2,FALSE),"ID no encontrado"))</f>
        <v/>
      </c>
      <c r="C311" s="10" t="n"/>
      <c r="D311" s="10" t="n"/>
      <c r="E311" s="10" t="n"/>
      <c r="F311" s="14">
        <f>IF(OR(D311="",E311=""),"",IF(E311&lt;D311,"Revisar fechas",IF(Parámetros!$H$8="Hábiles",NETWORKDAYS(D311,E311,INDEX(Feriados!$A$3:$F$62,0,Parámetros!$B$5))+IF(Parámetros!$H$9="Sí",INT((WEEKDAY(D311-7)+E311-D311)/7)-SUMPRODUCT((INDEX(Feriados!$A$3:$F$62,0,Parámetros!$B$5)&lt;&gt;"")*(INDEX(Feriados!$A$3:$F$62,0,Parámetros!$B$5)&gt;=D311)*(INDEX(Feriados!$A$3:$F$62,0,Parámetros!$B$5)&lt;=E311)*(WEEKDAY(INDEX(Feriados!$A$3:$F$62,0,Parámetros!$B$5))=7)),0),E311-D311+1)))</f>
        <v/>
      </c>
      <c r="G311" s="9" t="n"/>
      <c r="H311" s="9" t="n"/>
      <c r="I311" s="14">
        <f>IF(OR(C311="",D311=""),"",D311-C311)</f>
        <v/>
      </c>
      <c r="J311" s="14">
        <f>IF(OR(I311="",Parámetros!$H$10=""),"",IF(I311&gt;=Parámetros!$H$10,"Sí","No"))</f>
        <v/>
      </c>
      <c r="K311" s="9" t="n"/>
      <c r="L311" s="9" t="n"/>
    </row>
    <row r="312">
      <c r="A312" s="9" t="n"/>
      <c r="B312" s="14">
        <f>IF(A312="","",IFERROR(VLOOKUP(A312,Saldos!$A$5:$B$104,2,FALSE),"ID no encontrado"))</f>
        <v/>
      </c>
      <c r="C312" s="10" t="n"/>
      <c r="D312" s="10" t="n"/>
      <c r="E312" s="10" t="n"/>
      <c r="F312" s="14">
        <f>IF(OR(D312="",E312=""),"",IF(E312&lt;D312,"Revisar fechas",IF(Parámetros!$H$8="Hábiles",NETWORKDAYS(D312,E312,INDEX(Feriados!$A$3:$F$62,0,Parámetros!$B$5))+IF(Parámetros!$H$9="Sí",INT((WEEKDAY(D312-7)+E312-D312)/7)-SUMPRODUCT((INDEX(Feriados!$A$3:$F$62,0,Parámetros!$B$5)&lt;&gt;"")*(INDEX(Feriados!$A$3:$F$62,0,Parámetros!$B$5)&gt;=D312)*(INDEX(Feriados!$A$3:$F$62,0,Parámetros!$B$5)&lt;=E312)*(WEEKDAY(INDEX(Feriados!$A$3:$F$62,0,Parámetros!$B$5))=7)),0),E312-D312+1)))</f>
        <v/>
      </c>
      <c r="G312" s="9" t="n"/>
      <c r="H312" s="9" t="n"/>
      <c r="I312" s="14">
        <f>IF(OR(C312="",D312=""),"",D312-C312)</f>
        <v/>
      </c>
      <c r="J312" s="14">
        <f>IF(OR(I312="",Parámetros!$H$10=""),"",IF(I312&gt;=Parámetros!$H$10,"Sí","No"))</f>
        <v/>
      </c>
      <c r="K312" s="9" t="n"/>
      <c r="L312" s="9" t="n"/>
    </row>
    <row r="313">
      <c r="A313" s="9" t="n"/>
      <c r="B313" s="14">
        <f>IF(A313="","",IFERROR(VLOOKUP(A313,Saldos!$A$5:$B$104,2,FALSE),"ID no encontrado"))</f>
        <v/>
      </c>
      <c r="C313" s="10" t="n"/>
      <c r="D313" s="10" t="n"/>
      <c r="E313" s="10" t="n"/>
      <c r="F313" s="14">
        <f>IF(OR(D313="",E313=""),"",IF(E313&lt;D313,"Revisar fechas",IF(Parámetros!$H$8="Hábiles",NETWORKDAYS(D313,E313,INDEX(Feriados!$A$3:$F$62,0,Parámetros!$B$5))+IF(Parámetros!$H$9="Sí",INT((WEEKDAY(D313-7)+E313-D313)/7)-SUMPRODUCT((INDEX(Feriados!$A$3:$F$62,0,Parámetros!$B$5)&lt;&gt;"")*(INDEX(Feriados!$A$3:$F$62,0,Parámetros!$B$5)&gt;=D313)*(INDEX(Feriados!$A$3:$F$62,0,Parámetros!$B$5)&lt;=E313)*(WEEKDAY(INDEX(Feriados!$A$3:$F$62,0,Parámetros!$B$5))=7)),0),E313-D313+1)))</f>
        <v/>
      </c>
      <c r="G313" s="9" t="n"/>
      <c r="H313" s="9" t="n"/>
      <c r="I313" s="14">
        <f>IF(OR(C313="",D313=""),"",D313-C313)</f>
        <v/>
      </c>
      <c r="J313" s="14">
        <f>IF(OR(I313="",Parámetros!$H$10=""),"",IF(I313&gt;=Parámetros!$H$10,"Sí","No"))</f>
        <v/>
      </c>
      <c r="K313" s="9" t="n"/>
      <c r="L313" s="9" t="n"/>
    </row>
    <row r="314">
      <c r="A314" s="9" t="n"/>
      <c r="B314" s="14">
        <f>IF(A314="","",IFERROR(VLOOKUP(A314,Saldos!$A$5:$B$104,2,FALSE),"ID no encontrado"))</f>
        <v/>
      </c>
      <c r="C314" s="10" t="n"/>
      <c r="D314" s="10" t="n"/>
      <c r="E314" s="10" t="n"/>
      <c r="F314" s="14">
        <f>IF(OR(D314="",E314=""),"",IF(E314&lt;D314,"Revisar fechas",IF(Parámetros!$H$8="Hábiles",NETWORKDAYS(D314,E314,INDEX(Feriados!$A$3:$F$62,0,Parámetros!$B$5))+IF(Parámetros!$H$9="Sí",INT((WEEKDAY(D314-7)+E314-D314)/7)-SUMPRODUCT((INDEX(Feriados!$A$3:$F$62,0,Parámetros!$B$5)&lt;&gt;"")*(INDEX(Feriados!$A$3:$F$62,0,Parámetros!$B$5)&gt;=D314)*(INDEX(Feriados!$A$3:$F$62,0,Parámetros!$B$5)&lt;=E314)*(WEEKDAY(INDEX(Feriados!$A$3:$F$62,0,Parámetros!$B$5))=7)),0),E314-D314+1)))</f>
        <v/>
      </c>
      <c r="G314" s="9" t="n"/>
      <c r="H314" s="9" t="n"/>
      <c r="I314" s="14">
        <f>IF(OR(C314="",D314=""),"",D314-C314)</f>
        <v/>
      </c>
      <c r="J314" s="14">
        <f>IF(OR(I314="",Parámetros!$H$10=""),"",IF(I314&gt;=Parámetros!$H$10,"Sí","No"))</f>
        <v/>
      </c>
      <c r="K314" s="9" t="n"/>
      <c r="L314" s="9" t="n"/>
    </row>
    <row r="315">
      <c r="A315" s="9" t="n"/>
      <c r="B315" s="14">
        <f>IF(A315="","",IFERROR(VLOOKUP(A315,Saldos!$A$5:$B$104,2,FALSE),"ID no encontrado"))</f>
        <v/>
      </c>
      <c r="C315" s="10" t="n"/>
      <c r="D315" s="10" t="n"/>
      <c r="E315" s="10" t="n"/>
      <c r="F315" s="14">
        <f>IF(OR(D315="",E315=""),"",IF(E315&lt;D315,"Revisar fechas",IF(Parámetros!$H$8="Hábiles",NETWORKDAYS(D315,E315,INDEX(Feriados!$A$3:$F$62,0,Parámetros!$B$5))+IF(Parámetros!$H$9="Sí",INT((WEEKDAY(D315-7)+E315-D315)/7)-SUMPRODUCT((INDEX(Feriados!$A$3:$F$62,0,Parámetros!$B$5)&lt;&gt;"")*(INDEX(Feriados!$A$3:$F$62,0,Parámetros!$B$5)&gt;=D315)*(INDEX(Feriados!$A$3:$F$62,0,Parámetros!$B$5)&lt;=E315)*(WEEKDAY(INDEX(Feriados!$A$3:$F$62,0,Parámetros!$B$5))=7)),0),E315-D315+1)))</f>
        <v/>
      </c>
      <c r="G315" s="9" t="n"/>
      <c r="H315" s="9" t="n"/>
      <c r="I315" s="14">
        <f>IF(OR(C315="",D315=""),"",D315-C315)</f>
        <v/>
      </c>
      <c r="J315" s="14">
        <f>IF(OR(I315="",Parámetros!$H$10=""),"",IF(I315&gt;=Parámetros!$H$10,"Sí","No"))</f>
        <v/>
      </c>
      <c r="K315" s="9" t="n"/>
      <c r="L315" s="9" t="n"/>
    </row>
    <row r="316">
      <c r="A316" s="9" t="n"/>
      <c r="B316" s="14">
        <f>IF(A316="","",IFERROR(VLOOKUP(A316,Saldos!$A$5:$B$104,2,FALSE),"ID no encontrado"))</f>
        <v/>
      </c>
      <c r="C316" s="10" t="n"/>
      <c r="D316" s="10" t="n"/>
      <c r="E316" s="10" t="n"/>
      <c r="F316" s="14">
        <f>IF(OR(D316="",E316=""),"",IF(E316&lt;D316,"Revisar fechas",IF(Parámetros!$H$8="Hábiles",NETWORKDAYS(D316,E316,INDEX(Feriados!$A$3:$F$62,0,Parámetros!$B$5))+IF(Parámetros!$H$9="Sí",INT((WEEKDAY(D316-7)+E316-D316)/7)-SUMPRODUCT((INDEX(Feriados!$A$3:$F$62,0,Parámetros!$B$5)&lt;&gt;"")*(INDEX(Feriados!$A$3:$F$62,0,Parámetros!$B$5)&gt;=D316)*(INDEX(Feriados!$A$3:$F$62,0,Parámetros!$B$5)&lt;=E316)*(WEEKDAY(INDEX(Feriados!$A$3:$F$62,0,Parámetros!$B$5))=7)),0),E316-D316+1)))</f>
        <v/>
      </c>
      <c r="G316" s="9" t="n"/>
      <c r="H316" s="9" t="n"/>
      <c r="I316" s="14">
        <f>IF(OR(C316="",D316=""),"",D316-C316)</f>
        <v/>
      </c>
      <c r="J316" s="14">
        <f>IF(OR(I316="",Parámetros!$H$10=""),"",IF(I316&gt;=Parámetros!$H$10,"Sí","No"))</f>
        <v/>
      </c>
      <c r="K316" s="9" t="n"/>
      <c r="L316" s="9" t="n"/>
    </row>
    <row r="317">
      <c r="A317" s="9" t="n"/>
      <c r="B317" s="14">
        <f>IF(A317="","",IFERROR(VLOOKUP(A317,Saldos!$A$5:$B$104,2,FALSE),"ID no encontrado"))</f>
        <v/>
      </c>
      <c r="C317" s="10" t="n"/>
      <c r="D317" s="10" t="n"/>
      <c r="E317" s="10" t="n"/>
      <c r="F317" s="14">
        <f>IF(OR(D317="",E317=""),"",IF(E317&lt;D317,"Revisar fechas",IF(Parámetros!$H$8="Hábiles",NETWORKDAYS(D317,E317,INDEX(Feriados!$A$3:$F$62,0,Parámetros!$B$5))+IF(Parámetros!$H$9="Sí",INT((WEEKDAY(D317-7)+E317-D317)/7)-SUMPRODUCT((INDEX(Feriados!$A$3:$F$62,0,Parámetros!$B$5)&lt;&gt;"")*(INDEX(Feriados!$A$3:$F$62,0,Parámetros!$B$5)&gt;=D317)*(INDEX(Feriados!$A$3:$F$62,0,Parámetros!$B$5)&lt;=E317)*(WEEKDAY(INDEX(Feriados!$A$3:$F$62,0,Parámetros!$B$5))=7)),0),E317-D317+1)))</f>
        <v/>
      </c>
      <c r="G317" s="9" t="n"/>
      <c r="H317" s="9" t="n"/>
      <c r="I317" s="14">
        <f>IF(OR(C317="",D317=""),"",D317-C317)</f>
        <v/>
      </c>
      <c r="J317" s="14">
        <f>IF(OR(I317="",Parámetros!$H$10=""),"",IF(I317&gt;=Parámetros!$H$10,"Sí","No"))</f>
        <v/>
      </c>
      <c r="K317" s="9" t="n"/>
      <c r="L317" s="9" t="n"/>
    </row>
    <row r="318">
      <c r="A318" s="9" t="n"/>
      <c r="B318" s="14">
        <f>IF(A318="","",IFERROR(VLOOKUP(A318,Saldos!$A$5:$B$104,2,FALSE),"ID no encontrado"))</f>
        <v/>
      </c>
      <c r="C318" s="10" t="n"/>
      <c r="D318" s="10" t="n"/>
      <c r="E318" s="10" t="n"/>
      <c r="F318" s="14">
        <f>IF(OR(D318="",E318=""),"",IF(E318&lt;D318,"Revisar fechas",IF(Parámetros!$H$8="Hábiles",NETWORKDAYS(D318,E318,INDEX(Feriados!$A$3:$F$62,0,Parámetros!$B$5))+IF(Parámetros!$H$9="Sí",INT((WEEKDAY(D318-7)+E318-D318)/7)-SUMPRODUCT((INDEX(Feriados!$A$3:$F$62,0,Parámetros!$B$5)&lt;&gt;"")*(INDEX(Feriados!$A$3:$F$62,0,Parámetros!$B$5)&gt;=D318)*(INDEX(Feriados!$A$3:$F$62,0,Parámetros!$B$5)&lt;=E318)*(WEEKDAY(INDEX(Feriados!$A$3:$F$62,0,Parámetros!$B$5))=7)),0),E318-D318+1)))</f>
        <v/>
      </c>
      <c r="G318" s="9" t="n"/>
      <c r="H318" s="9" t="n"/>
      <c r="I318" s="14">
        <f>IF(OR(C318="",D318=""),"",D318-C318)</f>
        <v/>
      </c>
      <c r="J318" s="14">
        <f>IF(OR(I318="",Parámetros!$H$10=""),"",IF(I318&gt;=Parámetros!$H$10,"Sí","No"))</f>
        <v/>
      </c>
      <c r="K318" s="9" t="n"/>
      <c r="L318" s="9" t="n"/>
    </row>
    <row r="319">
      <c r="A319" s="9" t="n"/>
      <c r="B319" s="14">
        <f>IF(A319="","",IFERROR(VLOOKUP(A319,Saldos!$A$5:$B$104,2,FALSE),"ID no encontrado"))</f>
        <v/>
      </c>
      <c r="C319" s="10" t="n"/>
      <c r="D319" s="10" t="n"/>
      <c r="E319" s="10" t="n"/>
      <c r="F319" s="14">
        <f>IF(OR(D319="",E319=""),"",IF(E319&lt;D319,"Revisar fechas",IF(Parámetros!$H$8="Hábiles",NETWORKDAYS(D319,E319,INDEX(Feriados!$A$3:$F$62,0,Parámetros!$B$5))+IF(Parámetros!$H$9="Sí",INT((WEEKDAY(D319-7)+E319-D319)/7)-SUMPRODUCT((INDEX(Feriados!$A$3:$F$62,0,Parámetros!$B$5)&lt;&gt;"")*(INDEX(Feriados!$A$3:$F$62,0,Parámetros!$B$5)&gt;=D319)*(INDEX(Feriados!$A$3:$F$62,0,Parámetros!$B$5)&lt;=E319)*(WEEKDAY(INDEX(Feriados!$A$3:$F$62,0,Parámetros!$B$5))=7)),0),E319-D319+1)))</f>
        <v/>
      </c>
      <c r="G319" s="9" t="n"/>
      <c r="H319" s="9" t="n"/>
      <c r="I319" s="14">
        <f>IF(OR(C319="",D319=""),"",D319-C319)</f>
        <v/>
      </c>
      <c r="J319" s="14">
        <f>IF(OR(I319="",Parámetros!$H$10=""),"",IF(I319&gt;=Parámetros!$H$10,"Sí","No"))</f>
        <v/>
      </c>
      <c r="K319" s="9" t="n"/>
      <c r="L319" s="9" t="n"/>
    </row>
    <row r="320">
      <c r="A320" s="9" t="n"/>
      <c r="B320" s="14">
        <f>IF(A320="","",IFERROR(VLOOKUP(A320,Saldos!$A$5:$B$104,2,FALSE),"ID no encontrado"))</f>
        <v/>
      </c>
      <c r="C320" s="10" t="n"/>
      <c r="D320" s="10" t="n"/>
      <c r="E320" s="10" t="n"/>
      <c r="F320" s="14">
        <f>IF(OR(D320="",E320=""),"",IF(E320&lt;D320,"Revisar fechas",IF(Parámetros!$H$8="Hábiles",NETWORKDAYS(D320,E320,INDEX(Feriados!$A$3:$F$62,0,Parámetros!$B$5))+IF(Parámetros!$H$9="Sí",INT((WEEKDAY(D320-7)+E320-D320)/7)-SUMPRODUCT((INDEX(Feriados!$A$3:$F$62,0,Parámetros!$B$5)&lt;&gt;"")*(INDEX(Feriados!$A$3:$F$62,0,Parámetros!$B$5)&gt;=D320)*(INDEX(Feriados!$A$3:$F$62,0,Parámetros!$B$5)&lt;=E320)*(WEEKDAY(INDEX(Feriados!$A$3:$F$62,0,Parámetros!$B$5))=7)),0),E320-D320+1)))</f>
        <v/>
      </c>
      <c r="G320" s="9" t="n"/>
      <c r="H320" s="9" t="n"/>
      <c r="I320" s="14">
        <f>IF(OR(C320="",D320=""),"",D320-C320)</f>
        <v/>
      </c>
      <c r="J320" s="14">
        <f>IF(OR(I320="",Parámetros!$H$10=""),"",IF(I320&gt;=Parámetros!$H$10,"Sí","No"))</f>
        <v/>
      </c>
      <c r="K320" s="9" t="n"/>
      <c r="L320" s="9" t="n"/>
    </row>
    <row r="321">
      <c r="A321" s="9" t="n"/>
      <c r="B321" s="14">
        <f>IF(A321="","",IFERROR(VLOOKUP(A321,Saldos!$A$5:$B$104,2,FALSE),"ID no encontrado"))</f>
        <v/>
      </c>
      <c r="C321" s="10" t="n"/>
      <c r="D321" s="10" t="n"/>
      <c r="E321" s="10" t="n"/>
      <c r="F321" s="14">
        <f>IF(OR(D321="",E321=""),"",IF(E321&lt;D321,"Revisar fechas",IF(Parámetros!$H$8="Hábiles",NETWORKDAYS(D321,E321,INDEX(Feriados!$A$3:$F$62,0,Parámetros!$B$5))+IF(Parámetros!$H$9="Sí",INT((WEEKDAY(D321-7)+E321-D321)/7)-SUMPRODUCT((INDEX(Feriados!$A$3:$F$62,0,Parámetros!$B$5)&lt;&gt;"")*(INDEX(Feriados!$A$3:$F$62,0,Parámetros!$B$5)&gt;=D321)*(INDEX(Feriados!$A$3:$F$62,0,Parámetros!$B$5)&lt;=E321)*(WEEKDAY(INDEX(Feriados!$A$3:$F$62,0,Parámetros!$B$5))=7)),0),E321-D321+1)))</f>
        <v/>
      </c>
      <c r="G321" s="9" t="n"/>
      <c r="H321" s="9" t="n"/>
      <c r="I321" s="14">
        <f>IF(OR(C321="",D321=""),"",D321-C321)</f>
        <v/>
      </c>
      <c r="J321" s="14">
        <f>IF(OR(I321="",Parámetros!$H$10=""),"",IF(I321&gt;=Parámetros!$H$10,"Sí","No"))</f>
        <v/>
      </c>
      <c r="K321" s="9" t="n"/>
      <c r="L321" s="9" t="n"/>
    </row>
    <row r="322">
      <c r="A322" s="9" t="n"/>
      <c r="B322" s="14">
        <f>IF(A322="","",IFERROR(VLOOKUP(A322,Saldos!$A$5:$B$104,2,FALSE),"ID no encontrado"))</f>
        <v/>
      </c>
      <c r="C322" s="10" t="n"/>
      <c r="D322" s="10" t="n"/>
      <c r="E322" s="10" t="n"/>
      <c r="F322" s="14">
        <f>IF(OR(D322="",E322=""),"",IF(E322&lt;D322,"Revisar fechas",IF(Parámetros!$H$8="Hábiles",NETWORKDAYS(D322,E322,INDEX(Feriados!$A$3:$F$62,0,Parámetros!$B$5))+IF(Parámetros!$H$9="Sí",INT((WEEKDAY(D322-7)+E322-D322)/7)-SUMPRODUCT((INDEX(Feriados!$A$3:$F$62,0,Parámetros!$B$5)&lt;&gt;"")*(INDEX(Feriados!$A$3:$F$62,0,Parámetros!$B$5)&gt;=D322)*(INDEX(Feriados!$A$3:$F$62,0,Parámetros!$B$5)&lt;=E322)*(WEEKDAY(INDEX(Feriados!$A$3:$F$62,0,Parámetros!$B$5))=7)),0),E322-D322+1)))</f>
        <v/>
      </c>
      <c r="G322" s="9" t="n"/>
      <c r="H322" s="9" t="n"/>
      <c r="I322" s="14">
        <f>IF(OR(C322="",D322=""),"",D322-C322)</f>
        <v/>
      </c>
      <c r="J322" s="14">
        <f>IF(OR(I322="",Parámetros!$H$10=""),"",IF(I322&gt;=Parámetros!$H$10,"Sí","No"))</f>
        <v/>
      </c>
      <c r="K322" s="9" t="n"/>
      <c r="L322" s="9" t="n"/>
    </row>
    <row r="323">
      <c r="A323" s="9" t="n"/>
      <c r="B323" s="14">
        <f>IF(A323="","",IFERROR(VLOOKUP(A323,Saldos!$A$5:$B$104,2,FALSE),"ID no encontrado"))</f>
        <v/>
      </c>
      <c r="C323" s="10" t="n"/>
      <c r="D323" s="10" t="n"/>
      <c r="E323" s="10" t="n"/>
      <c r="F323" s="14">
        <f>IF(OR(D323="",E323=""),"",IF(E323&lt;D323,"Revisar fechas",IF(Parámetros!$H$8="Hábiles",NETWORKDAYS(D323,E323,INDEX(Feriados!$A$3:$F$62,0,Parámetros!$B$5))+IF(Parámetros!$H$9="Sí",INT((WEEKDAY(D323-7)+E323-D323)/7)-SUMPRODUCT((INDEX(Feriados!$A$3:$F$62,0,Parámetros!$B$5)&lt;&gt;"")*(INDEX(Feriados!$A$3:$F$62,0,Parámetros!$B$5)&gt;=D323)*(INDEX(Feriados!$A$3:$F$62,0,Parámetros!$B$5)&lt;=E323)*(WEEKDAY(INDEX(Feriados!$A$3:$F$62,0,Parámetros!$B$5))=7)),0),E323-D323+1)))</f>
        <v/>
      </c>
      <c r="G323" s="9" t="n"/>
      <c r="H323" s="9" t="n"/>
      <c r="I323" s="14">
        <f>IF(OR(C323="",D323=""),"",D323-C323)</f>
        <v/>
      </c>
      <c r="J323" s="14">
        <f>IF(OR(I323="",Parámetros!$H$10=""),"",IF(I323&gt;=Parámetros!$H$10,"Sí","No"))</f>
        <v/>
      </c>
      <c r="K323" s="9" t="n"/>
      <c r="L323" s="9" t="n"/>
    </row>
    <row r="324">
      <c r="A324" s="9" t="n"/>
      <c r="B324" s="14">
        <f>IF(A324="","",IFERROR(VLOOKUP(A324,Saldos!$A$5:$B$104,2,FALSE),"ID no encontrado"))</f>
        <v/>
      </c>
      <c r="C324" s="10" t="n"/>
      <c r="D324" s="10" t="n"/>
      <c r="E324" s="10" t="n"/>
      <c r="F324" s="14">
        <f>IF(OR(D324="",E324=""),"",IF(E324&lt;D324,"Revisar fechas",IF(Parámetros!$H$8="Hábiles",NETWORKDAYS(D324,E324,INDEX(Feriados!$A$3:$F$62,0,Parámetros!$B$5))+IF(Parámetros!$H$9="Sí",INT((WEEKDAY(D324-7)+E324-D324)/7)-SUMPRODUCT((INDEX(Feriados!$A$3:$F$62,0,Parámetros!$B$5)&lt;&gt;"")*(INDEX(Feriados!$A$3:$F$62,0,Parámetros!$B$5)&gt;=D324)*(INDEX(Feriados!$A$3:$F$62,0,Parámetros!$B$5)&lt;=E324)*(WEEKDAY(INDEX(Feriados!$A$3:$F$62,0,Parámetros!$B$5))=7)),0),E324-D324+1)))</f>
        <v/>
      </c>
      <c r="G324" s="9" t="n"/>
      <c r="H324" s="9" t="n"/>
      <c r="I324" s="14">
        <f>IF(OR(C324="",D324=""),"",D324-C324)</f>
        <v/>
      </c>
      <c r="J324" s="14">
        <f>IF(OR(I324="",Parámetros!$H$10=""),"",IF(I324&gt;=Parámetros!$H$10,"Sí","No"))</f>
        <v/>
      </c>
      <c r="K324" s="9" t="n"/>
      <c r="L324" s="9" t="n"/>
    </row>
    <row r="325">
      <c r="A325" s="9" t="n"/>
      <c r="B325" s="14">
        <f>IF(A325="","",IFERROR(VLOOKUP(A325,Saldos!$A$5:$B$104,2,FALSE),"ID no encontrado"))</f>
        <v/>
      </c>
      <c r="C325" s="10" t="n"/>
      <c r="D325" s="10" t="n"/>
      <c r="E325" s="10" t="n"/>
      <c r="F325" s="14">
        <f>IF(OR(D325="",E325=""),"",IF(E325&lt;D325,"Revisar fechas",IF(Parámetros!$H$8="Hábiles",NETWORKDAYS(D325,E325,INDEX(Feriados!$A$3:$F$62,0,Parámetros!$B$5))+IF(Parámetros!$H$9="Sí",INT((WEEKDAY(D325-7)+E325-D325)/7)-SUMPRODUCT((INDEX(Feriados!$A$3:$F$62,0,Parámetros!$B$5)&lt;&gt;"")*(INDEX(Feriados!$A$3:$F$62,0,Parámetros!$B$5)&gt;=D325)*(INDEX(Feriados!$A$3:$F$62,0,Parámetros!$B$5)&lt;=E325)*(WEEKDAY(INDEX(Feriados!$A$3:$F$62,0,Parámetros!$B$5))=7)),0),E325-D325+1)))</f>
        <v/>
      </c>
      <c r="G325" s="9" t="n"/>
      <c r="H325" s="9" t="n"/>
      <c r="I325" s="14">
        <f>IF(OR(C325="",D325=""),"",D325-C325)</f>
        <v/>
      </c>
      <c r="J325" s="14">
        <f>IF(OR(I325="",Parámetros!$H$10=""),"",IF(I325&gt;=Parámetros!$H$10,"Sí","No"))</f>
        <v/>
      </c>
      <c r="K325" s="9" t="n"/>
      <c r="L325" s="9" t="n"/>
    </row>
    <row r="326">
      <c r="A326" s="9" t="n"/>
      <c r="B326" s="14">
        <f>IF(A326="","",IFERROR(VLOOKUP(A326,Saldos!$A$5:$B$104,2,FALSE),"ID no encontrado"))</f>
        <v/>
      </c>
      <c r="C326" s="10" t="n"/>
      <c r="D326" s="10" t="n"/>
      <c r="E326" s="10" t="n"/>
      <c r="F326" s="14">
        <f>IF(OR(D326="",E326=""),"",IF(E326&lt;D326,"Revisar fechas",IF(Parámetros!$H$8="Hábiles",NETWORKDAYS(D326,E326,INDEX(Feriados!$A$3:$F$62,0,Parámetros!$B$5))+IF(Parámetros!$H$9="Sí",INT((WEEKDAY(D326-7)+E326-D326)/7)-SUMPRODUCT((INDEX(Feriados!$A$3:$F$62,0,Parámetros!$B$5)&lt;&gt;"")*(INDEX(Feriados!$A$3:$F$62,0,Parámetros!$B$5)&gt;=D326)*(INDEX(Feriados!$A$3:$F$62,0,Parámetros!$B$5)&lt;=E326)*(WEEKDAY(INDEX(Feriados!$A$3:$F$62,0,Parámetros!$B$5))=7)),0),E326-D326+1)))</f>
        <v/>
      </c>
      <c r="G326" s="9" t="n"/>
      <c r="H326" s="9" t="n"/>
      <c r="I326" s="14">
        <f>IF(OR(C326="",D326=""),"",D326-C326)</f>
        <v/>
      </c>
      <c r="J326" s="14">
        <f>IF(OR(I326="",Parámetros!$H$10=""),"",IF(I326&gt;=Parámetros!$H$10,"Sí","No"))</f>
        <v/>
      </c>
      <c r="K326" s="9" t="n"/>
      <c r="L326" s="9" t="n"/>
    </row>
    <row r="327">
      <c r="A327" s="9" t="n"/>
      <c r="B327" s="14">
        <f>IF(A327="","",IFERROR(VLOOKUP(A327,Saldos!$A$5:$B$104,2,FALSE),"ID no encontrado"))</f>
        <v/>
      </c>
      <c r="C327" s="10" t="n"/>
      <c r="D327" s="10" t="n"/>
      <c r="E327" s="10" t="n"/>
      <c r="F327" s="14">
        <f>IF(OR(D327="",E327=""),"",IF(E327&lt;D327,"Revisar fechas",IF(Parámetros!$H$8="Hábiles",NETWORKDAYS(D327,E327,INDEX(Feriados!$A$3:$F$62,0,Parámetros!$B$5))+IF(Parámetros!$H$9="Sí",INT((WEEKDAY(D327-7)+E327-D327)/7)-SUMPRODUCT((INDEX(Feriados!$A$3:$F$62,0,Parámetros!$B$5)&lt;&gt;"")*(INDEX(Feriados!$A$3:$F$62,0,Parámetros!$B$5)&gt;=D327)*(INDEX(Feriados!$A$3:$F$62,0,Parámetros!$B$5)&lt;=E327)*(WEEKDAY(INDEX(Feriados!$A$3:$F$62,0,Parámetros!$B$5))=7)),0),E327-D327+1)))</f>
        <v/>
      </c>
      <c r="G327" s="9" t="n"/>
      <c r="H327" s="9" t="n"/>
      <c r="I327" s="14">
        <f>IF(OR(C327="",D327=""),"",D327-C327)</f>
        <v/>
      </c>
      <c r="J327" s="14">
        <f>IF(OR(I327="",Parámetros!$H$10=""),"",IF(I327&gt;=Parámetros!$H$10,"Sí","No"))</f>
        <v/>
      </c>
      <c r="K327" s="9" t="n"/>
      <c r="L327" s="9" t="n"/>
    </row>
    <row r="328">
      <c r="A328" s="9" t="n"/>
      <c r="B328" s="14">
        <f>IF(A328="","",IFERROR(VLOOKUP(A328,Saldos!$A$5:$B$104,2,FALSE),"ID no encontrado"))</f>
        <v/>
      </c>
      <c r="C328" s="10" t="n"/>
      <c r="D328" s="10" t="n"/>
      <c r="E328" s="10" t="n"/>
      <c r="F328" s="14">
        <f>IF(OR(D328="",E328=""),"",IF(E328&lt;D328,"Revisar fechas",IF(Parámetros!$H$8="Hábiles",NETWORKDAYS(D328,E328,INDEX(Feriados!$A$3:$F$62,0,Parámetros!$B$5))+IF(Parámetros!$H$9="Sí",INT((WEEKDAY(D328-7)+E328-D328)/7)-SUMPRODUCT((INDEX(Feriados!$A$3:$F$62,0,Parámetros!$B$5)&lt;&gt;"")*(INDEX(Feriados!$A$3:$F$62,0,Parámetros!$B$5)&gt;=D328)*(INDEX(Feriados!$A$3:$F$62,0,Parámetros!$B$5)&lt;=E328)*(WEEKDAY(INDEX(Feriados!$A$3:$F$62,0,Parámetros!$B$5))=7)),0),E328-D328+1)))</f>
        <v/>
      </c>
      <c r="G328" s="9" t="n"/>
      <c r="H328" s="9" t="n"/>
      <c r="I328" s="14">
        <f>IF(OR(C328="",D328=""),"",D328-C328)</f>
        <v/>
      </c>
      <c r="J328" s="14">
        <f>IF(OR(I328="",Parámetros!$H$10=""),"",IF(I328&gt;=Parámetros!$H$10,"Sí","No"))</f>
        <v/>
      </c>
      <c r="K328" s="9" t="n"/>
      <c r="L328" s="9" t="n"/>
    </row>
    <row r="329">
      <c r="A329" s="9" t="n"/>
      <c r="B329" s="14">
        <f>IF(A329="","",IFERROR(VLOOKUP(A329,Saldos!$A$5:$B$104,2,FALSE),"ID no encontrado"))</f>
        <v/>
      </c>
      <c r="C329" s="10" t="n"/>
      <c r="D329" s="10" t="n"/>
      <c r="E329" s="10" t="n"/>
      <c r="F329" s="14">
        <f>IF(OR(D329="",E329=""),"",IF(E329&lt;D329,"Revisar fechas",IF(Parámetros!$H$8="Hábiles",NETWORKDAYS(D329,E329,INDEX(Feriados!$A$3:$F$62,0,Parámetros!$B$5))+IF(Parámetros!$H$9="Sí",INT((WEEKDAY(D329-7)+E329-D329)/7)-SUMPRODUCT((INDEX(Feriados!$A$3:$F$62,0,Parámetros!$B$5)&lt;&gt;"")*(INDEX(Feriados!$A$3:$F$62,0,Parámetros!$B$5)&gt;=D329)*(INDEX(Feriados!$A$3:$F$62,0,Parámetros!$B$5)&lt;=E329)*(WEEKDAY(INDEX(Feriados!$A$3:$F$62,0,Parámetros!$B$5))=7)),0),E329-D329+1)))</f>
        <v/>
      </c>
      <c r="G329" s="9" t="n"/>
      <c r="H329" s="9" t="n"/>
      <c r="I329" s="14">
        <f>IF(OR(C329="",D329=""),"",D329-C329)</f>
        <v/>
      </c>
      <c r="J329" s="14">
        <f>IF(OR(I329="",Parámetros!$H$10=""),"",IF(I329&gt;=Parámetros!$H$10,"Sí","No"))</f>
        <v/>
      </c>
      <c r="K329" s="9" t="n"/>
      <c r="L329" s="9" t="n"/>
    </row>
    <row r="330">
      <c r="A330" s="9" t="n"/>
      <c r="B330" s="14">
        <f>IF(A330="","",IFERROR(VLOOKUP(A330,Saldos!$A$5:$B$104,2,FALSE),"ID no encontrado"))</f>
        <v/>
      </c>
      <c r="C330" s="10" t="n"/>
      <c r="D330" s="10" t="n"/>
      <c r="E330" s="10" t="n"/>
      <c r="F330" s="14">
        <f>IF(OR(D330="",E330=""),"",IF(E330&lt;D330,"Revisar fechas",IF(Parámetros!$H$8="Hábiles",NETWORKDAYS(D330,E330,INDEX(Feriados!$A$3:$F$62,0,Parámetros!$B$5))+IF(Parámetros!$H$9="Sí",INT((WEEKDAY(D330-7)+E330-D330)/7)-SUMPRODUCT((INDEX(Feriados!$A$3:$F$62,0,Parámetros!$B$5)&lt;&gt;"")*(INDEX(Feriados!$A$3:$F$62,0,Parámetros!$B$5)&gt;=D330)*(INDEX(Feriados!$A$3:$F$62,0,Parámetros!$B$5)&lt;=E330)*(WEEKDAY(INDEX(Feriados!$A$3:$F$62,0,Parámetros!$B$5))=7)),0),E330-D330+1)))</f>
        <v/>
      </c>
      <c r="G330" s="9" t="n"/>
      <c r="H330" s="9" t="n"/>
      <c r="I330" s="14">
        <f>IF(OR(C330="",D330=""),"",D330-C330)</f>
        <v/>
      </c>
      <c r="J330" s="14">
        <f>IF(OR(I330="",Parámetros!$H$10=""),"",IF(I330&gt;=Parámetros!$H$10,"Sí","No"))</f>
        <v/>
      </c>
      <c r="K330" s="9" t="n"/>
      <c r="L330" s="9" t="n"/>
    </row>
    <row r="331">
      <c r="A331" s="9" t="n"/>
      <c r="B331" s="14">
        <f>IF(A331="","",IFERROR(VLOOKUP(A331,Saldos!$A$5:$B$104,2,FALSE),"ID no encontrado"))</f>
        <v/>
      </c>
      <c r="C331" s="10" t="n"/>
      <c r="D331" s="10" t="n"/>
      <c r="E331" s="10" t="n"/>
      <c r="F331" s="14">
        <f>IF(OR(D331="",E331=""),"",IF(E331&lt;D331,"Revisar fechas",IF(Parámetros!$H$8="Hábiles",NETWORKDAYS(D331,E331,INDEX(Feriados!$A$3:$F$62,0,Parámetros!$B$5))+IF(Parámetros!$H$9="Sí",INT((WEEKDAY(D331-7)+E331-D331)/7)-SUMPRODUCT((INDEX(Feriados!$A$3:$F$62,0,Parámetros!$B$5)&lt;&gt;"")*(INDEX(Feriados!$A$3:$F$62,0,Parámetros!$B$5)&gt;=D331)*(INDEX(Feriados!$A$3:$F$62,0,Parámetros!$B$5)&lt;=E331)*(WEEKDAY(INDEX(Feriados!$A$3:$F$62,0,Parámetros!$B$5))=7)),0),E331-D331+1)))</f>
        <v/>
      </c>
      <c r="G331" s="9" t="n"/>
      <c r="H331" s="9" t="n"/>
      <c r="I331" s="14">
        <f>IF(OR(C331="",D331=""),"",D331-C331)</f>
        <v/>
      </c>
      <c r="J331" s="14">
        <f>IF(OR(I331="",Parámetros!$H$10=""),"",IF(I331&gt;=Parámetros!$H$10,"Sí","No"))</f>
        <v/>
      </c>
      <c r="K331" s="9" t="n"/>
      <c r="L331" s="9" t="n"/>
    </row>
    <row r="332">
      <c r="A332" s="9" t="n"/>
      <c r="B332" s="14">
        <f>IF(A332="","",IFERROR(VLOOKUP(A332,Saldos!$A$5:$B$104,2,FALSE),"ID no encontrado"))</f>
        <v/>
      </c>
      <c r="C332" s="10" t="n"/>
      <c r="D332" s="10" t="n"/>
      <c r="E332" s="10" t="n"/>
      <c r="F332" s="14">
        <f>IF(OR(D332="",E332=""),"",IF(E332&lt;D332,"Revisar fechas",IF(Parámetros!$H$8="Hábiles",NETWORKDAYS(D332,E332,INDEX(Feriados!$A$3:$F$62,0,Parámetros!$B$5))+IF(Parámetros!$H$9="Sí",INT((WEEKDAY(D332-7)+E332-D332)/7)-SUMPRODUCT((INDEX(Feriados!$A$3:$F$62,0,Parámetros!$B$5)&lt;&gt;"")*(INDEX(Feriados!$A$3:$F$62,0,Parámetros!$B$5)&gt;=D332)*(INDEX(Feriados!$A$3:$F$62,0,Parámetros!$B$5)&lt;=E332)*(WEEKDAY(INDEX(Feriados!$A$3:$F$62,0,Parámetros!$B$5))=7)),0),E332-D332+1)))</f>
        <v/>
      </c>
      <c r="G332" s="9" t="n"/>
      <c r="H332" s="9" t="n"/>
      <c r="I332" s="14">
        <f>IF(OR(C332="",D332=""),"",D332-C332)</f>
        <v/>
      </c>
      <c r="J332" s="14">
        <f>IF(OR(I332="",Parámetros!$H$10=""),"",IF(I332&gt;=Parámetros!$H$10,"Sí","No"))</f>
        <v/>
      </c>
      <c r="K332" s="9" t="n"/>
      <c r="L332" s="9" t="n"/>
    </row>
    <row r="333">
      <c r="A333" s="9" t="n"/>
      <c r="B333" s="14">
        <f>IF(A333="","",IFERROR(VLOOKUP(A333,Saldos!$A$5:$B$104,2,FALSE),"ID no encontrado"))</f>
        <v/>
      </c>
      <c r="C333" s="10" t="n"/>
      <c r="D333" s="10" t="n"/>
      <c r="E333" s="10" t="n"/>
      <c r="F333" s="14">
        <f>IF(OR(D333="",E333=""),"",IF(E333&lt;D333,"Revisar fechas",IF(Parámetros!$H$8="Hábiles",NETWORKDAYS(D333,E333,INDEX(Feriados!$A$3:$F$62,0,Parámetros!$B$5))+IF(Parámetros!$H$9="Sí",INT((WEEKDAY(D333-7)+E333-D333)/7)-SUMPRODUCT((INDEX(Feriados!$A$3:$F$62,0,Parámetros!$B$5)&lt;&gt;"")*(INDEX(Feriados!$A$3:$F$62,0,Parámetros!$B$5)&gt;=D333)*(INDEX(Feriados!$A$3:$F$62,0,Parámetros!$B$5)&lt;=E333)*(WEEKDAY(INDEX(Feriados!$A$3:$F$62,0,Parámetros!$B$5))=7)),0),E333-D333+1)))</f>
        <v/>
      </c>
      <c r="G333" s="9" t="n"/>
      <c r="H333" s="9" t="n"/>
      <c r="I333" s="14">
        <f>IF(OR(C333="",D333=""),"",D333-C333)</f>
        <v/>
      </c>
      <c r="J333" s="14">
        <f>IF(OR(I333="",Parámetros!$H$10=""),"",IF(I333&gt;=Parámetros!$H$10,"Sí","No"))</f>
        <v/>
      </c>
      <c r="K333" s="9" t="n"/>
      <c r="L333" s="9" t="n"/>
    </row>
    <row r="334">
      <c r="A334" s="9" t="n"/>
      <c r="B334" s="14">
        <f>IF(A334="","",IFERROR(VLOOKUP(A334,Saldos!$A$5:$B$104,2,FALSE),"ID no encontrado"))</f>
        <v/>
      </c>
      <c r="C334" s="10" t="n"/>
      <c r="D334" s="10" t="n"/>
      <c r="E334" s="10" t="n"/>
      <c r="F334" s="14">
        <f>IF(OR(D334="",E334=""),"",IF(E334&lt;D334,"Revisar fechas",IF(Parámetros!$H$8="Hábiles",NETWORKDAYS(D334,E334,INDEX(Feriados!$A$3:$F$62,0,Parámetros!$B$5))+IF(Parámetros!$H$9="Sí",INT((WEEKDAY(D334-7)+E334-D334)/7)-SUMPRODUCT((INDEX(Feriados!$A$3:$F$62,0,Parámetros!$B$5)&lt;&gt;"")*(INDEX(Feriados!$A$3:$F$62,0,Parámetros!$B$5)&gt;=D334)*(INDEX(Feriados!$A$3:$F$62,0,Parámetros!$B$5)&lt;=E334)*(WEEKDAY(INDEX(Feriados!$A$3:$F$62,0,Parámetros!$B$5))=7)),0),E334-D334+1)))</f>
        <v/>
      </c>
      <c r="G334" s="9" t="n"/>
      <c r="H334" s="9" t="n"/>
      <c r="I334" s="14">
        <f>IF(OR(C334="",D334=""),"",D334-C334)</f>
        <v/>
      </c>
      <c r="J334" s="14">
        <f>IF(OR(I334="",Parámetros!$H$10=""),"",IF(I334&gt;=Parámetros!$H$10,"Sí","No"))</f>
        <v/>
      </c>
      <c r="K334" s="9" t="n"/>
      <c r="L334" s="9" t="n"/>
    </row>
    <row r="335">
      <c r="A335" s="9" t="n"/>
      <c r="B335" s="14">
        <f>IF(A335="","",IFERROR(VLOOKUP(A335,Saldos!$A$5:$B$104,2,FALSE),"ID no encontrado"))</f>
        <v/>
      </c>
      <c r="C335" s="10" t="n"/>
      <c r="D335" s="10" t="n"/>
      <c r="E335" s="10" t="n"/>
      <c r="F335" s="14">
        <f>IF(OR(D335="",E335=""),"",IF(E335&lt;D335,"Revisar fechas",IF(Parámetros!$H$8="Hábiles",NETWORKDAYS(D335,E335,INDEX(Feriados!$A$3:$F$62,0,Parámetros!$B$5))+IF(Parámetros!$H$9="Sí",INT((WEEKDAY(D335-7)+E335-D335)/7)-SUMPRODUCT((INDEX(Feriados!$A$3:$F$62,0,Parámetros!$B$5)&lt;&gt;"")*(INDEX(Feriados!$A$3:$F$62,0,Parámetros!$B$5)&gt;=D335)*(INDEX(Feriados!$A$3:$F$62,0,Parámetros!$B$5)&lt;=E335)*(WEEKDAY(INDEX(Feriados!$A$3:$F$62,0,Parámetros!$B$5))=7)),0),E335-D335+1)))</f>
        <v/>
      </c>
      <c r="G335" s="9" t="n"/>
      <c r="H335" s="9" t="n"/>
      <c r="I335" s="14">
        <f>IF(OR(C335="",D335=""),"",D335-C335)</f>
        <v/>
      </c>
      <c r="J335" s="14">
        <f>IF(OR(I335="",Parámetros!$H$10=""),"",IF(I335&gt;=Parámetros!$H$10,"Sí","No"))</f>
        <v/>
      </c>
      <c r="K335" s="9" t="n"/>
      <c r="L335" s="9" t="n"/>
    </row>
    <row r="336">
      <c r="A336" s="9" t="n"/>
      <c r="B336" s="14">
        <f>IF(A336="","",IFERROR(VLOOKUP(A336,Saldos!$A$5:$B$104,2,FALSE),"ID no encontrado"))</f>
        <v/>
      </c>
      <c r="C336" s="10" t="n"/>
      <c r="D336" s="10" t="n"/>
      <c r="E336" s="10" t="n"/>
      <c r="F336" s="14">
        <f>IF(OR(D336="",E336=""),"",IF(E336&lt;D336,"Revisar fechas",IF(Parámetros!$H$8="Hábiles",NETWORKDAYS(D336,E336,INDEX(Feriados!$A$3:$F$62,0,Parámetros!$B$5))+IF(Parámetros!$H$9="Sí",INT((WEEKDAY(D336-7)+E336-D336)/7)-SUMPRODUCT((INDEX(Feriados!$A$3:$F$62,0,Parámetros!$B$5)&lt;&gt;"")*(INDEX(Feriados!$A$3:$F$62,0,Parámetros!$B$5)&gt;=D336)*(INDEX(Feriados!$A$3:$F$62,0,Parámetros!$B$5)&lt;=E336)*(WEEKDAY(INDEX(Feriados!$A$3:$F$62,0,Parámetros!$B$5))=7)),0),E336-D336+1)))</f>
        <v/>
      </c>
      <c r="G336" s="9" t="n"/>
      <c r="H336" s="9" t="n"/>
      <c r="I336" s="14">
        <f>IF(OR(C336="",D336=""),"",D336-C336)</f>
        <v/>
      </c>
      <c r="J336" s="14">
        <f>IF(OR(I336="",Parámetros!$H$10=""),"",IF(I336&gt;=Parámetros!$H$10,"Sí","No"))</f>
        <v/>
      </c>
      <c r="K336" s="9" t="n"/>
      <c r="L336" s="9" t="n"/>
    </row>
    <row r="337">
      <c r="A337" s="9" t="n"/>
      <c r="B337" s="14">
        <f>IF(A337="","",IFERROR(VLOOKUP(A337,Saldos!$A$5:$B$104,2,FALSE),"ID no encontrado"))</f>
        <v/>
      </c>
      <c r="C337" s="10" t="n"/>
      <c r="D337" s="10" t="n"/>
      <c r="E337" s="10" t="n"/>
      <c r="F337" s="14">
        <f>IF(OR(D337="",E337=""),"",IF(E337&lt;D337,"Revisar fechas",IF(Parámetros!$H$8="Hábiles",NETWORKDAYS(D337,E337,INDEX(Feriados!$A$3:$F$62,0,Parámetros!$B$5))+IF(Parámetros!$H$9="Sí",INT((WEEKDAY(D337-7)+E337-D337)/7)-SUMPRODUCT((INDEX(Feriados!$A$3:$F$62,0,Parámetros!$B$5)&lt;&gt;"")*(INDEX(Feriados!$A$3:$F$62,0,Parámetros!$B$5)&gt;=D337)*(INDEX(Feriados!$A$3:$F$62,0,Parámetros!$B$5)&lt;=E337)*(WEEKDAY(INDEX(Feriados!$A$3:$F$62,0,Parámetros!$B$5))=7)),0),E337-D337+1)))</f>
        <v/>
      </c>
      <c r="G337" s="9" t="n"/>
      <c r="H337" s="9" t="n"/>
      <c r="I337" s="14">
        <f>IF(OR(C337="",D337=""),"",D337-C337)</f>
        <v/>
      </c>
      <c r="J337" s="14">
        <f>IF(OR(I337="",Parámetros!$H$10=""),"",IF(I337&gt;=Parámetros!$H$10,"Sí","No"))</f>
        <v/>
      </c>
      <c r="K337" s="9" t="n"/>
      <c r="L337" s="9" t="n"/>
    </row>
    <row r="338">
      <c r="A338" s="9" t="n"/>
      <c r="B338" s="14">
        <f>IF(A338="","",IFERROR(VLOOKUP(A338,Saldos!$A$5:$B$104,2,FALSE),"ID no encontrado"))</f>
        <v/>
      </c>
      <c r="C338" s="10" t="n"/>
      <c r="D338" s="10" t="n"/>
      <c r="E338" s="10" t="n"/>
      <c r="F338" s="14">
        <f>IF(OR(D338="",E338=""),"",IF(E338&lt;D338,"Revisar fechas",IF(Parámetros!$H$8="Hábiles",NETWORKDAYS(D338,E338,INDEX(Feriados!$A$3:$F$62,0,Parámetros!$B$5))+IF(Parámetros!$H$9="Sí",INT((WEEKDAY(D338-7)+E338-D338)/7)-SUMPRODUCT((INDEX(Feriados!$A$3:$F$62,0,Parámetros!$B$5)&lt;&gt;"")*(INDEX(Feriados!$A$3:$F$62,0,Parámetros!$B$5)&gt;=D338)*(INDEX(Feriados!$A$3:$F$62,0,Parámetros!$B$5)&lt;=E338)*(WEEKDAY(INDEX(Feriados!$A$3:$F$62,0,Parámetros!$B$5))=7)),0),E338-D338+1)))</f>
        <v/>
      </c>
      <c r="G338" s="9" t="n"/>
      <c r="H338" s="9" t="n"/>
      <c r="I338" s="14">
        <f>IF(OR(C338="",D338=""),"",D338-C338)</f>
        <v/>
      </c>
      <c r="J338" s="14">
        <f>IF(OR(I338="",Parámetros!$H$10=""),"",IF(I338&gt;=Parámetros!$H$10,"Sí","No"))</f>
        <v/>
      </c>
      <c r="K338" s="9" t="n"/>
      <c r="L338" s="9" t="n"/>
    </row>
    <row r="339">
      <c r="A339" s="9" t="n"/>
      <c r="B339" s="14">
        <f>IF(A339="","",IFERROR(VLOOKUP(A339,Saldos!$A$5:$B$104,2,FALSE),"ID no encontrado"))</f>
        <v/>
      </c>
      <c r="C339" s="10" t="n"/>
      <c r="D339" s="10" t="n"/>
      <c r="E339" s="10" t="n"/>
      <c r="F339" s="14">
        <f>IF(OR(D339="",E339=""),"",IF(E339&lt;D339,"Revisar fechas",IF(Parámetros!$H$8="Hábiles",NETWORKDAYS(D339,E339,INDEX(Feriados!$A$3:$F$62,0,Parámetros!$B$5))+IF(Parámetros!$H$9="Sí",INT((WEEKDAY(D339-7)+E339-D339)/7)-SUMPRODUCT((INDEX(Feriados!$A$3:$F$62,0,Parámetros!$B$5)&lt;&gt;"")*(INDEX(Feriados!$A$3:$F$62,0,Parámetros!$B$5)&gt;=D339)*(INDEX(Feriados!$A$3:$F$62,0,Parámetros!$B$5)&lt;=E339)*(WEEKDAY(INDEX(Feriados!$A$3:$F$62,0,Parámetros!$B$5))=7)),0),E339-D339+1)))</f>
        <v/>
      </c>
      <c r="G339" s="9" t="n"/>
      <c r="H339" s="9" t="n"/>
      <c r="I339" s="14">
        <f>IF(OR(C339="",D339=""),"",D339-C339)</f>
        <v/>
      </c>
      <c r="J339" s="14">
        <f>IF(OR(I339="",Parámetros!$H$10=""),"",IF(I339&gt;=Parámetros!$H$10,"Sí","No"))</f>
        <v/>
      </c>
      <c r="K339" s="9" t="n"/>
      <c r="L339" s="9" t="n"/>
    </row>
    <row r="340">
      <c r="A340" s="9" t="n"/>
      <c r="B340" s="14">
        <f>IF(A340="","",IFERROR(VLOOKUP(A340,Saldos!$A$5:$B$104,2,FALSE),"ID no encontrado"))</f>
        <v/>
      </c>
      <c r="C340" s="10" t="n"/>
      <c r="D340" s="10" t="n"/>
      <c r="E340" s="10" t="n"/>
      <c r="F340" s="14">
        <f>IF(OR(D340="",E340=""),"",IF(E340&lt;D340,"Revisar fechas",IF(Parámetros!$H$8="Hábiles",NETWORKDAYS(D340,E340,INDEX(Feriados!$A$3:$F$62,0,Parámetros!$B$5))+IF(Parámetros!$H$9="Sí",INT((WEEKDAY(D340-7)+E340-D340)/7)-SUMPRODUCT((INDEX(Feriados!$A$3:$F$62,0,Parámetros!$B$5)&lt;&gt;"")*(INDEX(Feriados!$A$3:$F$62,0,Parámetros!$B$5)&gt;=D340)*(INDEX(Feriados!$A$3:$F$62,0,Parámetros!$B$5)&lt;=E340)*(WEEKDAY(INDEX(Feriados!$A$3:$F$62,0,Parámetros!$B$5))=7)),0),E340-D340+1)))</f>
        <v/>
      </c>
      <c r="G340" s="9" t="n"/>
      <c r="H340" s="9" t="n"/>
      <c r="I340" s="14">
        <f>IF(OR(C340="",D340=""),"",D340-C340)</f>
        <v/>
      </c>
      <c r="J340" s="14">
        <f>IF(OR(I340="",Parámetros!$H$10=""),"",IF(I340&gt;=Parámetros!$H$10,"Sí","No"))</f>
        <v/>
      </c>
      <c r="K340" s="9" t="n"/>
      <c r="L340" s="9" t="n"/>
    </row>
    <row r="341">
      <c r="A341" s="9" t="n"/>
      <c r="B341" s="14">
        <f>IF(A341="","",IFERROR(VLOOKUP(A341,Saldos!$A$5:$B$104,2,FALSE),"ID no encontrado"))</f>
        <v/>
      </c>
      <c r="C341" s="10" t="n"/>
      <c r="D341" s="10" t="n"/>
      <c r="E341" s="10" t="n"/>
      <c r="F341" s="14">
        <f>IF(OR(D341="",E341=""),"",IF(E341&lt;D341,"Revisar fechas",IF(Parámetros!$H$8="Hábiles",NETWORKDAYS(D341,E341,INDEX(Feriados!$A$3:$F$62,0,Parámetros!$B$5))+IF(Parámetros!$H$9="Sí",INT((WEEKDAY(D341-7)+E341-D341)/7)-SUMPRODUCT((INDEX(Feriados!$A$3:$F$62,0,Parámetros!$B$5)&lt;&gt;"")*(INDEX(Feriados!$A$3:$F$62,0,Parámetros!$B$5)&gt;=D341)*(INDEX(Feriados!$A$3:$F$62,0,Parámetros!$B$5)&lt;=E341)*(WEEKDAY(INDEX(Feriados!$A$3:$F$62,0,Parámetros!$B$5))=7)),0),E341-D341+1)))</f>
        <v/>
      </c>
      <c r="G341" s="9" t="n"/>
      <c r="H341" s="9" t="n"/>
      <c r="I341" s="14">
        <f>IF(OR(C341="",D341=""),"",D341-C341)</f>
        <v/>
      </c>
      <c r="J341" s="14">
        <f>IF(OR(I341="",Parámetros!$H$10=""),"",IF(I341&gt;=Parámetros!$H$10,"Sí","No"))</f>
        <v/>
      </c>
      <c r="K341" s="9" t="n"/>
      <c r="L341" s="9" t="n"/>
    </row>
    <row r="342">
      <c r="A342" s="9" t="n"/>
      <c r="B342" s="14">
        <f>IF(A342="","",IFERROR(VLOOKUP(A342,Saldos!$A$5:$B$104,2,FALSE),"ID no encontrado"))</f>
        <v/>
      </c>
      <c r="C342" s="10" t="n"/>
      <c r="D342" s="10" t="n"/>
      <c r="E342" s="10" t="n"/>
      <c r="F342" s="14">
        <f>IF(OR(D342="",E342=""),"",IF(E342&lt;D342,"Revisar fechas",IF(Parámetros!$H$8="Hábiles",NETWORKDAYS(D342,E342,INDEX(Feriados!$A$3:$F$62,0,Parámetros!$B$5))+IF(Parámetros!$H$9="Sí",INT((WEEKDAY(D342-7)+E342-D342)/7)-SUMPRODUCT((INDEX(Feriados!$A$3:$F$62,0,Parámetros!$B$5)&lt;&gt;"")*(INDEX(Feriados!$A$3:$F$62,0,Parámetros!$B$5)&gt;=D342)*(INDEX(Feriados!$A$3:$F$62,0,Parámetros!$B$5)&lt;=E342)*(WEEKDAY(INDEX(Feriados!$A$3:$F$62,0,Parámetros!$B$5))=7)),0),E342-D342+1)))</f>
        <v/>
      </c>
      <c r="G342" s="9" t="n"/>
      <c r="H342" s="9" t="n"/>
      <c r="I342" s="14">
        <f>IF(OR(C342="",D342=""),"",D342-C342)</f>
        <v/>
      </c>
      <c r="J342" s="14">
        <f>IF(OR(I342="",Parámetros!$H$10=""),"",IF(I342&gt;=Parámetros!$H$10,"Sí","No"))</f>
        <v/>
      </c>
      <c r="K342" s="9" t="n"/>
      <c r="L342" s="9" t="n"/>
    </row>
    <row r="343">
      <c r="A343" s="9" t="n"/>
      <c r="B343" s="14">
        <f>IF(A343="","",IFERROR(VLOOKUP(A343,Saldos!$A$5:$B$104,2,FALSE),"ID no encontrado"))</f>
        <v/>
      </c>
      <c r="C343" s="10" t="n"/>
      <c r="D343" s="10" t="n"/>
      <c r="E343" s="10" t="n"/>
      <c r="F343" s="14">
        <f>IF(OR(D343="",E343=""),"",IF(E343&lt;D343,"Revisar fechas",IF(Parámetros!$H$8="Hábiles",NETWORKDAYS(D343,E343,INDEX(Feriados!$A$3:$F$62,0,Parámetros!$B$5))+IF(Parámetros!$H$9="Sí",INT((WEEKDAY(D343-7)+E343-D343)/7)-SUMPRODUCT((INDEX(Feriados!$A$3:$F$62,0,Parámetros!$B$5)&lt;&gt;"")*(INDEX(Feriados!$A$3:$F$62,0,Parámetros!$B$5)&gt;=D343)*(INDEX(Feriados!$A$3:$F$62,0,Parámetros!$B$5)&lt;=E343)*(WEEKDAY(INDEX(Feriados!$A$3:$F$62,0,Parámetros!$B$5))=7)),0),E343-D343+1)))</f>
        <v/>
      </c>
      <c r="G343" s="9" t="n"/>
      <c r="H343" s="9" t="n"/>
      <c r="I343" s="14">
        <f>IF(OR(C343="",D343=""),"",D343-C343)</f>
        <v/>
      </c>
      <c r="J343" s="14">
        <f>IF(OR(I343="",Parámetros!$H$10=""),"",IF(I343&gt;=Parámetros!$H$10,"Sí","No"))</f>
        <v/>
      </c>
      <c r="K343" s="9" t="n"/>
      <c r="L343" s="9" t="n"/>
    </row>
    <row r="344">
      <c r="A344" s="9" t="n"/>
      <c r="B344" s="14">
        <f>IF(A344="","",IFERROR(VLOOKUP(A344,Saldos!$A$5:$B$104,2,FALSE),"ID no encontrado"))</f>
        <v/>
      </c>
      <c r="C344" s="10" t="n"/>
      <c r="D344" s="10" t="n"/>
      <c r="E344" s="10" t="n"/>
      <c r="F344" s="14">
        <f>IF(OR(D344="",E344=""),"",IF(E344&lt;D344,"Revisar fechas",IF(Parámetros!$H$8="Hábiles",NETWORKDAYS(D344,E344,INDEX(Feriados!$A$3:$F$62,0,Parámetros!$B$5))+IF(Parámetros!$H$9="Sí",INT((WEEKDAY(D344-7)+E344-D344)/7)-SUMPRODUCT((INDEX(Feriados!$A$3:$F$62,0,Parámetros!$B$5)&lt;&gt;"")*(INDEX(Feriados!$A$3:$F$62,0,Parámetros!$B$5)&gt;=D344)*(INDEX(Feriados!$A$3:$F$62,0,Parámetros!$B$5)&lt;=E344)*(WEEKDAY(INDEX(Feriados!$A$3:$F$62,0,Parámetros!$B$5))=7)),0),E344-D344+1)))</f>
        <v/>
      </c>
      <c r="G344" s="9" t="n"/>
      <c r="H344" s="9" t="n"/>
      <c r="I344" s="14">
        <f>IF(OR(C344="",D344=""),"",D344-C344)</f>
        <v/>
      </c>
      <c r="J344" s="14">
        <f>IF(OR(I344="",Parámetros!$H$10=""),"",IF(I344&gt;=Parámetros!$H$10,"Sí","No"))</f>
        <v/>
      </c>
      <c r="K344" s="9" t="n"/>
      <c r="L344" s="9" t="n"/>
    </row>
    <row r="345">
      <c r="A345" s="9" t="n"/>
      <c r="B345" s="14">
        <f>IF(A345="","",IFERROR(VLOOKUP(A345,Saldos!$A$5:$B$104,2,FALSE),"ID no encontrado"))</f>
        <v/>
      </c>
      <c r="C345" s="10" t="n"/>
      <c r="D345" s="10" t="n"/>
      <c r="E345" s="10" t="n"/>
      <c r="F345" s="14">
        <f>IF(OR(D345="",E345=""),"",IF(E345&lt;D345,"Revisar fechas",IF(Parámetros!$H$8="Hábiles",NETWORKDAYS(D345,E345,INDEX(Feriados!$A$3:$F$62,0,Parámetros!$B$5))+IF(Parámetros!$H$9="Sí",INT((WEEKDAY(D345-7)+E345-D345)/7)-SUMPRODUCT((INDEX(Feriados!$A$3:$F$62,0,Parámetros!$B$5)&lt;&gt;"")*(INDEX(Feriados!$A$3:$F$62,0,Parámetros!$B$5)&gt;=D345)*(INDEX(Feriados!$A$3:$F$62,0,Parámetros!$B$5)&lt;=E345)*(WEEKDAY(INDEX(Feriados!$A$3:$F$62,0,Parámetros!$B$5))=7)),0),E345-D345+1)))</f>
        <v/>
      </c>
      <c r="G345" s="9" t="n"/>
      <c r="H345" s="9" t="n"/>
      <c r="I345" s="14">
        <f>IF(OR(C345="",D345=""),"",D345-C345)</f>
        <v/>
      </c>
      <c r="J345" s="14">
        <f>IF(OR(I345="",Parámetros!$H$10=""),"",IF(I345&gt;=Parámetros!$H$10,"Sí","No"))</f>
        <v/>
      </c>
      <c r="K345" s="9" t="n"/>
      <c r="L345" s="9" t="n"/>
    </row>
    <row r="346">
      <c r="A346" s="9" t="n"/>
      <c r="B346" s="14">
        <f>IF(A346="","",IFERROR(VLOOKUP(A346,Saldos!$A$5:$B$104,2,FALSE),"ID no encontrado"))</f>
        <v/>
      </c>
      <c r="C346" s="10" t="n"/>
      <c r="D346" s="10" t="n"/>
      <c r="E346" s="10" t="n"/>
      <c r="F346" s="14">
        <f>IF(OR(D346="",E346=""),"",IF(E346&lt;D346,"Revisar fechas",IF(Parámetros!$H$8="Hábiles",NETWORKDAYS(D346,E346,INDEX(Feriados!$A$3:$F$62,0,Parámetros!$B$5))+IF(Parámetros!$H$9="Sí",INT((WEEKDAY(D346-7)+E346-D346)/7)-SUMPRODUCT((INDEX(Feriados!$A$3:$F$62,0,Parámetros!$B$5)&lt;&gt;"")*(INDEX(Feriados!$A$3:$F$62,0,Parámetros!$B$5)&gt;=D346)*(INDEX(Feriados!$A$3:$F$62,0,Parámetros!$B$5)&lt;=E346)*(WEEKDAY(INDEX(Feriados!$A$3:$F$62,0,Parámetros!$B$5))=7)),0),E346-D346+1)))</f>
        <v/>
      </c>
      <c r="G346" s="9" t="n"/>
      <c r="H346" s="9" t="n"/>
      <c r="I346" s="14">
        <f>IF(OR(C346="",D346=""),"",D346-C346)</f>
        <v/>
      </c>
      <c r="J346" s="14">
        <f>IF(OR(I346="",Parámetros!$H$10=""),"",IF(I346&gt;=Parámetros!$H$10,"Sí","No"))</f>
        <v/>
      </c>
      <c r="K346" s="9" t="n"/>
      <c r="L346" s="9" t="n"/>
    </row>
    <row r="347">
      <c r="A347" s="9" t="n"/>
      <c r="B347" s="14">
        <f>IF(A347="","",IFERROR(VLOOKUP(A347,Saldos!$A$5:$B$104,2,FALSE),"ID no encontrado"))</f>
        <v/>
      </c>
      <c r="C347" s="10" t="n"/>
      <c r="D347" s="10" t="n"/>
      <c r="E347" s="10" t="n"/>
      <c r="F347" s="14">
        <f>IF(OR(D347="",E347=""),"",IF(E347&lt;D347,"Revisar fechas",IF(Parámetros!$H$8="Hábiles",NETWORKDAYS(D347,E347,INDEX(Feriados!$A$3:$F$62,0,Parámetros!$B$5))+IF(Parámetros!$H$9="Sí",INT((WEEKDAY(D347-7)+E347-D347)/7)-SUMPRODUCT((INDEX(Feriados!$A$3:$F$62,0,Parámetros!$B$5)&lt;&gt;"")*(INDEX(Feriados!$A$3:$F$62,0,Parámetros!$B$5)&gt;=D347)*(INDEX(Feriados!$A$3:$F$62,0,Parámetros!$B$5)&lt;=E347)*(WEEKDAY(INDEX(Feriados!$A$3:$F$62,0,Parámetros!$B$5))=7)),0),E347-D347+1)))</f>
        <v/>
      </c>
      <c r="G347" s="9" t="n"/>
      <c r="H347" s="9" t="n"/>
      <c r="I347" s="14">
        <f>IF(OR(C347="",D347=""),"",D347-C347)</f>
        <v/>
      </c>
      <c r="J347" s="14">
        <f>IF(OR(I347="",Parámetros!$H$10=""),"",IF(I347&gt;=Parámetros!$H$10,"Sí","No"))</f>
        <v/>
      </c>
      <c r="K347" s="9" t="n"/>
      <c r="L347" s="9" t="n"/>
    </row>
    <row r="348">
      <c r="A348" s="9" t="n"/>
      <c r="B348" s="14">
        <f>IF(A348="","",IFERROR(VLOOKUP(A348,Saldos!$A$5:$B$104,2,FALSE),"ID no encontrado"))</f>
        <v/>
      </c>
      <c r="C348" s="10" t="n"/>
      <c r="D348" s="10" t="n"/>
      <c r="E348" s="10" t="n"/>
      <c r="F348" s="14">
        <f>IF(OR(D348="",E348=""),"",IF(E348&lt;D348,"Revisar fechas",IF(Parámetros!$H$8="Hábiles",NETWORKDAYS(D348,E348,INDEX(Feriados!$A$3:$F$62,0,Parámetros!$B$5))+IF(Parámetros!$H$9="Sí",INT((WEEKDAY(D348-7)+E348-D348)/7)-SUMPRODUCT((INDEX(Feriados!$A$3:$F$62,0,Parámetros!$B$5)&lt;&gt;"")*(INDEX(Feriados!$A$3:$F$62,0,Parámetros!$B$5)&gt;=D348)*(INDEX(Feriados!$A$3:$F$62,0,Parámetros!$B$5)&lt;=E348)*(WEEKDAY(INDEX(Feriados!$A$3:$F$62,0,Parámetros!$B$5))=7)),0),E348-D348+1)))</f>
        <v/>
      </c>
      <c r="G348" s="9" t="n"/>
      <c r="H348" s="9" t="n"/>
      <c r="I348" s="14">
        <f>IF(OR(C348="",D348=""),"",D348-C348)</f>
        <v/>
      </c>
      <c r="J348" s="14">
        <f>IF(OR(I348="",Parámetros!$H$10=""),"",IF(I348&gt;=Parámetros!$H$10,"Sí","No"))</f>
        <v/>
      </c>
      <c r="K348" s="9" t="n"/>
      <c r="L348" s="9" t="n"/>
    </row>
    <row r="349">
      <c r="A349" s="9" t="n"/>
      <c r="B349" s="14">
        <f>IF(A349="","",IFERROR(VLOOKUP(A349,Saldos!$A$5:$B$104,2,FALSE),"ID no encontrado"))</f>
        <v/>
      </c>
      <c r="C349" s="10" t="n"/>
      <c r="D349" s="10" t="n"/>
      <c r="E349" s="10" t="n"/>
      <c r="F349" s="14">
        <f>IF(OR(D349="",E349=""),"",IF(E349&lt;D349,"Revisar fechas",IF(Parámetros!$H$8="Hábiles",NETWORKDAYS(D349,E349,INDEX(Feriados!$A$3:$F$62,0,Parámetros!$B$5))+IF(Parámetros!$H$9="Sí",INT((WEEKDAY(D349-7)+E349-D349)/7)-SUMPRODUCT((INDEX(Feriados!$A$3:$F$62,0,Parámetros!$B$5)&lt;&gt;"")*(INDEX(Feriados!$A$3:$F$62,0,Parámetros!$B$5)&gt;=D349)*(INDEX(Feriados!$A$3:$F$62,0,Parámetros!$B$5)&lt;=E349)*(WEEKDAY(INDEX(Feriados!$A$3:$F$62,0,Parámetros!$B$5))=7)),0),E349-D349+1)))</f>
        <v/>
      </c>
      <c r="G349" s="9" t="n"/>
      <c r="H349" s="9" t="n"/>
      <c r="I349" s="14">
        <f>IF(OR(C349="",D349=""),"",D349-C349)</f>
        <v/>
      </c>
      <c r="J349" s="14">
        <f>IF(OR(I349="",Parámetros!$H$10=""),"",IF(I349&gt;=Parámetros!$H$10,"Sí","No"))</f>
        <v/>
      </c>
      <c r="K349" s="9" t="n"/>
      <c r="L349" s="9" t="n"/>
    </row>
    <row r="350">
      <c r="A350" s="9" t="n"/>
      <c r="B350" s="14">
        <f>IF(A350="","",IFERROR(VLOOKUP(A350,Saldos!$A$5:$B$104,2,FALSE),"ID no encontrado"))</f>
        <v/>
      </c>
      <c r="C350" s="10" t="n"/>
      <c r="D350" s="10" t="n"/>
      <c r="E350" s="10" t="n"/>
      <c r="F350" s="14">
        <f>IF(OR(D350="",E350=""),"",IF(E350&lt;D350,"Revisar fechas",IF(Parámetros!$H$8="Hábiles",NETWORKDAYS(D350,E350,INDEX(Feriados!$A$3:$F$62,0,Parámetros!$B$5))+IF(Parámetros!$H$9="Sí",INT((WEEKDAY(D350-7)+E350-D350)/7)-SUMPRODUCT((INDEX(Feriados!$A$3:$F$62,0,Parámetros!$B$5)&lt;&gt;"")*(INDEX(Feriados!$A$3:$F$62,0,Parámetros!$B$5)&gt;=D350)*(INDEX(Feriados!$A$3:$F$62,0,Parámetros!$B$5)&lt;=E350)*(WEEKDAY(INDEX(Feriados!$A$3:$F$62,0,Parámetros!$B$5))=7)),0),E350-D350+1)))</f>
        <v/>
      </c>
      <c r="G350" s="9" t="n"/>
      <c r="H350" s="9" t="n"/>
      <c r="I350" s="14">
        <f>IF(OR(C350="",D350=""),"",D350-C350)</f>
        <v/>
      </c>
      <c r="J350" s="14">
        <f>IF(OR(I350="",Parámetros!$H$10=""),"",IF(I350&gt;=Parámetros!$H$10,"Sí","No"))</f>
        <v/>
      </c>
      <c r="K350" s="9" t="n"/>
      <c r="L350" s="9" t="n"/>
    </row>
    <row r="351">
      <c r="A351" s="9" t="n"/>
      <c r="B351" s="14">
        <f>IF(A351="","",IFERROR(VLOOKUP(A351,Saldos!$A$5:$B$104,2,FALSE),"ID no encontrado"))</f>
        <v/>
      </c>
      <c r="C351" s="10" t="n"/>
      <c r="D351" s="10" t="n"/>
      <c r="E351" s="10" t="n"/>
      <c r="F351" s="14">
        <f>IF(OR(D351="",E351=""),"",IF(E351&lt;D351,"Revisar fechas",IF(Parámetros!$H$8="Hábiles",NETWORKDAYS(D351,E351,INDEX(Feriados!$A$3:$F$62,0,Parámetros!$B$5))+IF(Parámetros!$H$9="Sí",INT((WEEKDAY(D351-7)+E351-D351)/7)-SUMPRODUCT((INDEX(Feriados!$A$3:$F$62,0,Parámetros!$B$5)&lt;&gt;"")*(INDEX(Feriados!$A$3:$F$62,0,Parámetros!$B$5)&gt;=D351)*(INDEX(Feriados!$A$3:$F$62,0,Parámetros!$B$5)&lt;=E351)*(WEEKDAY(INDEX(Feriados!$A$3:$F$62,0,Parámetros!$B$5))=7)),0),E351-D351+1)))</f>
        <v/>
      </c>
      <c r="G351" s="9" t="n"/>
      <c r="H351" s="9" t="n"/>
      <c r="I351" s="14">
        <f>IF(OR(C351="",D351=""),"",D351-C351)</f>
        <v/>
      </c>
      <c r="J351" s="14">
        <f>IF(OR(I351="",Parámetros!$H$10=""),"",IF(I351&gt;=Parámetros!$H$10,"Sí","No"))</f>
        <v/>
      </c>
      <c r="K351" s="9" t="n"/>
      <c r="L351" s="9" t="n"/>
    </row>
    <row r="352">
      <c r="A352" s="9" t="n"/>
      <c r="B352" s="14">
        <f>IF(A352="","",IFERROR(VLOOKUP(A352,Saldos!$A$5:$B$104,2,FALSE),"ID no encontrado"))</f>
        <v/>
      </c>
      <c r="C352" s="10" t="n"/>
      <c r="D352" s="10" t="n"/>
      <c r="E352" s="10" t="n"/>
      <c r="F352" s="14">
        <f>IF(OR(D352="",E352=""),"",IF(E352&lt;D352,"Revisar fechas",IF(Parámetros!$H$8="Hábiles",NETWORKDAYS(D352,E352,INDEX(Feriados!$A$3:$F$62,0,Parámetros!$B$5))+IF(Parámetros!$H$9="Sí",INT((WEEKDAY(D352-7)+E352-D352)/7)-SUMPRODUCT((INDEX(Feriados!$A$3:$F$62,0,Parámetros!$B$5)&lt;&gt;"")*(INDEX(Feriados!$A$3:$F$62,0,Parámetros!$B$5)&gt;=D352)*(INDEX(Feriados!$A$3:$F$62,0,Parámetros!$B$5)&lt;=E352)*(WEEKDAY(INDEX(Feriados!$A$3:$F$62,0,Parámetros!$B$5))=7)),0),E352-D352+1)))</f>
        <v/>
      </c>
      <c r="G352" s="9" t="n"/>
      <c r="H352" s="9" t="n"/>
      <c r="I352" s="14">
        <f>IF(OR(C352="",D352=""),"",D352-C352)</f>
        <v/>
      </c>
      <c r="J352" s="14">
        <f>IF(OR(I352="",Parámetros!$H$10=""),"",IF(I352&gt;=Parámetros!$H$10,"Sí","No"))</f>
        <v/>
      </c>
      <c r="K352" s="9" t="n"/>
      <c r="L352" s="9" t="n"/>
    </row>
    <row r="353">
      <c r="A353" s="9" t="n"/>
      <c r="B353" s="14">
        <f>IF(A353="","",IFERROR(VLOOKUP(A353,Saldos!$A$5:$B$104,2,FALSE),"ID no encontrado"))</f>
        <v/>
      </c>
      <c r="C353" s="10" t="n"/>
      <c r="D353" s="10" t="n"/>
      <c r="E353" s="10" t="n"/>
      <c r="F353" s="14">
        <f>IF(OR(D353="",E353=""),"",IF(E353&lt;D353,"Revisar fechas",IF(Parámetros!$H$8="Hábiles",NETWORKDAYS(D353,E353,INDEX(Feriados!$A$3:$F$62,0,Parámetros!$B$5))+IF(Parámetros!$H$9="Sí",INT((WEEKDAY(D353-7)+E353-D353)/7)-SUMPRODUCT((INDEX(Feriados!$A$3:$F$62,0,Parámetros!$B$5)&lt;&gt;"")*(INDEX(Feriados!$A$3:$F$62,0,Parámetros!$B$5)&gt;=D353)*(INDEX(Feriados!$A$3:$F$62,0,Parámetros!$B$5)&lt;=E353)*(WEEKDAY(INDEX(Feriados!$A$3:$F$62,0,Parámetros!$B$5))=7)),0),E353-D353+1)))</f>
        <v/>
      </c>
      <c r="G353" s="9" t="n"/>
      <c r="H353" s="9" t="n"/>
      <c r="I353" s="14">
        <f>IF(OR(C353="",D353=""),"",D353-C353)</f>
        <v/>
      </c>
      <c r="J353" s="14">
        <f>IF(OR(I353="",Parámetros!$H$10=""),"",IF(I353&gt;=Parámetros!$H$10,"Sí","No"))</f>
        <v/>
      </c>
      <c r="K353" s="9" t="n"/>
      <c r="L353" s="9" t="n"/>
    </row>
    <row r="354">
      <c r="A354" s="9" t="n"/>
      <c r="B354" s="14">
        <f>IF(A354="","",IFERROR(VLOOKUP(A354,Saldos!$A$5:$B$104,2,FALSE),"ID no encontrado"))</f>
        <v/>
      </c>
      <c r="C354" s="10" t="n"/>
      <c r="D354" s="10" t="n"/>
      <c r="E354" s="10" t="n"/>
      <c r="F354" s="14">
        <f>IF(OR(D354="",E354=""),"",IF(E354&lt;D354,"Revisar fechas",IF(Parámetros!$H$8="Hábiles",NETWORKDAYS(D354,E354,INDEX(Feriados!$A$3:$F$62,0,Parámetros!$B$5))+IF(Parámetros!$H$9="Sí",INT((WEEKDAY(D354-7)+E354-D354)/7)-SUMPRODUCT((INDEX(Feriados!$A$3:$F$62,0,Parámetros!$B$5)&lt;&gt;"")*(INDEX(Feriados!$A$3:$F$62,0,Parámetros!$B$5)&gt;=D354)*(INDEX(Feriados!$A$3:$F$62,0,Parámetros!$B$5)&lt;=E354)*(WEEKDAY(INDEX(Feriados!$A$3:$F$62,0,Parámetros!$B$5))=7)),0),E354-D354+1)))</f>
        <v/>
      </c>
      <c r="G354" s="9" t="n"/>
      <c r="H354" s="9" t="n"/>
      <c r="I354" s="14">
        <f>IF(OR(C354="",D354=""),"",D354-C354)</f>
        <v/>
      </c>
      <c r="J354" s="14">
        <f>IF(OR(I354="",Parámetros!$H$10=""),"",IF(I354&gt;=Parámetros!$H$10,"Sí","No"))</f>
        <v/>
      </c>
      <c r="K354" s="9" t="n"/>
      <c r="L354" s="9" t="n"/>
    </row>
    <row r="355">
      <c r="A355" s="9" t="n"/>
      <c r="B355" s="14">
        <f>IF(A355="","",IFERROR(VLOOKUP(A355,Saldos!$A$5:$B$104,2,FALSE),"ID no encontrado"))</f>
        <v/>
      </c>
      <c r="C355" s="10" t="n"/>
      <c r="D355" s="10" t="n"/>
      <c r="E355" s="10" t="n"/>
      <c r="F355" s="14">
        <f>IF(OR(D355="",E355=""),"",IF(E355&lt;D355,"Revisar fechas",IF(Parámetros!$H$8="Hábiles",NETWORKDAYS(D355,E355,INDEX(Feriados!$A$3:$F$62,0,Parámetros!$B$5))+IF(Parámetros!$H$9="Sí",INT((WEEKDAY(D355-7)+E355-D355)/7)-SUMPRODUCT((INDEX(Feriados!$A$3:$F$62,0,Parámetros!$B$5)&lt;&gt;"")*(INDEX(Feriados!$A$3:$F$62,0,Parámetros!$B$5)&gt;=D355)*(INDEX(Feriados!$A$3:$F$62,0,Parámetros!$B$5)&lt;=E355)*(WEEKDAY(INDEX(Feriados!$A$3:$F$62,0,Parámetros!$B$5))=7)),0),E355-D355+1)))</f>
        <v/>
      </c>
      <c r="G355" s="9" t="n"/>
      <c r="H355" s="9" t="n"/>
      <c r="I355" s="14">
        <f>IF(OR(C355="",D355=""),"",D355-C355)</f>
        <v/>
      </c>
      <c r="J355" s="14">
        <f>IF(OR(I355="",Parámetros!$H$10=""),"",IF(I355&gt;=Parámetros!$H$10,"Sí","No"))</f>
        <v/>
      </c>
      <c r="K355" s="9" t="n"/>
      <c r="L355" s="9" t="n"/>
    </row>
    <row r="356">
      <c r="A356" s="9" t="n"/>
      <c r="B356" s="14">
        <f>IF(A356="","",IFERROR(VLOOKUP(A356,Saldos!$A$5:$B$104,2,FALSE),"ID no encontrado"))</f>
        <v/>
      </c>
      <c r="C356" s="10" t="n"/>
      <c r="D356" s="10" t="n"/>
      <c r="E356" s="10" t="n"/>
      <c r="F356" s="14">
        <f>IF(OR(D356="",E356=""),"",IF(E356&lt;D356,"Revisar fechas",IF(Parámetros!$H$8="Hábiles",NETWORKDAYS(D356,E356,INDEX(Feriados!$A$3:$F$62,0,Parámetros!$B$5))+IF(Parámetros!$H$9="Sí",INT((WEEKDAY(D356-7)+E356-D356)/7)-SUMPRODUCT((INDEX(Feriados!$A$3:$F$62,0,Parámetros!$B$5)&lt;&gt;"")*(INDEX(Feriados!$A$3:$F$62,0,Parámetros!$B$5)&gt;=D356)*(INDEX(Feriados!$A$3:$F$62,0,Parámetros!$B$5)&lt;=E356)*(WEEKDAY(INDEX(Feriados!$A$3:$F$62,0,Parámetros!$B$5))=7)),0),E356-D356+1)))</f>
        <v/>
      </c>
      <c r="G356" s="9" t="n"/>
      <c r="H356" s="9" t="n"/>
      <c r="I356" s="14">
        <f>IF(OR(C356="",D356=""),"",D356-C356)</f>
        <v/>
      </c>
      <c r="J356" s="14">
        <f>IF(OR(I356="",Parámetros!$H$10=""),"",IF(I356&gt;=Parámetros!$H$10,"Sí","No"))</f>
        <v/>
      </c>
      <c r="K356" s="9" t="n"/>
      <c r="L356" s="9" t="n"/>
    </row>
    <row r="357">
      <c r="A357" s="9" t="n"/>
      <c r="B357" s="14">
        <f>IF(A357="","",IFERROR(VLOOKUP(A357,Saldos!$A$5:$B$104,2,FALSE),"ID no encontrado"))</f>
        <v/>
      </c>
      <c r="C357" s="10" t="n"/>
      <c r="D357" s="10" t="n"/>
      <c r="E357" s="10" t="n"/>
      <c r="F357" s="14">
        <f>IF(OR(D357="",E357=""),"",IF(E357&lt;D357,"Revisar fechas",IF(Parámetros!$H$8="Hábiles",NETWORKDAYS(D357,E357,INDEX(Feriados!$A$3:$F$62,0,Parámetros!$B$5))+IF(Parámetros!$H$9="Sí",INT((WEEKDAY(D357-7)+E357-D357)/7)-SUMPRODUCT((INDEX(Feriados!$A$3:$F$62,0,Parámetros!$B$5)&lt;&gt;"")*(INDEX(Feriados!$A$3:$F$62,0,Parámetros!$B$5)&gt;=D357)*(INDEX(Feriados!$A$3:$F$62,0,Parámetros!$B$5)&lt;=E357)*(WEEKDAY(INDEX(Feriados!$A$3:$F$62,0,Parámetros!$B$5))=7)),0),E357-D357+1)))</f>
        <v/>
      </c>
      <c r="G357" s="9" t="n"/>
      <c r="H357" s="9" t="n"/>
      <c r="I357" s="14">
        <f>IF(OR(C357="",D357=""),"",D357-C357)</f>
        <v/>
      </c>
      <c r="J357" s="14">
        <f>IF(OR(I357="",Parámetros!$H$10=""),"",IF(I357&gt;=Parámetros!$H$10,"Sí","No"))</f>
        <v/>
      </c>
      <c r="K357" s="9" t="n"/>
      <c r="L357" s="9" t="n"/>
    </row>
    <row r="358">
      <c r="A358" s="9" t="n"/>
      <c r="B358" s="14">
        <f>IF(A358="","",IFERROR(VLOOKUP(A358,Saldos!$A$5:$B$104,2,FALSE),"ID no encontrado"))</f>
        <v/>
      </c>
      <c r="C358" s="10" t="n"/>
      <c r="D358" s="10" t="n"/>
      <c r="E358" s="10" t="n"/>
      <c r="F358" s="14">
        <f>IF(OR(D358="",E358=""),"",IF(E358&lt;D358,"Revisar fechas",IF(Parámetros!$H$8="Hábiles",NETWORKDAYS(D358,E358,INDEX(Feriados!$A$3:$F$62,0,Parámetros!$B$5))+IF(Parámetros!$H$9="Sí",INT((WEEKDAY(D358-7)+E358-D358)/7)-SUMPRODUCT((INDEX(Feriados!$A$3:$F$62,0,Parámetros!$B$5)&lt;&gt;"")*(INDEX(Feriados!$A$3:$F$62,0,Parámetros!$B$5)&gt;=D358)*(INDEX(Feriados!$A$3:$F$62,0,Parámetros!$B$5)&lt;=E358)*(WEEKDAY(INDEX(Feriados!$A$3:$F$62,0,Parámetros!$B$5))=7)),0),E358-D358+1)))</f>
        <v/>
      </c>
      <c r="G358" s="9" t="n"/>
      <c r="H358" s="9" t="n"/>
      <c r="I358" s="14">
        <f>IF(OR(C358="",D358=""),"",D358-C358)</f>
        <v/>
      </c>
      <c r="J358" s="14">
        <f>IF(OR(I358="",Parámetros!$H$10=""),"",IF(I358&gt;=Parámetros!$H$10,"Sí","No"))</f>
        <v/>
      </c>
      <c r="K358" s="9" t="n"/>
      <c r="L358" s="9" t="n"/>
    </row>
    <row r="359">
      <c r="A359" s="9" t="n"/>
      <c r="B359" s="14">
        <f>IF(A359="","",IFERROR(VLOOKUP(A359,Saldos!$A$5:$B$104,2,FALSE),"ID no encontrado"))</f>
        <v/>
      </c>
      <c r="C359" s="10" t="n"/>
      <c r="D359" s="10" t="n"/>
      <c r="E359" s="10" t="n"/>
      <c r="F359" s="14">
        <f>IF(OR(D359="",E359=""),"",IF(E359&lt;D359,"Revisar fechas",IF(Parámetros!$H$8="Hábiles",NETWORKDAYS(D359,E359,INDEX(Feriados!$A$3:$F$62,0,Parámetros!$B$5))+IF(Parámetros!$H$9="Sí",INT((WEEKDAY(D359-7)+E359-D359)/7)-SUMPRODUCT((INDEX(Feriados!$A$3:$F$62,0,Parámetros!$B$5)&lt;&gt;"")*(INDEX(Feriados!$A$3:$F$62,0,Parámetros!$B$5)&gt;=D359)*(INDEX(Feriados!$A$3:$F$62,0,Parámetros!$B$5)&lt;=E359)*(WEEKDAY(INDEX(Feriados!$A$3:$F$62,0,Parámetros!$B$5))=7)),0),E359-D359+1)))</f>
        <v/>
      </c>
      <c r="G359" s="9" t="n"/>
      <c r="H359" s="9" t="n"/>
      <c r="I359" s="14">
        <f>IF(OR(C359="",D359=""),"",D359-C359)</f>
        <v/>
      </c>
      <c r="J359" s="14">
        <f>IF(OR(I359="",Parámetros!$H$10=""),"",IF(I359&gt;=Parámetros!$H$10,"Sí","No"))</f>
        <v/>
      </c>
      <c r="K359" s="9" t="n"/>
      <c r="L359" s="9" t="n"/>
    </row>
    <row r="360">
      <c r="A360" s="9" t="n"/>
      <c r="B360" s="14">
        <f>IF(A360="","",IFERROR(VLOOKUP(A360,Saldos!$A$5:$B$104,2,FALSE),"ID no encontrado"))</f>
        <v/>
      </c>
      <c r="C360" s="10" t="n"/>
      <c r="D360" s="10" t="n"/>
      <c r="E360" s="10" t="n"/>
      <c r="F360" s="14">
        <f>IF(OR(D360="",E360=""),"",IF(E360&lt;D360,"Revisar fechas",IF(Parámetros!$H$8="Hábiles",NETWORKDAYS(D360,E360,INDEX(Feriados!$A$3:$F$62,0,Parámetros!$B$5))+IF(Parámetros!$H$9="Sí",INT((WEEKDAY(D360-7)+E360-D360)/7)-SUMPRODUCT((INDEX(Feriados!$A$3:$F$62,0,Parámetros!$B$5)&lt;&gt;"")*(INDEX(Feriados!$A$3:$F$62,0,Parámetros!$B$5)&gt;=D360)*(INDEX(Feriados!$A$3:$F$62,0,Parámetros!$B$5)&lt;=E360)*(WEEKDAY(INDEX(Feriados!$A$3:$F$62,0,Parámetros!$B$5))=7)),0),E360-D360+1)))</f>
        <v/>
      </c>
      <c r="G360" s="9" t="n"/>
      <c r="H360" s="9" t="n"/>
      <c r="I360" s="14">
        <f>IF(OR(C360="",D360=""),"",D360-C360)</f>
        <v/>
      </c>
      <c r="J360" s="14">
        <f>IF(OR(I360="",Parámetros!$H$10=""),"",IF(I360&gt;=Parámetros!$H$10,"Sí","No"))</f>
        <v/>
      </c>
      <c r="K360" s="9" t="n"/>
      <c r="L360" s="9" t="n"/>
    </row>
    <row r="361">
      <c r="A361" s="9" t="n"/>
      <c r="B361" s="14">
        <f>IF(A361="","",IFERROR(VLOOKUP(A361,Saldos!$A$5:$B$104,2,FALSE),"ID no encontrado"))</f>
        <v/>
      </c>
      <c r="C361" s="10" t="n"/>
      <c r="D361" s="10" t="n"/>
      <c r="E361" s="10" t="n"/>
      <c r="F361" s="14">
        <f>IF(OR(D361="",E361=""),"",IF(E361&lt;D361,"Revisar fechas",IF(Parámetros!$H$8="Hábiles",NETWORKDAYS(D361,E361,INDEX(Feriados!$A$3:$F$62,0,Parámetros!$B$5))+IF(Parámetros!$H$9="Sí",INT((WEEKDAY(D361-7)+E361-D361)/7)-SUMPRODUCT((INDEX(Feriados!$A$3:$F$62,0,Parámetros!$B$5)&lt;&gt;"")*(INDEX(Feriados!$A$3:$F$62,0,Parámetros!$B$5)&gt;=D361)*(INDEX(Feriados!$A$3:$F$62,0,Parámetros!$B$5)&lt;=E361)*(WEEKDAY(INDEX(Feriados!$A$3:$F$62,0,Parámetros!$B$5))=7)),0),E361-D361+1)))</f>
        <v/>
      </c>
      <c r="G361" s="9" t="n"/>
      <c r="H361" s="9" t="n"/>
      <c r="I361" s="14">
        <f>IF(OR(C361="",D361=""),"",D361-C361)</f>
        <v/>
      </c>
      <c r="J361" s="14">
        <f>IF(OR(I361="",Parámetros!$H$10=""),"",IF(I361&gt;=Parámetros!$H$10,"Sí","No"))</f>
        <v/>
      </c>
      <c r="K361" s="9" t="n"/>
      <c r="L361" s="9" t="n"/>
    </row>
    <row r="362">
      <c r="A362" s="9" t="n"/>
      <c r="B362" s="14">
        <f>IF(A362="","",IFERROR(VLOOKUP(A362,Saldos!$A$5:$B$104,2,FALSE),"ID no encontrado"))</f>
        <v/>
      </c>
      <c r="C362" s="10" t="n"/>
      <c r="D362" s="10" t="n"/>
      <c r="E362" s="10" t="n"/>
      <c r="F362" s="14">
        <f>IF(OR(D362="",E362=""),"",IF(E362&lt;D362,"Revisar fechas",IF(Parámetros!$H$8="Hábiles",NETWORKDAYS(D362,E362,INDEX(Feriados!$A$3:$F$62,0,Parámetros!$B$5))+IF(Parámetros!$H$9="Sí",INT((WEEKDAY(D362-7)+E362-D362)/7)-SUMPRODUCT((INDEX(Feriados!$A$3:$F$62,0,Parámetros!$B$5)&lt;&gt;"")*(INDEX(Feriados!$A$3:$F$62,0,Parámetros!$B$5)&gt;=D362)*(INDEX(Feriados!$A$3:$F$62,0,Parámetros!$B$5)&lt;=E362)*(WEEKDAY(INDEX(Feriados!$A$3:$F$62,0,Parámetros!$B$5))=7)),0),E362-D362+1)))</f>
        <v/>
      </c>
      <c r="G362" s="9" t="n"/>
      <c r="H362" s="9" t="n"/>
      <c r="I362" s="14">
        <f>IF(OR(C362="",D362=""),"",D362-C362)</f>
        <v/>
      </c>
      <c r="J362" s="14">
        <f>IF(OR(I362="",Parámetros!$H$10=""),"",IF(I362&gt;=Parámetros!$H$10,"Sí","No"))</f>
        <v/>
      </c>
      <c r="K362" s="9" t="n"/>
      <c r="L362" s="9" t="n"/>
    </row>
    <row r="363">
      <c r="A363" s="9" t="n"/>
      <c r="B363" s="14">
        <f>IF(A363="","",IFERROR(VLOOKUP(A363,Saldos!$A$5:$B$104,2,FALSE),"ID no encontrado"))</f>
        <v/>
      </c>
      <c r="C363" s="10" t="n"/>
      <c r="D363" s="10" t="n"/>
      <c r="E363" s="10" t="n"/>
      <c r="F363" s="14">
        <f>IF(OR(D363="",E363=""),"",IF(E363&lt;D363,"Revisar fechas",IF(Parámetros!$H$8="Hábiles",NETWORKDAYS(D363,E363,INDEX(Feriados!$A$3:$F$62,0,Parámetros!$B$5))+IF(Parámetros!$H$9="Sí",INT((WEEKDAY(D363-7)+E363-D363)/7)-SUMPRODUCT((INDEX(Feriados!$A$3:$F$62,0,Parámetros!$B$5)&lt;&gt;"")*(INDEX(Feriados!$A$3:$F$62,0,Parámetros!$B$5)&gt;=D363)*(INDEX(Feriados!$A$3:$F$62,0,Parámetros!$B$5)&lt;=E363)*(WEEKDAY(INDEX(Feriados!$A$3:$F$62,0,Parámetros!$B$5))=7)),0),E363-D363+1)))</f>
        <v/>
      </c>
      <c r="G363" s="9" t="n"/>
      <c r="H363" s="9" t="n"/>
      <c r="I363" s="14">
        <f>IF(OR(C363="",D363=""),"",D363-C363)</f>
        <v/>
      </c>
      <c r="J363" s="14">
        <f>IF(OR(I363="",Parámetros!$H$10=""),"",IF(I363&gt;=Parámetros!$H$10,"Sí","No"))</f>
        <v/>
      </c>
      <c r="K363" s="9" t="n"/>
      <c r="L363" s="9" t="n"/>
    </row>
    <row r="364">
      <c r="A364" s="9" t="n"/>
      <c r="B364" s="14">
        <f>IF(A364="","",IFERROR(VLOOKUP(A364,Saldos!$A$5:$B$104,2,FALSE),"ID no encontrado"))</f>
        <v/>
      </c>
      <c r="C364" s="10" t="n"/>
      <c r="D364" s="10" t="n"/>
      <c r="E364" s="10" t="n"/>
      <c r="F364" s="14">
        <f>IF(OR(D364="",E364=""),"",IF(E364&lt;D364,"Revisar fechas",IF(Parámetros!$H$8="Hábiles",NETWORKDAYS(D364,E364,INDEX(Feriados!$A$3:$F$62,0,Parámetros!$B$5))+IF(Parámetros!$H$9="Sí",INT((WEEKDAY(D364-7)+E364-D364)/7)-SUMPRODUCT((INDEX(Feriados!$A$3:$F$62,0,Parámetros!$B$5)&lt;&gt;"")*(INDEX(Feriados!$A$3:$F$62,0,Parámetros!$B$5)&gt;=D364)*(INDEX(Feriados!$A$3:$F$62,0,Parámetros!$B$5)&lt;=E364)*(WEEKDAY(INDEX(Feriados!$A$3:$F$62,0,Parámetros!$B$5))=7)),0),E364-D364+1)))</f>
        <v/>
      </c>
      <c r="G364" s="9" t="n"/>
      <c r="H364" s="9" t="n"/>
      <c r="I364" s="14">
        <f>IF(OR(C364="",D364=""),"",D364-C364)</f>
        <v/>
      </c>
      <c r="J364" s="14">
        <f>IF(OR(I364="",Parámetros!$H$10=""),"",IF(I364&gt;=Parámetros!$H$10,"Sí","No"))</f>
        <v/>
      </c>
      <c r="K364" s="9" t="n"/>
      <c r="L364" s="9" t="n"/>
    </row>
    <row r="365">
      <c r="A365" s="9" t="n"/>
      <c r="B365" s="14">
        <f>IF(A365="","",IFERROR(VLOOKUP(A365,Saldos!$A$5:$B$104,2,FALSE),"ID no encontrado"))</f>
        <v/>
      </c>
      <c r="C365" s="10" t="n"/>
      <c r="D365" s="10" t="n"/>
      <c r="E365" s="10" t="n"/>
      <c r="F365" s="14">
        <f>IF(OR(D365="",E365=""),"",IF(E365&lt;D365,"Revisar fechas",IF(Parámetros!$H$8="Hábiles",NETWORKDAYS(D365,E365,INDEX(Feriados!$A$3:$F$62,0,Parámetros!$B$5))+IF(Parámetros!$H$9="Sí",INT((WEEKDAY(D365-7)+E365-D365)/7)-SUMPRODUCT((INDEX(Feriados!$A$3:$F$62,0,Parámetros!$B$5)&lt;&gt;"")*(INDEX(Feriados!$A$3:$F$62,0,Parámetros!$B$5)&gt;=D365)*(INDEX(Feriados!$A$3:$F$62,0,Parámetros!$B$5)&lt;=E365)*(WEEKDAY(INDEX(Feriados!$A$3:$F$62,0,Parámetros!$B$5))=7)),0),E365-D365+1)))</f>
        <v/>
      </c>
      <c r="G365" s="9" t="n"/>
      <c r="H365" s="9" t="n"/>
      <c r="I365" s="14">
        <f>IF(OR(C365="",D365=""),"",D365-C365)</f>
        <v/>
      </c>
      <c r="J365" s="14">
        <f>IF(OR(I365="",Parámetros!$H$10=""),"",IF(I365&gt;=Parámetros!$H$10,"Sí","No"))</f>
        <v/>
      </c>
      <c r="K365" s="9" t="n"/>
      <c r="L365" s="9" t="n"/>
    </row>
    <row r="366">
      <c r="A366" s="9" t="n"/>
      <c r="B366" s="14">
        <f>IF(A366="","",IFERROR(VLOOKUP(A366,Saldos!$A$5:$B$104,2,FALSE),"ID no encontrado"))</f>
        <v/>
      </c>
      <c r="C366" s="10" t="n"/>
      <c r="D366" s="10" t="n"/>
      <c r="E366" s="10" t="n"/>
      <c r="F366" s="14">
        <f>IF(OR(D366="",E366=""),"",IF(E366&lt;D366,"Revisar fechas",IF(Parámetros!$H$8="Hábiles",NETWORKDAYS(D366,E366,INDEX(Feriados!$A$3:$F$62,0,Parámetros!$B$5))+IF(Parámetros!$H$9="Sí",INT((WEEKDAY(D366-7)+E366-D366)/7)-SUMPRODUCT((INDEX(Feriados!$A$3:$F$62,0,Parámetros!$B$5)&lt;&gt;"")*(INDEX(Feriados!$A$3:$F$62,0,Parámetros!$B$5)&gt;=D366)*(INDEX(Feriados!$A$3:$F$62,0,Parámetros!$B$5)&lt;=E366)*(WEEKDAY(INDEX(Feriados!$A$3:$F$62,0,Parámetros!$B$5))=7)),0),E366-D366+1)))</f>
        <v/>
      </c>
      <c r="G366" s="9" t="n"/>
      <c r="H366" s="9" t="n"/>
      <c r="I366" s="14">
        <f>IF(OR(C366="",D366=""),"",D366-C366)</f>
        <v/>
      </c>
      <c r="J366" s="14">
        <f>IF(OR(I366="",Parámetros!$H$10=""),"",IF(I366&gt;=Parámetros!$H$10,"Sí","No"))</f>
        <v/>
      </c>
      <c r="K366" s="9" t="n"/>
      <c r="L366" s="9" t="n"/>
    </row>
    <row r="367">
      <c r="A367" s="9" t="n"/>
      <c r="B367" s="14">
        <f>IF(A367="","",IFERROR(VLOOKUP(A367,Saldos!$A$5:$B$104,2,FALSE),"ID no encontrado"))</f>
        <v/>
      </c>
      <c r="C367" s="10" t="n"/>
      <c r="D367" s="10" t="n"/>
      <c r="E367" s="10" t="n"/>
      <c r="F367" s="14">
        <f>IF(OR(D367="",E367=""),"",IF(E367&lt;D367,"Revisar fechas",IF(Parámetros!$H$8="Hábiles",NETWORKDAYS(D367,E367,INDEX(Feriados!$A$3:$F$62,0,Parámetros!$B$5))+IF(Parámetros!$H$9="Sí",INT((WEEKDAY(D367-7)+E367-D367)/7)-SUMPRODUCT((INDEX(Feriados!$A$3:$F$62,0,Parámetros!$B$5)&lt;&gt;"")*(INDEX(Feriados!$A$3:$F$62,0,Parámetros!$B$5)&gt;=D367)*(INDEX(Feriados!$A$3:$F$62,0,Parámetros!$B$5)&lt;=E367)*(WEEKDAY(INDEX(Feriados!$A$3:$F$62,0,Parámetros!$B$5))=7)),0),E367-D367+1)))</f>
        <v/>
      </c>
      <c r="G367" s="9" t="n"/>
      <c r="H367" s="9" t="n"/>
      <c r="I367" s="14">
        <f>IF(OR(C367="",D367=""),"",D367-C367)</f>
        <v/>
      </c>
      <c r="J367" s="14">
        <f>IF(OR(I367="",Parámetros!$H$10=""),"",IF(I367&gt;=Parámetros!$H$10,"Sí","No"))</f>
        <v/>
      </c>
      <c r="K367" s="9" t="n"/>
      <c r="L367" s="9" t="n"/>
    </row>
    <row r="368">
      <c r="A368" s="9" t="n"/>
      <c r="B368" s="14">
        <f>IF(A368="","",IFERROR(VLOOKUP(A368,Saldos!$A$5:$B$104,2,FALSE),"ID no encontrado"))</f>
        <v/>
      </c>
      <c r="C368" s="10" t="n"/>
      <c r="D368" s="10" t="n"/>
      <c r="E368" s="10" t="n"/>
      <c r="F368" s="14">
        <f>IF(OR(D368="",E368=""),"",IF(E368&lt;D368,"Revisar fechas",IF(Parámetros!$H$8="Hábiles",NETWORKDAYS(D368,E368,INDEX(Feriados!$A$3:$F$62,0,Parámetros!$B$5))+IF(Parámetros!$H$9="Sí",INT((WEEKDAY(D368-7)+E368-D368)/7)-SUMPRODUCT((INDEX(Feriados!$A$3:$F$62,0,Parámetros!$B$5)&lt;&gt;"")*(INDEX(Feriados!$A$3:$F$62,0,Parámetros!$B$5)&gt;=D368)*(INDEX(Feriados!$A$3:$F$62,0,Parámetros!$B$5)&lt;=E368)*(WEEKDAY(INDEX(Feriados!$A$3:$F$62,0,Parámetros!$B$5))=7)),0),E368-D368+1)))</f>
        <v/>
      </c>
      <c r="G368" s="9" t="n"/>
      <c r="H368" s="9" t="n"/>
      <c r="I368" s="14">
        <f>IF(OR(C368="",D368=""),"",D368-C368)</f>
        <v/>
      </c>
      <c r="J368" s="14">
        <f>IF(OR(I368="",Parámetros!$H$10=""),"",IF(I368&gt;=Parámetros!$H$10,"Sí","No"))</f>
        <v/>
      </c>
      <c r="K368" s="9" t="n"/>
      <c r="L368" s="9" t="n"/>
    </row>
    <row r="369">
      <c r="A369" s="9" t="n"/>
      <c r="B369" s="14">
        <f>IF(A369="","",IFERROR(VLOOKUP(A369,Saldos!$A$5:$B$104,2,FALSE),"ID no encontrado"))</f>
        <v/>
      </c>
      <c r="C369" s="10" t="n"/>
      <c r="D369" s="10" t="n"/>
      <c r="E369" s="10" t="n"/>
      <c r="F369" s="14">
        <f>IF(OR(D369="",E369=""),"",IF(E369&lt;D369,"Revisar fechas",IF(Parámetros!$H$8="Hábiles",NETWORKDAYS(D369,E369,INDEX(Feriados!$A$3:$F$62,0,Parámetros!$B$5))+IF(Parámetros!$H$9="Sí",INT((WEEKDAY(D369-7)+E369-D369)/7)-SUMPRODUCT((INDEX(Feriados!$A$3:$F$62,0,Parámetros!$B$5)&lt;&gt;"")*(INDEX(Feriados!$A$3:$F$62,0,Parámetros!$B$5)&gt;=D369)*(INDEX(Feriados!$A$3:$F$62,0,Parámetros!$B$5)&lt;=E369)*(WEEKDAY(INDEX(Feriados!$A$3:$F$62,0,Parámetros!$B$5))=7)),0),E369-D369+1)))</f>
        <v/>
      </c>
      <c r="G369" s="9" t="n"/>
      <c r="H369" s="9" t="n"/>
      <c r="I369" s="14">
        <f>IF(OR(C369="",D369=""),"",D369-C369)</f>
        <v/>
      </c>
      <c r="J369" s="14">
        <f>IF(OR(I369="",Parámetros!$H$10=""),"",IF(I369&gt;=Parámetros!$H$10,"Sí","No"))</f>
        <v/>
      </c>
      <c r="K369" s="9" t="n"/>
      <c r="L369" s="9" t="n"/>
    </row>
    <row r="370">
      <c r="A370" s="9" t="n"/>
      <c r="B370" s="14">
        <f>IF(A370="","",IFERROR(VLOOKUP(A370,Saldos!$A$5:$B$104,2,FALSE),"ID no encontrado"))</f>
        <v/>
      </c>
      <c r="C370" s="10" t="n"/>
      <c r="D370" s="10" t="n"/>
      <c r="E370" s="10" t="n"/>
      <c r="F370" s="14">
        <f>IF(OR(D370="",E370=""),"",IF(E370&lt;D370,"Revisar fechas",IF(Parámetros!$H$8="Hábiles",NETWORKDAYS(D370,E370,INDEX(Feriados!$A$3:$F$62,0,Parámetros!$B$5))+IF(Parámetros!$H$9="Sí",INT((WEEKDAY(D370-7)+E370-D370)/7)-SUMPRODUCT((INDEX(Feriados!$A$3:$F$62,0,Parámetros!$B$5)&lt;&gt;"")*(INDEX(Feriados!$A$3:$F$62,0,Parámetros!$B$5)&gt;=D370)*(INDEX(Feriados!$A$3:$F$62,0,Parámetros!$B$5)&lt;=E370)*(WEEKDAY(INDEX(Feriados!$A$3:$F$62,0,Parámetros!$B$5))=7)),0),E370-D370+1)))</f>
        <v/>
      </c>
      <c r="G370" s="9" t="n"/>
      <c r="H370" s="9" t="n"/>
      <c r="I370" s="14">
        <f>IF(OR(C370="",D370=""),"",D370-C370)</f>
        <v/>
      </c>
      <c r="J370" s="14">
        <f>IF(OR(I370="",Parámetros!$H$10=""),"",IF(I370&gt;=Parámetros!$H$10,"Sí","No"))</f>
        <v/>
      </c>
      <c r="K370" s="9" t="n"/>
      <c r="L370" s="9" t="n"/>
    </row>
    <row r="371">
      <c r="A371" s="9" t="n"/>
      <c r="B371" s="14">
        <f>IF(A371="","",IFERROR(VLOOKUP(A371,Saldos!$A$5:$B$104,2,FALSE),"ID no encontrado"))</f>
        <v/>
      </c>
      <c r="C371" s="10" t="n"/>
      <c r="D371" s="10" t="n"/>
      <c r="E371" s="10" t="n"/>
      <c r="F371" s="14">
        <f>IF(OR(D371="",E371=""),"",IF(E371&lt;D371,"Revisar fechas",IF(Parámetros!$H$8="Hábiles",NETWORKDAYS(D371,E371,INDEX(Feriados!$A$3:$F$62,0,Parámetros!$B$5))+IF(Parámetros!$H$9="Sí",INT((WEEKDAY(D371-7)+E371-D371)/7)-SUMPRODUCT((INDEX(Feriados!$A$3:$F$62,0,Parámetros!$B$5)&lt;&gt;"")*(INDEX(Feriados!$A$3:$F$62,0,Parámetros!$B$5)&gt;=D371)*(INDEX(Feriados!$A$3:$F$62,0,Parámetros!$B$5)&lt;=E371)*(WEEKDAY(INDEX(Feriados!$A$3:$F$62,0,Parámetros!$B$5))=7)),0),E371-D371+1)))</f>
        <v/>
      </c>
      <c r="G371" s="9" t="n"/>
      <c r="H371" s="9" t="n"/>
      <c r="I371" s="14">
        <f>IF(OR(C371="",D371=""),"",D371-C371)</f>
        <v/>
      </c>
      <c r="J371" s="14">
        <f>IF(OR(I371="",Parámetros!$H$10=""),"",IF(I371&gt;=Parámetros!$H$10,"Sí","No"))</f>
        <v/>
      </c>
      <c r="K371" s="9" t="n"/>
      <c r="L371" s="9" t="n"/>
    </row>
    <row r="372">
      <c r="A372" s="9" t="n"/>
      <c r="B372" s="14">
        <f>IF(A372="","",IFERROR(VLOOKUP(A372,Saldos!$A$5:$B$104,2,FALSE),"ID no encontrado"))</f>
        <v/>
      </c>
      <c r="C372" s="10" t="n"/>
      <c r="D372" s="10" t="n"/>
      <c r="E372" s="10" t="n"/>
      <c r="F372" s="14">
        <f>IF(OR(D372="",E372=""),"",IF(E372&lt;D372,"Revisar fechas",IF(Parámetros!$H$8="Hábiles",NETWORKDAYS(D372,E372,INDEX(Feriados!$A$3:$F$62,0,Parámetros!$B$5))+IF(Parámetros!$H$9="Sí",INT((WEEKDAY(D372-7)+E372-D372)/7)-SUMPRODUCT((INDEX(Feriados!$A$3:$F$62,0,Parámetros!$B$5)&lt;&gt;"")*(INDEX(Feriados!$A$3:$F$62,0,Parámetros!$B$5)&gt;=D372)*(INDEX(Feriados!$A$3:$F$62,0,Parámetros!$B$5)&lt;=E372)*(WEEKDAY(INDEX(Feriados!$A$3:$F$62,0,Parámetros!$B$5))=7)),0),E372-D372+1)))</f>
        <v/>
      </c>
      <c r="G372" s="9" t="n"/>
      <c r="H372" s="9" t="n"/>
      <c r="I372" s="14">
        <f>IF(OR(C372="",D372=""),"",D372-C372)</f>
        <v/>
      </c>
      <c r="J372" s="14">
        <f>IF(OR(I372="",Parámetros!$H$10=""),"",IF(I372&gt;=Parámetros!$H$10,"Sí","No"))</f>
        <v/>
      </c>
      <c r="K372" s="9" t="n"/>
      <c r="L372" s="9" t="n"/>
    </row>
    <row r="373">
      <c r="A373" s="9" t="n"/>
      <c r="B373" s="14">
        <f>IF(A373="","",IFERROR(VLOOKUP(A373,Saldos!$A$5:$B$104,2,FALSE),"ID no encontrado"))</f>
        <v/>
      </c>
      <c r="C373" s="10" t="n"/>
      <c r="D373" s="10" t="n"/>
      <c r="E373" s="10" t="n"/>
      <c r="F373" s="14">
        <f>IF(OR(D373="",E373=""),"",IF(E373&lt;D373,"Revisar fechas",IF(Parámetros!$H$8="Hábiles",NETWORKDAYS(D373,E373,INDEX(Feriados!$A$3:$F$62,0,Parámetros!$B$5))+IF(Parámetros!$H$9="Sí",INT((WEEKDAY(D373-7)+E373-D373)/7)-SUMPRODUCT((INDEX(Feriados!$A$3:$F$62,0,Parámetros!$B$5)&lt;&gt;"")*(INDEX(Feriados!$A$3:$F$62,0,Parámetros!$B$5)&gt;=D373)*(INDEX(Feriados!$A$3:$F$62,0,Parámetros!$B$5)&lt;=E373)*(WEEKDAY(INDEX(Feriados!$A$3:$F$62,0,Parámetros!$B$5))=7)),0),E373-D373+1)))</f>
        <v/>
      </c>
      <c r="G373" s="9" t="n"/>
      <c r="H373" s="9" t="n"/>
      <c r="I373" s="14">
        <f>IF(OR(C373="",D373=""),"",D373-C373)</f>
        <v/>
      </c>
      <c r="J373" s="14">
        <f>IF(OR(I373="",Parámetros!$H$10=""),"",IF(I373&gt;=Parámetros!$H$10,"Sí","No"))</f>
        <v/>
      </c>
      <c r="K373" s="9" t="n"/>
      <c r="L373" s="9" t="n"/>
    </row>
    <row r="374">
      <c r="A374" s="9" t="n"/>
      <c r="B374" s="14">
        <f>IF(A374="","",IFERROR(VLOOKUP(A374,Saldos!$A$5:$B$104,2,FALSE),"ID no encontrado"))</f>
        <v/>
      </c>
      <c r="C374" s="10" t="n"/>
      <c r="D374" s="10" t="n"/>
      <c r="E374" s="10" t="n"/>
      <c r="F374" s="14">
        <f>IF(OR(D374="",E374=""),"",IF(E374&lt;D374,"Revisar fechas",IF(Parámetros!$H$8="Hábiles",NETWORKDAYS(D374,E374,INDEX(Feriados!$A$3:$F$62,0,Parámetros!$B$5))+IF(Parámetros!$H$9="Sí",INT((WEEKDAY(D374-7)+E374-D374)/7)-SUMPRODUCT((INDEX(Feriados!$A$3:$F$62,0,Parámetros!$B$5)&lt;&gt;"")*(INDEX(Feriados!$A$3:$F$62,0,Parámetros!$B$5)&gt;=D374)*(INDEX(Feriados!$A$3:$F$62,0,Parámetros!$B$5)&lt;=E374)*(WEEKDAY(INDEX(Feriados!$A$3:$F$62,0,Parámetros!$B$5))=7)),0),E374-D374+1)))</f>
        <v/>
      </c>
      <c r="G374" s="9" t="n"/>
      <c r="H374" s="9" t="n"/>
      <c r="I374" s="14">
        <f>IF(OR(C374="",D374=""),"",D374-C374)</f>
        <v/>
      </c>
      <c r="J374" s="14">
        <f>IF(OR(I374="",Parámetros!$H$10=""),"",IF(I374&gt;=Parámetros!$H$10,"Sí","No"))</f>
        <v/>
      </c>
      <c r="K374" s="9" t="n"/>
      <c r="L374" s="9" t="n"/>
    </row>
    <row r="375">
      <c r="A375" s="9" t="n"/>
      <c r="B375" s="14">
        <f>IF(A375="","",IFERROR(VLOOKUP(A375,Saldos!$A$5:$B$104,2,FALSE),"ID no encontrado"))</f>
        <v/>
      </c>
      <c r="C375" s="10" t="n"/>
      <c r="D375" s="10" t="n"/>
      <c r="E375" s="10" t="n"/>
      <c r="F375" s="14">
        <f>IF(OR(D375="",E375=""),"",IF(E375&lt;D375,"Revisar fechas",IF(Parámetros!$H$8="Hábiles",NETWORKDAYS(D375,E375,INDEX(Feriados!$A$3:$F$62,0,Parámetros!$B$5))+IF(Parámetros!$H$9="Sí",INT((WEEKDAY(D375-7)+E375-D375)/7)-SUMPRODUCT((INDEX(Feriados!$A$3:$F$62,0,Parámetros!$B$5)&lt;&gt;"")*(INDEX(Feriados!$A$3:$F$62,0,Parámetros!$B$5)&gt;=D375)*(INDEX(Feriados!$A$3:$F$62,0,Parámetros!$B$5)&lt;=E375)*(WEEKDAY(INDEX(Feriados!$A$3:$F$62,0,Parámetros!$B$5))=7)),0),E375-D375+1)))</f>
        <v/>
      </c>
      <c r="G375" s="9" t="n"/>
      <c r="H375" s="9" t="n"/>
      <c r="I375" s="14">
        <f>IF(OR(C375="",D375=""),"",D375-C375)</f>
        <v/>
      </c>
      <c r="J375" s="14">
        <f>IF(OR(I375="",Parámetros!$H$10=""),"",IF(I375&gt;=Parámetros!$H$10,"Sí","No"))</f>
        <v/>
      </c>
      <c r="K375" s="9" t="n"/>
      <c r="L375" s="9" t="n"/>
    </row>
    <row r="376">
      <c r="A376" s="9" t="n"/>
      <c r="B376" s="14">
        <f>IF(A376="","",IFERROR(VLOOKUP(A376,Saldos!$A$5:$B$104,2,FALSE),"ID no encontrado"))</f>
        <v/>
      </c>
      <c r="C376" s="10" t="n"/>
      <c r="D376" s="10" t="n"/>
      <c r="E376" s="10" t="n"/>
      <c r="F376" s="14">
        <f>IF(OR(D376="",E376=""),"",IF(E376&lt;D376,"Revisar fechas",IF(Parámetros!$H$8="Hábiles",NETWORKDAYS(D376,E376,INDEX(Feriados!$A$3:$F$62,0,Parámetros!$B$5))+IF(Parámetros!$H$9="Sí",INT((WEEKDAY(D376-7)+E376-D376)/7)-SUMPRODUCT((INDEX(Feriados!$A$3:$F$62,0,Parámetros!$B$5)&lt;&gt;"")*(INDEX(Feriados!$A$3:$F$62,0,Parámetros!$B$5)&gt;=D376)*(INDEX(Feriados!$A$3:$F$62,0,Parámetros!$B$5)&lt;=E376)*(WEEKDAY(INDEX(Feriados!$A$3:$F$62,0,Parámetros!$B$5))=7)),0),E376-D376+1)))</f>
        <v/>
      </c>
      <c r="G376" s="9" t="n"/>
      <c r="H376" s="9" t="n"/>
      <c r="I376" s="14">
        <f>IF(OR(C376="",D376=""),"",D376-C376)</f>
        <v/>
      </c>
      <c r="J376" s="14">
        <f>IF(OR(I376="",Parámetros!$H$10=""),"",IF(I376&gt;=Parámetros!$H$10,"Sí","No"))</f>
        <v/>
      </c>
      <c r="K376" s="9" t="n"/>
      <c r="L376" s="9" t="n"/>
    </row>
    <row r="377">
      <c r="A377" s="9" t="n"/>
      <c r="B377" s="14">
        <f>IF(A377="","",IFERROR(VLOOKUP(A377,Saldos!$A$5:$B$104,2,FALSE),"ID no encontrado"))</f>
        <v/>
      </c>
      <c r="C377" s="10" t="n"/>
      <c r="D377" s="10" t="n"/>
      <c r="E377" s="10" t="n"/>
      <c r="F377" s="14">
        <f>IF(OR(D377="",E377=""),"",IF(E377&lt;D377,"Revisar fechas",IF(Parámetros!$H$8="Hábiles",NETWORKDAYS(D377,E377,INDEX(Feriados!$A$3:$F$62,0,Parámetros!$B$5))+IF(Parámetros!$H$9="Sí",INT((WEEKDAY(D377-7)+E377-D377)/7)-SUMPRODUCT((INDEX(Feriados!$A$3:$F$62,0,Parámetros!$B$5)&lt;&gt;"")*(INDEX(Feriados!$A$3:$F$62,0,Parámetros!$B$5)&gt;=D377)*(INDEX(Feriados!$A$3:$F$62,0,Parámetros!$B$5)&lt;=E377)*(WEEKDAY(INDEX(Feriados!$A$3:$F$62,0,Parámetros!$B$5))=7)),0),E377-D377+1)))</f>
        <v/>
      </c>
      <c r="G377" s="9" t="n"/>
      <c r="H377" s="9" t="n"/>
      <c r="I377" s="14">
        <f>IF(OR(C377="",D377=""),"",D377-C377)</f>
        <v/>
      </c>
      <c r="J377" s="14">
        <f>IF(OR(I377="",Parámetros!$H$10=""),"",IF(I377&gt;=Parámetros!$H$10,"Sí","No"))</f>
        <v/>
      </c>
      <c r="K377" s="9" t="n"/>
      <c r="L377" s="9" t="n"/>
    </row>
    <row r="378">
      <c r="A378" s="9" t="n"/>
      <c r="B378" s="14">
        <f>IF(A378="","",IFERROR(VLOOKUP(A378,Saldos!$A$5:$B$104,2,FALSE),"ID no encontrado"))</f>
        <v/>
      </c>
      <c r="C378" s="10" t="n"/>
      <c r="D378" s="10" t="n"/>
      <c r="E378" s="10" t="n"/>
      <c r="F378" s="14">
        <f>IF(OR(D378="",E378=""),"",IF(E378&lt;D378,"Revisar fechas",IF(Parámetros!$H$8="Hábiles",NETWORKDAYS(D378,E378,INDEX(Feriados!$A$3:$F$62,0,Parámetros!$B$5))+IF(Parámetros!$H$9="Sí",INT((WEEKDAY(D378-7)+E378-D378)/7)-SUMPRODUCT((INDEX(Feriados!$A$3:$F$62,0,Parámetros!$B$5)&lt;&gt;"")*(INDEX(Feriados!$A$3:$F$62,0,Parámetros!$B$5)&gt;=D378)*(INDEX(Feriados!$A$3:$F$62,0,Parámetros!$B$5)&lt;=E378)*(WEEKDAY(INDEX(Feriados!$A$3:$F$62,0,Parámetros!$B$5))=7)),0),E378-D378+1)))</f>
        <v/>
      </c>
      <c r="G378" s="9" t="n"/>
      <c r="H378" s="9" t="n"/>
      <c r="I378" s="14">
        <f>IF(OR(C378="",D378=""),"",D378-C378)</f>
        <v/>
      </c>
      <c r="J378" s="14">
        <f>IF(OR(I378="",Parámetros!$H$10=""),"",IF(I378&gt;=Parámetros!$H$10,"Sí","No"))</f>
        <v/>
      </c>
      <c r="K378" s="9" t="n"/>
      <c r="L378" s="9" t="n"/>
    </row>
    <row r="379">
      <c r="A379" s="9" t="n"/>
      <c r="B379" s="14">
        <f>IF(A379="","",IFERROR(VLOOKUP(A379,Saldos!$A$5:$B$104,2,FALSE),"ID no encontrado"))</f>
        <v/>
      </c>
      <c r="C379" s="10" t="n"/>
      <c r="D379" s="10" t="n"/>
      <c r="E379" s="10" t="n"/>
      <c r="F379" s="14">
        <f>IF(OR(D379="",E379=""),"",IF(E379&lt;D379,"Revisar fechas",IF(Parámetros!$H$8="Hábiles",NETWORKDAYS(D379,E379,INDEX(Feriados!$A$3:$F$62,0,Parámetros!$B$5))+IF(Parámetros!$H$9="Sí",INT((WEEKDAY(D379-7)+E379-D379)/7)-SUMPRODUCT((INDEX(Feriados!$A$3:$F$62,0,Parámetros!$B$5)&lt;&gt;"")*(INDEX(Feriados!$A$3:$F$62,0,Parámetros!$B$5)&gt;=D379)*(INDEX(Feriados!$A$3:$F$62,0,Parámetros!$B$5)&lt;=E379)*(WEEKDAY(INDEX(Feriados!$A$3:$F$62,0,Parámetros!$B$5))=7)),0),E379-D379+1)))</f>
        <v/>
      </c>
      <c r="G379" s="9" t="n"/>
      <c r="H379" s="9" t="n"/>
      <c r="I379" s="14">
        <f>IF(OR(C379="",D379=""),"",D379-C379)</f>
        <v/>
      </c>
      <c r="J379" s="14">
        <f>IF(OR(I379="",Parámetros!$H$10=""),"",IF(I379&gt;=Parámetros!$H$10,"Sí","No"))</f>
        <v/>
      </c>
      <c r="K379" s="9" t="n"/>
      <c r="L379" s="9" t="n"/>
    </row>
    <row r="380">
      <c r="A380" s="9" t="n"/>
      <c r="B380" s="14">
        <f>IF(A380="","",IFERROR(VLOOKUP(A380,Saldos!$A$5:$B$104,2,FALSE),"ID no encontrado"))</f>
        <v/>
      </c>
      <c r="C380" s="10" t="n"/>
      <c r="D380" s="10" t="n"/>
      <c r="E380" s="10" t="n"/>
      <c r="F380" s="14">
        <f>IF(OR(D380="",E380=""),"",IF(E380&lt;D380,"Revisar fechas",IF(Parámetros!$H$8="Hábiles",NETWORKDAYS(D380,E380,INDEX(Feriados!$A$3:$F$62,0,Parámetros!$B$5))+IF(Parámetros!$H$9="Sí",INT((WEEKDAY(D380-7)+E380-D380)/7)-SUMPRODUCT((INDEX(Feriados!$A$3:$F$62,0,Parámetros!$B$5)&lt;&gt;"")*(INDEX(Feriados!$A$3:$F$62,0,Parámetros!$B$5)&gt;=D380)*(INDEX(Feriados!$A$3:$F$62,0,Parámetros!$B$5)&lt;=E380)*(WEEKDAY(INDEX(Feriados!$A$3:$F$62,0,Parámetros!$B$5))=7)),0),E380-D380+1)))</f>
        <v/>
      </c>
      <c r="G380" s="9" t="n"/>
      <c r="H380" s="9" t="n"/>
      <c r="I380" s="14">
        <f>IF(OR(C380="",D380=""),"",D380-C380)</f>
        <v/>
      </c>
      <c r="J380" s="14">
        <f>IF(OR(I380="",Parámetros!$H$10=""),"",IF(I380&gt;=Parámetros!$H$10,"Sí","No"))</f>
        <v/>
      </c>
      <c r="K380" s="9" t="n"/>
      <c r="L380" s="9" t="n"/>
    </row>
    <row r="381">
      <c r="A381" s="9" t="n"/>
      <c r="B381" s="14">
        <f>IF(A381="","",IFERROR(VLOOKUP(A381,Saldos!$A$5:$B$104,2,FALSE),"ID no encontrado"))</f>
        <v/>
      </c>
      <c r="C381" s="10" t="n"/>
      <c r="D381" s="10" t="n"/>
      <c r="E381" s="10" t="n"/>
      <c r="F381" s="14">
        <f>IF(OR(D381="",E381=""),"",IF(E381&lt;D381,"Revisar fechas",IF(Parámetros!$H$8="Hábiles",NETWORKDAYS(D381,E381,INDEX(Feriados!$A$3:$F$62,0,Parámetros!$B$5))+IF(Parámetros!$H$9="Sí",INT((WEEKDAY(D381-7)+E381-D381)/7)-SUMPRODUCT((INDEX(Feriados!$A$3:$F$62,0,Parámetros!$B$5)&lt;&gt;"")*(INDEX(Feriados!$A$3:$F$62,0,Parámetros!$B$5)&gt;=D381)*(INDEX(Feriados!$A$3:$F$62,0,Parámetros!$B$5)&lt;=E381)*(WEEKDAY(INDEX(Feriados!$A$3:$F$62,0,Parámetros!$B$5))=7)),0),E381-D381+1)))</f>
        <v/>
      </c>
      <c r="G381" s="9" t="n"/>
      <c r="H381" s="9" t="n"/>
      <c r="I381" s="14">
        <f>IF(OR(C381="",D381=""),"",D381-C381)</f>
        <v/>
      </c>
      <c r="J381" s="14">
        <f>IF(OR(I381="",Parámetros!$H$10=""),"",IF(I381&gt;=Parámetros!$H$10,"Sí","No"))</f>
        <v/>
      </c>
      <c r="K381" s="9" t="n"/>
      <c r="L381" s="9" t="n"/>
    </row>
    <row r="382">
      <c r="A382" s="9" t="n"/>
      <c r="B382" s="14">
        <f>IF(A382="","",IFERROR(VLOOKUP(A382,Saldos!$A$5:$B$104,2,FALSE),"ID no encontrado"))</f>
        <v/>
      </c>
      <c r="C382" s="10" t="n"/>
      <c r="D382" s="10" t="n"/>
      <c r="E382" s="10" t="n"/>
      <c r="F382" s="14">
        <f>IF(OR(D382="",E382=""),"",IF(E382&lt;D382,"Revisar fechas",IF(Parámetros!$H$8="Hábiles",NETWORKDAYS(D382,E382,INDEX(Feriados!$A$3:$F$62,0,Parámetros!$B$5))+IF(Parámetros!$H$9="Sí",INT((WEEKDAY(D382-7)+E382-D382)/7)-SUMPRODUCT((INDEX(Feriados!$A$3:$F$62,0,Parámetros!$B$5)&lt;&gt;"")*(INDEX(Feriados!$A$3:$F$62,0,Parámetros!$B$5)&gt;=D382)*(INDEX(Feriados!$A$3:$F$62,0,Parámetros!$B$5)&lt;=E382)*(WEEKDAY(INDEX(Feriados!$A$3:$F$62,0,Parámetros!$B$5))=7)),0),E382-D382+1)))</f>
        <v/>
      </c>
      <c r="G382" s="9" t="n"/>
      <c r="H382" s="9" t="n"/>
      <c r="I382" s="14">
        <f>IF(OR(C382="",D382=""),"",D382-C382)</f>
        <v/>
      </c>
      <c r="J382" s="14">
        <f>IF(OR(I382="",Parámetros!$H$10=""),"",IF(I382&gt;=Parámetros!$H$10,"Sí","No"))</f>
        <v/>
      </c>
      <c r="K382" s="9" t="n"/>
      <c r="L382" s="9" t="n"/>
    </row>
    <row r="383">
      <c r="A383" s="9" t="n"/>
      <c r="B383" s="14">
        <f>IF(A383="","",IFERROR(VLOOKUP(A383,Saldos!$A$5:$B$104,2,FALSE),"ID no encontrado"))</f>
        <v/>
      </c>
      <c r="C383" s="10" t="n"/>
      <c r="D383" s="10" t="n"/>
      <c r="E383" s="10" t="n"/>
      <c r="F383" s="14">
        <f>IF(OR(D383="",E383=""),"",IF(E383&lt;D383,"Revisar fechas",IF(Parámetros!$H$8="Hábiles",NETWORKDAYS(D383,E383,INDEX(Feriados!$A$3:$F$62,0,Parámetros!$B$5))+IF(Parámetros!$H$9="Sí",INT((WEEKDAY(D383-7)+E383-D383)/7)-SUMPRODUCT((INDEX(Feriados!$A$3:$F$62,0,Parámetros!$B$5)&lt;&gt;"")*(INDEX(Feriados!$A$3:$F$62,0,Parámetros!$B$5)&gt;=D383)*(INDEX(Feriados!$A$3:$F$62,0,Parámetros!$B$5)&lt;=E383)*(WEEKDAY(INDEX(Feriados!$A$3:$F$62,0,Parámetros!$B$5))=7)),0),E383-D383+1)))</f>
        <v/>
      </c>
      <c r="G383" s="9" t="n"/>
      <c r="H383" s="9" t="n"/>
      <c r="I383" s="14">
        <f>IF(OR(C383="",D383=""),"",D383-C383)</f>
        <v/>
      </c>
      <c r="J383" s="14">
        <f>IF(OR(I383="",Parámetros!$H$10=""),"",IF(I383&gt;=Parámetros!$H$10,"Sí","No"))</f>
        <v/>
      </c>
      <c r="K383" s="9" t="n"/>
      <c r="L383" s="9" t="n"/>
    </row>
    <row r="384">
      <c r="A384" s="9" t="n"/>
      <c r="B384" s="14">
        <f>IF(A384="","",IFERROR(VLOOKUP(A384,Saldos!$A$5:$B$104,2,FALSE),"ID no encontrado"))</f>
        <v/>
      </c>
      <c r="C384" s="10" t="n"/>
      <c r="D384" s="10" t="n"/>
      <c r="E384" s="10" t="n"/>
      <c r="F384" s="14">
        <f>IF(OR(D384="",E384=""),"",IF(E384&lt;D384,"Revisar fechas",IF(Parámetros!$H$8="Hábiles",NETWORKDAYS(D384,E384,INDEX(Feriados!$A$3:$F$62,0,Parámetros!$B$5))+IF(Parámetros!$H$9="Sí",INT((WEEKDAY(D384-7)+E384-D384)/7)-SUMPRODUCT((INDEX(Feriados!$A$3:$F$62,0,Parámetros!$B$5)&lt;&gt;"")*(INDEX(Feriados!$A$3:$F$62,0,Parámetros!$B$5)&gt;=D384)*(INDEX(Feriados!$A$3:$F$62,0,Parámetros!$B$5)&lt;=E384)*(WEEKDAY(INDEX(Feriados!$A$3:$F$62,0,Parámetros!$B$5))=7)),0),E384-D384+1)))</f>
        <v/>
      </c>
      <c r="G384" s="9" t="n"/>
      <c r="H384" s="9" t="n"/>
      <c r="I384" s="14">
        <f>IF(OR(C384="",D384=""),"",D384-C384)</f>
        <v/>
      </c>
      <c r="J384" s="14">
        <f>IF(OR(I384="",Parámetros!$H$10=""),"",IF(I384&gt;=Parámetros!$H$10,"Sí","No"))</f>
        <v/>
      </c>
      <c r="K384" s="9" t="n"/>
      <c r="L384" s="9" t="n"/>
    </row>
    <row r="385">
      <c r="A385" s="9" t="n"/>
      <c r="B385" s="14">
        <f>IF(A385="","",IFERROR(VLOOKUP(A385,Saldos!$A$5:$B$104,2,FALSE),"ID no encontrado"))</f>
        <v/>
      </c>
      <c r="C385" s="10" t="n"/>
      <c r="D385" s="10" t="n"/>
      <c r="E385" s="10" t="n"/>
      <c r="F385" s="14">
        <f>IF(OR(D385="",E385=""),"",IF(E385&lt;D385,"Revisar fechas",IF(Parámetros!$H$8="Hábiles",NETWORKDAYS(D385,E385,INDEX(Feriados!$A$3:$F$62,0,Parámetros!$B$5))+IF(Parámetros!$H$9="Sí",INT((WEEKDAY(D385-7)+E385-D385)/7)-SUMPRODUCT((INDEX(Feriados!$A$3:$F$62,0,Parámetros!$B$5)&lt;&gt;"")*(INDEX(Feriados!$A$3:$F$62,0,Parámetros!$B$5)&gt;=D385)*(INDEX(Feriados!$A$3:$F$62,0,Parámetros!$B$5)&lt;=E385)*(WEEKDAY(INDEX(Feriados!$A$3:$F$62,0,Parámetros!$B$5))=7)),0),E385-D385+1)))</f>
        <v/>
      </c>
      <c r="G385" s="9" t="n"/>
      <c r="H385" s="9" t="n"/>
      <c r="I385" s="14">
        <f>IF(OR(C385="",D385=""),"",D385-C385)</f>
        <v/>
      </c>
      <c r="J385" s="14">
        <f>IF(OR(I385="",Parámetros!$H$10=""),"",IF(I385&gt;=Parámetros!$H$10,"Sí","No"))</f>
        <v/>
      </c>
      <c r="K385" s="9" t="n"/>
      <c r="L385" s="9" t="n"/>
    </row>
    <row r="386">
      <c r="A386" s="9" t="n"/>
      <c r="B386" s="14">
        <f>IF(A386="","",IFERROR(VLOOKUP(A386,Saldos!$A$5:$B$104,2,FALSE),"ID no encontrado"))</f>
        <v/>
      </c>
      <c r="C386" s="10" t="n"/>
      <c r="D386" s="10" t="n"/>
      <c r="E386" s="10" t="n"/>
      <c r="F386" s="14">
        <f>IF(OR(D386="",E386=""),"",IF(E386&lt;D386,"Revisar fechas",IF(Parámetros!$H$8="Hábiles",NETWORKDAYS(D386,E386,INDEX(Feriados!$A$3:$F$62,0,Parámetros!$B$5))+IF(Parámetros!$H$9="Sí",INT((WEEKDAY(D386-7)+E386-D386)/7)-SUMPRODUCT((INDEX(Feriados!$A$3:$F$62,0,Parámetros!$B$5)&lt;&gt;"")*(INDEX(Feriados!$A$3:$F$62,0,Parámetros!$B$5)&gt;=D386)*(INDEX(Feriados!$A$3:$F$62,0,Parámetros!$B$5)&lt;=E386)*(WEEKDAY(INDEX(Feriados!$A$3:$F$62,0,Parámetros!$B$5))=7)),0),E386-D386+1)))</f>
        <v/>
      </c>
      <c r="G386" s="9" t="n"/>
      <c r="H386" s="9" t="n"/>
      <c r="I386" s="14">
        <f>IF(OR(C386="",D386=""),"",D386-C386)</f>
        <v/>
      </c>
      <c r="J386" s="14">
        <f>IF(OR(I386="",Parámetros!$H$10=""),"",IF(I386&gt;=Parámetros!$H$10,"Sí","No"))</f>
        <v/>
      </c>
      <c r="K386" s="9" t="n"/>
      <c r="L386" s="9" t="n"/>
    </row>
    <row r="387">
      <c r="A387" s="9" t="n"/>
      <c r="B387" s="14">
        <f>IF(A387="","",IFERROR(VLOOKUP(A387,Saldos!$A$5:$B$104,2,FALSE),"ID no encontrado"))</f>
        <v/>
      </c>
      <c r="C387" s="10" t="n"/>
      <c r="D387" s="10" t="n"/>
      <c r="E387" s="10" t="n"/>
      <c r="F387" s="14">
        <f>IF(OR(D387="",E387=""),"",IF(E387&lt;D387,"Revisar fechas",IF(Parámetros!$H$8="Hábiles",NETWORKDAYS(D387,E387,INDEX(Feriados!$A$3:$F$62,0,Parámetros!$B$5))+IF(Parámetros!$H$9="Sí",INT((WEEKDAY(D387-7)+E387-D387)/7)-SUMPRODUCT((INDEX(Feriados!$A$3:$F$62,0,Parámetros!$B$5)&lt;&gt;"")*(INDEX(Feriados!$A$3:$F$62,0,Parámetros!$B$5)&gt;=D387)*(INDEX(Feriados!$A$3:$F$62,0,Parámetros!$B$5)&lt;=E387)*(WEEKDAY(INDEX(Feriados!$A$3:$F$62,0,Parámetros!$B$5))=7)),0),E387-D387+1)))</f>
        <v/>
      </c>
      <c r="G387" s="9" t="n"/>
      <c r="H387" s="9" t="n"/>
      <c r="I387" s="14">
        <f>IF(OR(C387="",D387=""),"",D387-C387)</f>
        <v/>
      </c>
      <c r="J387" s="14">
        <f>IF(OR(I387="",Parámetros!$H$10=""),"",IF(I387&gt;=Parámetros!$H$10,"Sí","No"))</f>
        <v/>
      </c>
      <c r="K387" s="9" t="n"/>
      <c r="L387" s="9" t="n"/>
    </row>
    <row r="388">
      <c r="A388" s="9" t="n"/>
      <c r="B388" s="14">
        <f>IF(A388="","",IFERROR(VLOOKUP(A388,Saldos!$A$5:$B$104,2,FALSE),"ID no encontrado"))</f>
        <v/>
      </c>
      <c r="C388" s="10" t="n"/>
      <c r="D388" s="10" t="n"/>
      <c r="E388" s="10" t="n"/>
      <c r="F388" s="14">
        <f>IF(OR(D388="",E388=""),"",IF(E388&lt;D388,"Revisar fechas",IF(Parámetros!$H$8="Hábiles",NETWORKDAYS(D388,E388,INDEX(Feriados!$A$3:$F$62,0,Parámetros!$B$5))+IF(Parámetros!$H$9="Sí",INT((WEEKDAY(D388-7)+E388-D388)/7)-SUMPRODUCT((INDEX(Feriados!$A$3:$F$62,0,Parámetros!$B$5)&lt;&gt;"")*(INDEX(Feriados!$A$3:$F$62,0,Parámetros!$B$5)&gt;=D388)*(INDEX(Feriados!$A$3:$F$62,0,Parámetros!$B$5)&lt;=E388)*(WEEKDAY(INDEX(Feriados!$A$3:$F$62,0,Parámetros!$B$5))=7)),0),E388-D388+1)))</f>
        <v/>
      </c>
      <c r="G388" s="9" t="n"/>
      <c r="H388" s="9" t="n"/>
      <c r="I388" s="14">
        <f>IF(OR(C388="",D388=""),"",D388-C388)</f>
        <v/>
      </c>
      <c r="J388" s="14">
        <f>IF(OR(I388="",Parámetros!$H$10=""),"",IF(I388&gt;=Parámetros!$H$10,"Sí","No"))</f>
        <v/>
      </c>
      <c r="K388" s="9" t="n"/>
      <c r="L388" s="9" t="n"/>
    </row>
    <row r="389">
      <c r="A389" s="9" t="n"/>
      <c r="B389" s="14">
        <f>IF(A389="","",IFERROR(VLOOKUP(A389,Saldos!$A$5:$B$104,2,FALSE),"ID no encontrado"))</f>
        <v/>
      </c>
      <c r="C389" s="10" t="n"/>
      <c r="D389" s="10" t="n"/>
      <c r="E389" s="10" t="n"/>
      <c r="F389" s="14">
        <f>IF(OR(D389="",E389=""),"",IF(E389&lt;D389,"Revisar fechas",IF(Parámetros!$H$8="Hábiles",NETWORKDAYS(D389,E389,INDEX(Feriados!$A$3:$F$62,0,Parámetros!$B$5))+IF(Parámetros!$H$9="Sí",INT((WEEKDAY(D389-7)+E389-D389)/7)-SUMPRODUCT((INDEX(Feriados!$A$3:$F$62,0,Parámetros!$B$5)&lt;&gt;"")*(INDEX(Feriados!$A$3:$F$62,0,Parámetros!$B$5)&gt;=D389)*(INDEX(Feriados!$A$3:$F$62,0,Parámetros!$B$5)&lt;=E389)*(WEEKDAY(INDEX(Feriados!$A$3:$F$62,0,Parámetros!$B$5))=7)),0),E389-D389+1)))</f>
        <v/>
      </c>
      <c r="G389" s="9" t="n"/>
      <c r="H389" s="9" t="n"/>
      <c r="I389" s="14">
        <f>IF(OR(C389="",D389=""),"",D389-C389)</f>
        <v/>
      </c>
      <c r="J389" s="14">
        <f>IF(OR(I389="",Parámetros!$H$10=""),"",IF(I389&gt;=Parámetros!$H$10,"Sí","No"))</f>
        <v/>
      </c>
      <c r="K389" s="9" t="n"/>
      <c r="L389" s="9" t="n"/>
    </row>
    <row r="390">
      <c r="A390" s="9" t="n"/>
      <c r="B390" s="14">
        <f>IF(A390="","",IFERROR(VLOOKUP(A390,Saldos!$A$5:$B$104,2,FALSE),"ID no encontrado"))</f>
        <v/>
      </c>
      <c r="C390" s="10" t="n"/>
      <c r="D390" s="10" t="n"/>
      <c r="E390" s="10" t="n"/>
      <c r="F390" s="14">
        <f>IF(OR(D390="",E390=""),"",IF(E390&lt;D390,"Revisar fechas",IF(Parámetros!$H$8="Hábiles",NETWORKDAYS(D390,E390,INDEX(Feriados!$A$3:$F$62,0,Parámetros!$B$5))+IF(Parámetros!$H$9="Sí",INT((WEEKDAY(D390-7)+E390-D390)/7)-SUMPRODUCT((INDEX(Feriados!$A$3:$F$62,0,Parámetros!$B$5)&lt;&gt;"")*(INDEX(Feriados!$A$3:$F$62,0,Parámetros!$B$5)&gt;=D390)*(INDEX(Feriados!$A$3:$F$62,0,Parámetros!$B$5)&lt;=E390)*(WEEKDAY(INDEX(Feriados!$A$3:$F$62,0,Parámetros!$B$5))=7)),0),E390-D390+1)))</f>
        <v/>
      </c>
      <c r="G390" s="9" t="n"/>
      <c r="H390" s="9" t="n"/>
      <c r="I390" s="14">
        <f>IF(OR(C390="",D390=""),"",D390-C390)</f>
        <v/>
      </c>
      <c r="J390" s="14">
        <f>IF(OR(I390="",Parámetros!$H$10=""),"",IF(I390&gt;=Parámetros!$H$10,"Sí","No"))</f>
        <v/>
      </c>
      <c r="K390" s="9" t="n"/>
      <c r="L390" s="9" t="n"/>
    </row>
    <row r="391">
      <c r="A391" s="9" t="n"/>
      <c r="B391" s="14">
        <f>IF(A391="","",IFERROR(VLOOKUP(A391,Saldos!$A$5:$B$104,2,FALSE),"ID no encontrado"))</f>
        <v/>
      </c>
      <c r="C391" s="10" t="n"/>
      <c r="D391" s="10" t="n"/>
      <c r="E391" s="10" t="n"/>
      <c r="F391" s="14">
        <f>IF(OR(D391="",E391=""),"",IF(E391&lt;D391,"Revisar fechas",IF(Parámetros!$H$8="Hábiles",NETWORKDAYS(D391,E391,INDEX(Feriados!$A$3:$F$62,0,Parámetros!$B$5))+IF(Parámetros!$H$9="Sí",INT((WEEKDAY(D391-7)+E391-D391)/7)-SUMPRODUCT((INDEX(Feriados!$A$3:$F$62,0,Parámetros!$B$5)&lt;&gt;"")*(INDEX(Feriados!$A$3:$F$62,0,Parámetros!$B$5)&gt;=D391)*(INDEX(Feriados!$A$3:$F$62,0,Parámetros!$B$5)&lt;=E391)*(WEEKDAY(INDEX(Feriados!$A$3:$F$62,0,Parámetros!$B$5))=7)),0),E391-D391+1)))</f>
        <v/>
      </c>
      <c r="G391" s="9" t="n"/>
      <c r="H391" s="9" t="n"/>
      <c r="I391" s="14">
        <f>IF(OR(C391="",D391=""),"",D391-C391)</f>
        <v/>
      </c>
      <c r="J391" s="14">
        <f>IF(OR(I391="",Parámetros!$H$10=""),"",IF(I391&gt;=Parámetros!$H$10,"Sí","No"))</f>
        <v/>
      </c>
      <c r="K391" s="9" t="n"/>
      <c r="L391" s="9" t="n"/>
    </row>
    <row r="392">
      <c r="A392" s="9" t="n"/>
      <c r="B392" s="14">
        <f>IF(A392="","",IFERROR(VLOOKUP(A392,Saldos!$A$5:$B$104,2,FALSE),"ID no encontrado"))</f>
        <v/>
      </c>
      <c r="C392" s="10" t="n"/>
      <c r="D392" s="10" t="n"/>
      <c r="E392" s="10" t="n"/>
      <c r="F392" s="14">
        <f>IF(OR(D392="",E392=""),"",IF(E392&lt;D392,"Revisar fechas",IF(Parámetros!$H$8="Hábiles",NETWORKDAYS(D392,E392,INDEX(Feriados!$A$3:$F$62,0,Parámetros!$B$5))+IF(Parámetros!$H$9="Sí",INT((WEEKDAY(D392-7)+E392-D392)/7)-SUMPRODUCT((INDEX(Feriados!$A$3:$F$62,0,Parámetros!$B$5)&lt;&gt;"")*(INDEX(Feriados!$A$3:$F$62,0,Parámetros!$B$5)&gt;=D392)*(INDEX(Feriados!$A$3:$F$62,0,Parámetros!$B$5)&lt;=E392)*(WEEKDAY(INDEX(Feriados!$A$3:$F$62,0,Parámetros!$B$5))=7)),0),E392-D392+1)))</f>
        <v/>
      </c>
      <c r="G392" s="9" t="n"/>
      <c r="H392" s="9" t="n"/>
      <c r="I392" s="14">
        <f>IF(OR(C392="",D392=""),"",D392-C392)</f>
        <v/>
      </c>
      <c r="J392" s="14">
        <f>IF(OR(I392="",Parámetros!$H$10=""),"",IF(I392&gt;=Parámetros!$H$10,"Sí","No"))</f>
        <v/>
      </c>
      <c r="K392" s="9" t="n"/>
      <c r="L392" s="9" t="n"/>
    </row>
    <row r="393">
      <c r="A393" s="9" t="n"/>
      <c r="B393" s="14">
        <f>IF(A393="","",IFERROR(VLOOKUP(A393,Saldos!$A$5:$B$104,2,FALSE),"ID no encontrado"))</f>
        <v/>
      </c>
      <c r="C393" s="10" t="n"/>
      <c r="D393" s="10" t="n"/>
      <c r="E393" s="10" t="n"/>
      <c r="F393" s="14">
        <f>IF(OR(D393="",E393=""),"",IF(E393&lt;D393,"Revisar fechas",IF(Parámetros!$H$8="Hábiles",NETWORKDAYS(D393,E393,INDEX(Feriados!$A$3:$F$62,0,Parámetros!$B$5))+IF(Parámetros!$H$9="Sí",INT((WEEKDAY(D393-7)+E393-D393)/7)-SUMPRODUCT((INDEX(Feriados!$A$3:$F$62,0,Parámetros!$B$5)&lt;&gt;"")*(INDEX(Feriados!$A$3:$F$62,0,Parámetros!$B$5)&gt;=D393)*(INDEX(Feriados!$A$3:$F$62,0,Parámetros!$B$5)&lt;=E393)*(WEEKDAY(INDEX(Feriados!$A$3:$F$62,0,Parámetros!$B$5))=7)),0),E393-D393+1)))</f>
        <v/>
      </c>
      <c r="G393" s="9" t="n"/>
      <c r="H393" s="9" t="n"/>
      <c r="I393" s="14">
        <f>IF(OR(C393="",D393=""),"",D393-C393)</f>
        <v/>
      </c>
      <c r="J393" s="14">
        <f>IF(OR(I393="",Parámetros!$H$10=""),"",IF(I393&gt;=Parámetros!$H$10,"Sí","No"))</f>
        <v/>
      </c>
      <c r="K393" s="9" t="n"/>
      <c r="L393" s="9" t="n"/>
    </row>
    <row r="394">
      <c r="A394" s="9" t="n"/>
      <c r="B394" s="14">
        <f>IF(A394="","",IFERROR(VLOOKUP(A394,Saldos!$A$5:$B$104,2,FALSE),"ID no encontrado"))</f>
        <v/>
      </c>
      <c r="C394" s="10" t="n"/>
      <c r="D394" s="10" t="n"/>
      <c r="E394" s="10" t="n"/>
      <c r="F394" s="14">
        <f>IF(OR(D394="",E394=""),"",IF(E394&lt;D394,"Revisar fechas",IF(Parámetros!$H$8="Hábiles",NETWORKDAYS(D394,E394,INDEX(Feriados!$A$3:$F$62,0,Parámetros!$B$5))+IF(Parámetros!$H$9="Sí",INT((WEEKDAY(D394-7)+E394-D394)/7)-SUMPRODUCT((INDEX(Feriados!$A$3:$F$62,0,Parámetros!$B$5)&lt;&gt;"")*(INDEX(Feriados!$A$3:$F$62,0,Parámetros!$B$5)&gt;=D394)*(INDEX(Feriados!$A$3:$F$62,0,Parámetros!$B$5)&lt;=E394)*(WEEKDAY(INDEX(Feriados!$A$3:$F$62,0,Parámetros!$B$5))=7)),0),E394-D394+1)))</f>
        <v/>
      </c>
      <c r="G394" s="9" t="n"/>
      <c r="H394" s="9" t="n"/>
      <c r="I394" s="14">
        <f>IF(OR(C394="",D394=""),"",D394-C394)</f>
        <v/>
      </c>
      <c r="J394" s="14">
        <f>IF(OR(I394="",Parámetros!$H$10=""),"",IF(I394&gt;=Parámetros!$H$10,"Sí","No"))</f>
        <v/>
      </c>
      <c r="K394" s="9" t="n"/>
      <c r="L394" s="9" t="n"/>
    </row>
    <row r="395">
      <c r="A395" s="9" t="n"/>
      <c r="B395" s="14">
        <f>IF(A395="","",IFERROR(VLOOKUP(A395,Saldos!$A$5:$B$104,2,FALSE),"ID no encontrado"))</f>
        <v/>
      </c>
      <c r="C395" s="10" t="n"/>
      <c r="D395" s="10" t="n"/>
      <c r="E395" s="10" t="n"/>
      <c r="F395" s="14">
        <f>IF(OR(D395="",E395=""),"",IF(E395&lt;D395,"Revisar fechas",IF(Parámetros!$H$8="Hábiles",NETWORKDAYS(D395,E395,INDEX(Feriados!$A$3:$F$62,0,Parámetros!$B$5))+IF(Parámetros!$H$9="Sí",INT((WEEKDAY(D395-7)+E395-D395)/7)-SUMPRODUCT((INDEX(Feriados!$A$3:$F$62,0,Parámetros!$B$5)&lt;&gt;"")*(INDEX(Feriados!$A$3:$F$62,0,Parámetros!$B$5)&gt;=D395)*(INDEX(Feriados!$A$3:$F$62,0,Parámetros!$B$5)&lt;=E395)*(WEEKDAY(INDEX(Feriados!$A$3:$F$62,0,Parámetros!$B$5))=7)),0),E395-D395+1)))</f>
        <v/>
      </c>
      <c r="G395" s="9" t="n"/>
      <c r="H395" s="9" t="n"/>
      <c r="I395" s="14">
        <f>IF(OR(C395="",D395=""),"",D395-C395)</f>
        <v/>
      </c>
      <c r="J395" s="14">
        <f>IF(OR(I395="",Parámetros!$H$10=""),"",IF(I395&gt;=Parámetros!$H$10,"Sí","No"))</f>
        <v/>
      </c>
      <c r="K395" s="9" t="n"/>
      <c r="L395" s="9" t="n"/>
    </row>
    <row r="396">
      <c r="A396" s="9" t="n"/>
      <c r="B396" s="14">
        <f>IF(A396="","",IFERROR(VLOOKUP(A396,Saldos!$A$5:$B$104,2,FALSE),"ID no encontrado"))</f>
        <v/>
      </c>
      <c r="C396" s="10" t="n"/>
      <c r="D396" s="10" t="n"/>
      <c r="E396" s="10" t="n"/>
      <c r="F396" s="14">
        <f>IF(OR(D396="",E396=""),"",IF(E396&lt;D396,"Revisar fechas",IF(Parámetros!$H$8="Hábiles",NETWORKDAYS(D396,E396,INDEX(Feriados!$A$3:$F$62,0,Parámetros!$B$5))+IF(Parámetros!$H$9="Sí",INT((WEEKDAY(D396-7)+E396-D396)/7)-SUMPRODUCT((INDEX(Feriados!$A$3:$F$62,0,Parámetros!$B$5)&lt;&gt;"")*(INDEX(Feriados!$A$3:$F$62,0,Parámetros!$B$5)&gt;=D396)*(INDEX(Feriados!$A$3:$F$62,0,Parámetros!$B$5)&lt;=E396)*(WEEKDAY(INDEX(Feriados!$A$3:$F$62,0,Parámetros!$B$5))=7)),0),E396-D396+1)))</f>
        <v/>
      </c>
      <c r="G396" s="9" t="n"/>
      <c r="H396" s="9" t="n"/>
      <c r="I396" s="14">
        <f>IF(OR(C396="",D396=""),"",D396-C396)</f>
        <v/>
      </c>
      <c r="J396" s="14">
        <f>IF(OR(I396="",Parámetros!$H$10=""),"",IF(I396&gt;=Parámetros!$H$10,"Sí","No"))</f>
        <v/>
      </c>
      <c r="K396" s="9" t="n"/>
      <c r="L396" s="9" t="n"/>
    </row>
    <row r="397">
      <c r="A397" s="9" t="n"/>
      <c r="B397" s="14">
        <f>IF(A397="","",IFERROR(VLOOKUP(A397,Saldos!$A$5:$B$104,2,FALSE),"ID no encontrado"))</f>
        <v/>
      </c>
      <c r="C397" s="10" t="n"/>
      <c r="D397" s="10" t="n"/>
      <c r="E397" s="10" t="n"/>
      <c r="F397" s="14">
        <f>IF(OR(D397="",E397=""),"",IF(E397&lt;D397,"Revisar fechas",IF(Parámetros!$H$8="Hábiles",NETWORKDAYS(D397,E397,INDEX(Feriados!$A$3:$F$62,0,Parámetros!$B$5))+IF(Parámetros!$H$9="Sí",INT((WEEKDAY(D397-7)+E397-D397)/7)-SUMPRODUCT((INDEX(Feriados!$A$3:$F$62,0,Parámetros!$B$5)&lt;&gt;"")*(INDEX(Feriados!$A$3:$F$62,0,Parámetros!$B$5)&gt;=D397)*(INDEX(Feriados!$A$3:$F$62,0,Parámetros!$B$5)&lt;=E397)*(WEEKDAY(INDEX(Feriados!$A$3:$F$62,0,Parámetros!$B$5))=7)),0),E397-D397+1)))</f>
        <v/>
      </c>
      <c r="G397" s="9" t="n"/>
      <c r="H397" s="9" t="n"/>
      <c r="I397" s="14">
        <f>IF(OR(C397="",D397=""),"",D397-C397)</f>
        <v/>
      </c>
      <c r="J397" s="14">
        <f>IF(OR(I397="",Parámetros!$H$10=""),"",IF(I397&gt;=Parámetros!$H$10,"Sí","No"))</f>
        <v/>
      </c>
      <c r="K397" s="9" t="n"/>
      <c r="L397" s="9" t="n"/>
    </row>
    <row r="398">
      <c r="A398" s="9" t="n"/>
      <c r="B398" s="14">
        <f>IF(A398="","",IFERROR(VLOOKUP(A398,Saldos!$A$5:$B$104,2,FALSE),"ID no encontrado"))</f>
        <v/>
      </c>
      <c r="C398" s="10" t="n"/>
      <c r="D398" s="10" t="n"/>
      <c r="E398" s="10" t="n"/>
      <c r="F398" s="14">
        <f>IF(OR(D398="",E398=""),"",IF(E398&lt;D398,"Revisar fechas",IF(Parámetros!$H$8="Hábiles",NETWORKDAYS(D398,E398,INDEX(Feriados!$A$3:$F$62,0,Parámetros!$B$5))+IF(Parámetros!$H$9="Sí",INT((WEEKDAY(D398-7)+E398-D398)/7)-SUMPRODUCT((INDEX(Feriados!$A$3:$F$62,0,Parámetros!$B$5)&lt;&gt;"")*(INDEX(Feriados!$A$3:$F$62,0,Parámetros!$B$5)&gt;=D398)*(INDEX(Feriados!$A$3:$F$62,0,Parámetros!$B$5)&lt;=E398)*(WEEKDAY(INDEX(Feriados!$A$3:$F$62,0,Parámetros!$B$5))=7)),0),E398-D398+1)))</f>
        <v/>
      </c>
      <c r="G398" s="9" t="n"/>
      <c r="H398" s="9" t="n"/>
      <c r="I398" s="14">
        <f>IF(OR(C398="",D398=""),"",D398-C398)</f>
        <v/>
      </c>
      <c r="J398" s="14">
        <f>IF(OR(I398="",Parámetros!$H$10=""),"",IF(I398&gt;=Parámetros!$H$10,"Sí","No"))</f>
        <v/>
      </c>
      <c r="K398" s="9" t="n"/>
      <c r="L398" s="9" t="n"/>
    </row>
    <row r="399">
      <c r="A399" s="9" t="n"/>
      <c r="B399" s="14">
        <f>IF(A399="","",IFERROR(VLOOKUP(A399,Saldos!$A$5:$B$104,2,FALSE),"ID no encontrado"))</f>
        <v/>
      </c>
      <c r="C399" s="10" t="n"/>
      <c r="D399" s="10" t="n"/>
      <c r="E399" s="10" t="n"/>
      <c r="F399" s="14">
        <f>IF(OR(D399="",E399=""),"",IF(E399&lt;D399,"Revisar fechas",IF(Parámetros!$H$8="Hábiles",NETWORKDAYS(D399,E399,INDEX(Feriados!$A$3:$F$62,0,Parámetros!$B$5))+IF(Parámetros!$H$9="Sí",INT((WEEKDAY(D399-7)+E399-D399)/7)-SUMPRODUCT((INDEX(Feriados!$A$3:$F$62,0,Parámetros!$B$5)&lt;&gt;"")*(INDEX(Feriados!$A$3:$F$62,0,Parámetros!$B$5)&gt;=D399)*(INDEX(Feriados!$A$3:$F$62,0,Parámetros!$B$5)&lt;=E399)*(WEEKDAY(INDEX(Feriados!$A$3:$F$62,0,Parámetros!$B$5))=7)),0),E399-D399+1)))</f>
        <v/>
      </c>
      <c r="G399" s="9" t="n"/>
      <c r="H399" s="9" t="n"/>
      <c r="I399" s="14">
        <f>IF(OR(C399="",D399=""),"",D399-C399)</f>
        <v/>
      </c>
      <c r="J399" s="14">
        <f>IF(OR(I399="",Parámetros!$H$10=""),"",IF(I399&gt;=Parámetros!$H$10,"Sí","No"))</f>
        <v/>
      </c>
      <c r="K399" s="9" t="n"/>
      <c r="L399" s="9" t="n"/>
    </row>
    <row r="400">
      <c r="A400" s="9" t="n"/>
      <c r="B400" s="14">
        <f>IF(A400="","",IFERROR(VLOOKUP(A400,Saldos!$A$5:$B$104,2,FALSE),"ID no encontrado"))</f>
        <v/>
      </c>
      <c r="C400" s="10" t="n"/>
      <c r="D400" s="10" t="n"/>
      <c r="E400" s="10" t="n"/>
      <c r="F400" s="14">
        <f>IF(OR(D400="",E400=""),"",IF(E400&lt;D400,"Revisar fechas",IF(Parámetros!$H$8="Hábiles",NETWORKDAYS(D400,E400,INDEX(Feriados!$A$3:$F$62,0,Parámetros!$B$5))+IF(Parámetros!$H$9="Sí",INT((WEEKDAY(D400-7)+E400-D400)/7)-SUMPRODUCT((INDEX(Feriados!$A$3:$F$62,0,Parámetros!$B$5)&lt;&gt;"")*(INDEX(Feriados!$A$3:$F$62,0,Parámetros!$B$5)&gt;=D400)*(INDEX(Feriados!$A$3:$F$62,0,Parámetros!$B$5)&lt;=E400)*(WEEKDAY(INDEX(Feriados!$A$3:$F$62,0,Parámetros!$B$5))=7)),0),E400-D400+1)))</f>
        <v/>
      </c>
      <c r="G400" s="9" t="n"/>
      <c r="H400" s="9" t="n"/>
      <c r="I400" s="14">
        <f>IF(OR(C400="",D400=""),"",D400-C400)</f>
        <v/>
      </c>
      <c r="J400" s="14">
        <f>IF(OR(I400="",Parámetros!$H$10=""),"",IF(I400&gt;=Parámetros!$H$10,"Sí","No"))</f>
        <v/>
      </c>
      <c r="K400" s="9" t="n"/>
      <c r="L400" s="9" t="n"/>
    </row>
    <row r="401">
      <c r="A401" s="9" t="n"/>
      <c r="B401" s="14">
        <f>IF(A401="","",IFERROR(VLOOKUP(A401,Saldos!$A$5:$B$104,2,FALSE),"ID no encontrado"))</f>
        <v/>
      </c>
      <c r="C401" s="10" t="n"/>
      <c r="D401" s="10" t="n"/>
      <c r="E401" s="10" t="n"/>
      <c r="F401" s="14">
        <f>IF(OR(D401="",E401=""),"",IF(E401&lt;D401,"Revisar fechas",IF(Parámetros!$H$8="Hábiles",NETWORKDAYS(D401,E401,INDEX(Feriados!$A$3:$F$62,0,Parámetros!$B$5))+IF(Parámetros!$H$9="Sí",INT((WEEKDAY(D401-7)+E401-D401)/7)-SUMPRODUCT((INDEX(Feriados!$A$3:$F$62,0,Parámetros!$B$5)&lt;&gt;"")*(INDEX(Feriados!$A$3:$F$62,0,Parámetros!$B$5)&gt;=D401)*(INDEX(Feriados!$A$3:$F$62,0,Parámetros!$B$5)&lt;=E401)*(WEEKDAY(INDEX(Feriados!$A$3:$F$62,0,Parámetros!$B$5))=7)),0),E401-D401+1)))</f>
        <v/>
      </c>
      <c r="G401" s="9" t="n"/>
      <c r="H401" s="9" t="n"/>
      <c r="I401" s="14">
        <f>IF(OR(C401="",D401=""),"",D401-C401)</f>
        <v/>
      </c>
      <c r="J401" s="14">
        <f>IF(OR(I401="",Parámetros!$H$10=""),"",IF(I401&gt;=Parámetros!$H$10,"Sí","No"))</f>
        <v/>
      </c>
      <c r="K401" s="9" t="n"/>
      <c r="L401" s="9" t="n"/>
    </row>
    <row r="402">
      <c r="A402" s="9" t="n"/>
      <c r="B402" s="14">
        <f>IF(A402="","",IFERROR(VLOOKUP(A402,Saldos!$A$5:$B$104,2,FALSE),"ID no encontrado"))</f>
        <v/>
      </c>
      <c r="C402" s="10" t="n"/>
      <c r="D402" s="10" t="n"/>
      <c r="E402" s="10" t="n"/>
      <c r="F402" s="14">
        <f>IF(OR(D402="",E402=""),"",IF(E402&lt;D402,"Revisar fechas",IF(Parámetros!$H$8="Hábiles",NETWORKDAYS(D402,E402,INDEX(Feriados!$A$3:$F$62,0,Parámetros!$B$5))+IF(Parámetros!$H$9="Sí",INT((WEEKDAY(D402-7)+E402-D402)/7)-SUMPRODUCT((INDEX(Feriados!$A$3:$F$62,0,Parámetros!$B$5)&lt;&gt;"")*(INDEX(Feriados!$A$3:$F$62,0,Parámetros!$B$5)&gt;=D402)*(INDEX(Feriados!$A$3:$F$62,0,Parámetros!$B$5)&lt;=E402)*(WEEKDAY(INDEX(Feriados!$A$3:$F$62,0,Parámetros!$B$5))=7)),0),E402-D402+1)))</f>
        <v/>
      </c>
      <c r="G402" s="9" t="n"/>
      <c r="H402" s="9" t="n"/>
      <c r="I402" s="14">
        <f>IF(OR(C402="",D402=""),"",D402-C402)</f>
        <v/>
      </c>
      <c r="J402" s="14">
        <f>IF(OR(I402="",Parámetros!$H$10=""),"",IF(I402&gt;=Parámetros!$H$10,"Sí","No"))</f>
        <v/>
      </c>
      <c r="K402" s="9" t="n"/>
      <c r="L402" s="9" t="n"/>
    </row>
    <row r="403">
      <c r="A403" s="9" t="n"/>
      <c r="B403" s="14">
        <f>IF(A403="","",IFERROR(VLOOKUP(A403,Saldos!$A$5:$B$104,2,FALSE),"ID no encontrado"))</f>
        <v/>
      </c>
      <c r="C403" s="10" t="n"/>
      <c r="D403" s="10" t="n"/>
      <c r="E403" s="10" t="n"/>
      <c r="F403" s="14">
        <f>IF(OR(D403="",E403=""),"",IF(E403&lt;D403,"Revisar fechas",IF(Parámetros!$H$8="Hábiles",NETWORKDAYS(D403,E403,INDEX(Feriados!$A$3:$F$62,0,Parámetros!$B$5))+IF(Parámetros!$H$9="Sí",INT((WEEKDAY(D403-7)+E403-D403)/7)-SUMPRODUCT((INDEX(Feriados!$A$3:$F$62,0,Parámetros!$B$5)&lt;&gt;"")*(INDEX(Feriados!$A$3:$F$62,0,Parámetros!$B$5)&gt;=D403)*(INDEX(Feriados!$A$3:$F$62,0,Parámetros!$B$5)&lt;=E403)*(WEEKDAY(INDEX(Feriados!$A$3:$F$62,0,Parámetros!$B$5))=7)),0),E403-D403+1)))</f>
        <v/>
      </c>
      <c r="G403" s="9" t="n"/>
      <c r="H403" s="9" t="n"/>
      <c r="I403" s="14">
        <f>IF(OR(C403="",D403=""),"",D403-C403)</f>
        <v/>
      </c>
      <c r="J403" s="14">
        <f>IF(OR(I403="",Parámetros!$H$10=""),"",IF(I403&gt;=Parámetros!$H$10,"Sí","No"))</f>
        <v/>
      </c>
      <c r="K403" s="9" t="n"/>
      <c r="L403" s="9" t="n"/>
    </row>
    <row r="404">
      <c r="A404" s="9" t="n"/>
      <c r="B404" s="14">
        <f>IF(A404="","",IFERROR(VLOOKUP(A404,Saldos!$A$5:$B$104,2,FALSE),"ID no encontrado"))</f>
        <v/>
      </c>
      <c r="C404" s="10" t="n"/>
      <c r="D404" s="10" t="n"/>
      <c r="E404" s="10" t="n"/>
      <c r="F404" s="14">
        <f>IF(OR(D404="",E404=""),"",IF(E404&lt;D404,"Revisar fechas",IF(Parámetros!$H$8="Hábiles",NETWORKDAYS(D404,E404,INDEX(Feriados!$A$3:$F$62,0,Parámetros!$B$5))+IF(Parámetros!$H$9="Sí",INT((WEEKDAY(D404-7)+E404-D404)/7)-SUMPRODUCT((INDEX(Feriados!$A$3:$F$62,0,Parámetros!$B$5)&lt;&gt;"")*(INDEX(Feriados!$A$3:$F$62,0,Parámetros!$B$5)&gt;=D404)*(INDEX(Feriados!$A$3:$F$62,0,Parámetros!$B$5)&lt;=E404)*(WEEKDAY(INDEX(Feriados!$A$3:$F$62,0,Parámetros!$B$5))=7)),0),E404-D404+1)))</f>
        <v/>
      </c>
      <c r="G404" s="9" t="n"/>
      <c r="H404" s="9" t="n"/>
      <c r="I404" s="14">
        <f>IF(OR(C404="",D404=""),"",D404-C404)</f>
        <v/>
      </c>
      <c r="J404" s="14">
        <f>IF(OR(I404="",Parámetros!$H$10=""),"",IF(I404&gt;=Parámetros!$H$10,"Sí","No"))</f>
        <v/>
      </c>
      <c r="K404" s="9" t="n"/>
      <c r="L404" s="9" t="n"/>
    </row>
    <row r="405">
      <c r="A405" s="9" t="n"/>
      <c r="B405" s="14">
        <f>IF(A405="","",IFERROR(VLOOKUP(A405,Saldos!$A$5:$B$104,2,FALSE),"ID no encontrado"))</f>
        <v/>
      </c>
      <c r="C405" s="10" t="n"/>
      <c r="D405" s="10" t="n"/>
      <c r="E405" s="10" t="n"/>
      <c r="F405" s="14">
        <f>IF(OR(D405="",E405=""),"",IF(E405&lt;D405,"Revisar fechas",IF(Parámetros!$H$8="Hábiles",NETWORKDAYS(D405,E405,INDEX(Feriados!$A$3:$F$62,0,Parámetros!$B$5))+IF(Parámetros!$H$9="Sí",INT((WEEKDAY(D405-7)+E405-D405)/7)-SUMPRODUCT((INDEX(Feriados!$A$3:$F$62,0,Parámetros!$B$5)&lt;&gt;"")*(INDEX(Feriados!$A$3:$F$62,0,Parámetros!$B$5)&gt;=D405)*(INDEX(Feriados!$A$3:$F$62,0,Parámetros!$B$5)&lt;=E405)*(WEEKDAY(INDEX(Feriados!$A$3:$F$62,0,Parámetros!$B$5))=7)),0),E405-D405+1)))</f>
        <v/>
      </c>
      <c r="G405" s="9" t="n"/>
      <c r="H405" s="9" t="n"/>
      <c r="I405" s="14">
        <f>IF(OR(C405="",D405=""),"",D405-C405)</f>
        <v/>
      </c>
      <c r="J405" s="14">
        <f>IF(OR(I405="",Parámetros!$H$10=""),"",IF(I405&gt;=Parámetros!$H$10,"Sí","No"))</f>
        <v/>
      </c>
      <c r="K405" s="9" t="n"/>
      <c r="L405" s="9" t="n"/>
    </row>
    <row r="406">
      <c r="A406" s="9" t="n"/>
      <c r="B406" s="14">
        <f>IF(A406="","",IFERROR(VLOOKUP(A406,Saldos!$A$5:$B$104,2,FALSE),"ID no encontrado"))</f>
        <v/>
      </c>
      <c r="C406" s="10" t="n"/>
      <c r="D406" s="10" t="n"/>
      <c r="E406" s="10" t="n"/>
      <c r="F406" s="14">
        <f>IF(OR(D406="",E406=""),"",IF(E406&lt;D406,"Revisar fechas",IF(Parámetros!$H$8="Hábiles",NETWORKDAYS(D406,E406,INDEX(Feriados!$A$3:$F$62,0,Parámetros!$B$5))+IF(Parámetros!$H$9="Sí",INT((WEEKDAY(D406-7)+E406-D406)/7)-SUMPRODUCT((INDEX(Feriados!$A$3:$F$62,0,Parámetros!$B$5)&lt;&gt;"")*(INDEX(Feriados!$A$3:$F$62,0,Parámetros!$B$5)&gt;=D406)*(INDEX(Feriados!$A$3:$F$62,0,Parámetros!$B$5)&lt;=E406)*(WEEKDAY(INDEX(Feriados!$A$3:$F$62,0,Parámetros!$B$5))=7)),0),E406-D406+1)))</f>
        <v/>
      </c>
      <c r="G406" s="9" t="n"/>
      <c r="H406" s="9" t="n"/>
      <c r="I406" s="14">
        <f>IF(OR(C406="",D406=""),"",D406-C406)</f>
        <v/>
      </c>
      <c r="J406" s="14">
        <f>IF(OR(I406="",Parámetros!$H$10=""),"",IF(I406&gt;=Parámetros!$H$10,"Sí","No"))</f>
        <v/>
      </c>
      <c r="K406" s="9" t="n"/>
      <c r="L406" s="9" t="n"/>
    </row>
    <row r="407">
      <c r="A407" s="9" t="n"/>
      <c r="B407" s="14">
        <f>IF(A407="","",IFERROR(VLOOKUP(A407,Saldos!$A$5:$B$104,2,FALSE),"ID no encontrado"))</f>
        <v/>
      </c>
      <c r="C407" s="10" t="n"/>
      <c r="D407" s="10" t="n"/>
      <c r="E407" s="10" t="n"/>
      <c r="F407" s="14">
        <f>IF(OR(D407="",E407=""),"",IF(E407&lt;D407,"Revisar fechas",IF(Parámetros!$H$8="Hábiles",NETWORKDAYS(D407,E407,INDEX(Feriados!$A$3:$F$62,0,Parámetros!$B$5))+IF(Parámetros!$H$9="Sí",INT((WEEKDAY(D407-7)+E407-D407)/7)-SUMPRODUCT((INDEX(Feriados!$A$3:$F$62,0,Parámetros!$B$5)&lt;&gt;"")*(INDEX(Feriados!$A$3:$F$62,0,Parámetros!$B$5)&gt;=D407)*(INDEX(Feriados!$A$3:$F$62,0,Parámetros!$B$5)&lt;=E407)*(WEEKDAY(INDEX(Feriados!$A$3:$F$62,0,Parámetros!$B$5))=7)),0),E407-D407+1)))</f>
        <v/>
      </c>
      <c r="G407" s="9" t="n"/>
      <c r="H407" s="9" t="n"/>
      <c r="I407" s="14">
        <f>IF(OR(C407="",D407=""),"",D407-C407)</f>
        <v/>
      </c>
      <c r="J407" s="14">
        <f>IF(OR(I407="",Parámetros!$H$10=""),"",IF(I407&gt;=Parámetros!$H$10,"Sí","No"))</f>
        <v/>
      </c>
      <c r="K407" s="9" t="n"/>
      <c r="L407" s="9" t="n"/>
    </row>
    <row r="408">
      <c r="A408" s="9" t="n"/>
      <c r="B408" s="14">
        <f>IF(A408="","",IFERROR(VLOOKUP(A408,Saldos!$A$5:$B$104,2,FALSE),"ID no encontrado"))</f>
        <v/>
      </c>
      <c r="C408" s="10" t="n"/>
      <c r="D408" s="10" t="n"/>
      <c r="E408" s="10" t="n"/>
      <c r="F408" s="14">
        <f>IF(OR(D408="",E408=""),"",IF(E408&lt;D408,"Revisar fechas",IF(Parámetros!$H$8="Hábiles",NETWORKDAYS(D408,E408,INDEX(Feriados!$A$3:$F$62,0,Parámetros!$B$5))+IF(Parámetros!$H$9="Sí",INT((WEEKDAY(D408-7)+E408-D408)/7)-SUMPRODUCT((INDEX(Feriados!$A$3:$F$62,0,Parámetros!$B$5)&lt;&gt;"")*(INDEX(Feriados!$A$3:$F$62,0,Parámetros!$B$5)&gt;=D408)*(INDEX(Feriados!$A$3:$F$62,0,Parámetros!$B$5)&lt;=E408)*(WEEKDAY(INDEX(Feriados!$A$3:$F$62,0,Parámetros!$B$5))=7)),0),E408-D408+1)))</f>
        <v/>
      </c>
      <c r="G408" s="9" t="n"/>
      <c r="H408" s="9" t="n"/>
      <c r="I408" s="14">
        <f>IF(OR(C408="",D408=""),"",D408-C408)</f>
        <v/>
      </c>
      <c r="J408" s="14">
        <f>IF(OR(I408="",Parámetros!$H$10=""),"",IF(I408&gt;=Parámetros!$H$10,"Sí","No"))</f>
        <v/>
      </c>
      <c r="K408" s="9" t="n"/>
      <c r="L408" s="9" t="n"/>
    </row>
    <row r="409">
      <c r="A409" s="9" t="n"/>
      <c r="B409" s="14">
        <f>IF(A409="","",IFERROR(VLOOKUP(A409,Saldos!$A$5:$B$104,2,FALSE),"ID no encontrado"))</f>
        <v/>
      </c>
      <c r="C409" s="10" t="n"/>
      <c r="D409" s="10" t="n"/>
      <c r="E409" s="10" t="n"/>
      <c r="F409" s="14">
        <f>IF(OR(D409="",E409=""),"",IF(E409&lt;D409,"Revisar fechas",IF(Parámetros!$H$8="Hábiles",NETWORKDAYS(D409,E409,INDEX(Feriados!$A$3:$F$62,0,Parámetros!$B$5))+IF(Parámetros!$H$9="Sí",INT((WEEKDAY(D409-7)+E409-D409)/7)-SUMPRODUCT((INDEX(Feriados!$A$3:$F$62,0,Parámetros!$B$5)&lt;&gt;"")*(INDEX(Feriados!$A$3:$F$62,0,Parámetros!$B$5)&gt;=D409)*(INDEX(Feriados!$A$3:$F$62,0,Parámetros!$B$5)&lt;=E409)*(WEEKDAY(INDEX(Feriados!$A$3:$F$62,0,Parámetros!$B$5))=7)),0),E409-D409+1)))</f>
        <v/>
      </c>
      <c r="G409" s="9" t="n"/>
      <c r="H409" s="9" t="n"/>
      <c r="I409" s="14">
        <f>IF(OR(C409="",D409=""),"",D409-C409)</f>
        <v/>
      </c>
      <c r="J409" s="14">
        <f>IF(OR(I409="",Parámetros!$H$10=""),"",IF(I409&gt;=Parámetros!$H$10,"Sí","No"))</f>
        <v/>
      </c>
      <c r="K409" s="9" t="n"/>
      <c r="L409" s="9" t="n"/>
    </row>
    <row r="410">
      <c r="A410" s="9" t="n"/>
      <c r="B410" s="14">
        <f>IF(A410="","",IFERROR(VLOOKUP(A410,Saldos!$A$5:$B$104,2,FALSE),"ID no encontrado"))</f>
        <v/>
      </c>
      <c r="C410" s="10" t="n"/>
      <c r="D410" s="10" t="n"/>
      <c r="E410" s="10" t="n"/>
      <c r="F410" s="14">
        <f>IF(OR(D410="",E410=""),"",IF(E410&lt;D410,"Revisar fechas",IF(Parámetros!$H$8="Hábiles",NETWORKDAYS(D410,E410,INDEX(Feriados!$A$3:$F$62,0,Parámetros!$B$5))+IF(Parámetros!$H$9="Sí",INT((WEEKDAY(D410-7)+E410-D410)/7)-SUMPRODUCT((INDEX(Feriados!$A$3:$F$62,0,Parámetros!$B$5)&lt;&gt;"")*(INDEX(Feriados!$A$3:$F$62,0,Parámetros!$B$5)&gt;=D410)*(INDEX(Feriados!$A$3:$F$62,0,Parámetros!$B$5)&lt;=E410)*(WEEKDAY(INDEX(Feriados!$A$3:$F$62,0,Parámetros!$B$5))=7)),0),E410-D410+1)))</f>
        <v/>
      </c>
      <c r="G410" s="9" t="n"/>
      <c r="H410" s="9" t="n"/>
      <c r="I410" s="14">
        <f>IF(OR(C410="",D410=""),"",D410-C410)</f>
        <v/>
      </c>
      <c r="J410" s="14">
        <f>IF(OR(I410="",Parámetros!$H$10=""),"",IF(I410&gt;=Parámetros!$H$10,"Sí","No"))</f>
        <v/>
      </c>
      <c r="K410" s="9" t="n"/>
      <c r="L410" s="9" t="n"/>
    </row>
    <row r="411">
      <c r="A411" s="9" t="n"/>
      <c r="B411" s="14">
        <f>IF(A411="","",IFERROR(VLOOKUP(A411,Saldos!$A$5:$B$104,2,FALSE),"ID no encontrado"))</f>
        <v/>
      </c>
      <c r="C411" s="10" t="n"/>
      <c r="D411" s="10" t="n"/>
      <c r="E411" s="10" t="n"/>
      <c r="F411" s="14">
        <f>IF(OR(D411="",E411=""),"",IF(E411&lt;D411,"Revisar fechas",IF(Parámetros!$H$8="Hábiles",NETWORKDAYS(D411,E411,INDEX(Feriados!$A$3:$F$62,0,Parámetros!$B$5))+IF(Parámetros!$H$9="Sí",INT((WEEKDAY(D411-7)+E411-D411)/7)-SUMPRODUCT((INDEX(Feriados!$A$3:$F$62,0,Parámetros!$B$5)&lt;&gt;"")*(INDEX(Feriados!$A$3:$F$62,0,Parámetros!$B$5)&gt;=D411)*(INDEX(Feriados!$A$3:$F$62,0,Parámetros!$B$5)&lt;=E411)*(WEEKDAY(INDEX(Feriados!$A$3:$F$62,0,Parámetros!$B$5))=7)),0),E411-D411+1)))</f>
        <v/>
      </c>
      <c r="G411" s="9" t="n"/>
      <c r="H411" s="9" t="n"/>
      <c r="I411" s="14">
        <f>IF(OR(C411="",D411=""),"",D411-C411)</f>
        <v/>
      </c>
      <c r="J411" s="14">
        <f>IF(OR(I411="",Parámetros!$H$10=""),"",IF(I411&gt;=Parámetros!$H$10,"Sí","No"))</f>
        <v/>
      </c>
      <c r="K411" s="9" t="n"/>
      <c r="L411" s="9" t="n"/>
    </row>
    <row r="412">
      <c r="A412" s="9" t="n"/>
      <c r="B412" s="14">
        <f>IF(A412="","",IFERROR(VLOOKUP(A412,Saldos!$A$5:$B$104,2,FALSE),"ID no encontrado"))</f>
        <v/>
      </c>
      <c r="C412" s="10" t="n"/>
      <c r="D412" s="10" t="n"/>
      <c r="E412" s="10" t="n"/>
      <c r="F412" s="14">
        <f>IF(OR(D412="",E412=""),"",IF(E412&lt;D412,"Revisar fechas",IF(Parámetros!$H$8="Hábiles",NETWORKDAYS(D412,E412,INDEX(Feriados!$A$3:$F$62,0,Parámetros!$B$5))+IF(Parámetros!$H$9="Sí",INT((WEEKDAY(D412-7)+E412-D412)/7)-SUMPRODUCT((INDEX(Feriados!$A$3:$F$62,0,Parámetros!$B$5)&lt;&gt;"")*(INDEX(Feriados!$A$3:$F$62,0,Parámetros!$B$5)&gt;=D412)*(INDEX(Feriados!$A$3:$F$62,0,Parámetros!$B$5)&lt;=E412)*(WEEKDAY(INDEX(Feriados!$A$3:$F$62,0,Parámetros!$B$5))=7)),0),E412-D412+1)))</f>
        <v/>
      </c>
      <c r="G412" s="9" t="n"/>
      <c r="H412" s="9" t="n"/>
      <c r="I412" s="14">
        <f>IF(OR(C412="",D412=""),"",D412-C412)</f>
        <v/>
      </c>
      <c r="J412" s="14">
        <f>IF(OR(I412="",Parámetros!$H$10=""),"",IF(I412&gt;=Parámetros!$H$10,"Sí","No"))</f>
        <v/>
      </c>
      <c r="K412" s="9" t="n"/>
      <c r="L412" s="9" t="n"/>
    </row>
    <row r="413">
      <c r="A413" s="9" t="n"/>
      <c r="B413" s="14">
        <f>IF(A413="","",IFERROR(VLOOKUP(A413,Saldos!$A$5:$B$104,2,FALSE),"ID no encontrado"))</f>
        <v/>
      </c>
      <c r="C413" s="10" t="n"/>
      <c r="D413" s="10" t="n"/>
      <c r="E413" s="10" t="n"/>
      <c r="F413" s="14">
        <f>IF(OR(D413="",E413=""),"",IF(E413&lt;D413,"Revisar fechas",IF(Parámetros!$H$8="Hábiles",NETWORKDAYS(D413,E413,INDEX(Feriados!$A$3:$F$62,0,Parámetros!$B$5))+IF(Parámetros!$H$9="Sí",INT((WEEKDAY(D413-7)+E413-D413)/7)-SUMPRODUCT((INDEX(Feriados!$A$3:$F$62,0,Parámetros!$B$5)&lt;&gt;"")*(INDEX(Feriados!$A$3:$F$62,0,Parámetros!$B$5)&gt;=D413)*(INDEX(Feriados!$A$3:$F$62,0,Parámetros!$B$5)&lt;=E413)*(WEEKDAY(INDEX(Feriados!$A$3:$F$62,0,Parámetros!$B$5))=7)),0),E413-D413+1)))</f>
        <v/>
      </c>
      <c r="G413" s="9" t="n"/>
      <c r="H413" s="9" t="n"/>
      <c r="I413" s="14">
        <f>IF(OR(C413="",D413=""),"",D413-C413)</f>
        <v/>
      </c>
      <c r="J413" s="14">
        <f>IF(OR(I413="",Parámetros!$H$10=""),"",IF(I413&gt;=Parámetros!$H$10,"Sí","No"))</f>
        <v/>
      </c>
      <c r="K413" s="9" t="n"/>
      <c r="L413" s="9" t="n"/>
    </row>
    <row r="414">
      <c r="A414" s="9" t="n"/>
      <c r="B414" s="14">
        <f>IF(A414="","",IFERROR(VLOOKUP(A414,Saldos!$A$5:$B$104,2,FALSE),"ID no encontrado"))</f>
        <v/>
      </c>
      <c r="C414" s="10" t="n"/>
      <c r="D414" s="10" t="n"/>
      <c r="E414" s="10" t="n"/>
      <c r="F414" s="14">
        <f>IF(OR(D414="",E414=""),"",IF(E414&lt;D414,"Revisar fechas",IF(Parámetros!$H$8="Hábiles",NETWORKDAYS(D414,E414,INDEX(Feriados!$A$3:$F$62,0,Parámetros!$B$5))+IF(Parámetros!$H$9="Sí",INT((WEEKDAY(D414-7)+E414-D414)/7)-SUMPRODUCT((INDEX(Feriados!$A$3:$F$62,0,Parámetros!$B$5)&lt;&gt;"")*(INDEX(Feriados!$A$3:$F$62,0,Parámetros!$B$5)&gt;=D414)*(INDEX(Feriados!$A$3:$F$62,0,Parámetros!$B$5)&lt;=E414)*(WEEKDAY(INDEX(Feriados!$A$3:$F$62,0,Parámetros!$B$5))=7)),0),E414-D414+1)))</f>
        <v/>
      </c>
      <c r="G414" s="9" t="n"/>
      <c r="H414" s="9" t="n"/>
      <c r="I414" s="14">
        <f>IF(OR(C414="",D414=""),"",D414-C414)</f>
        <v/>
      </c>
      <c r="J414" s="14">
        <f>IF(OR(I414="",Parámetros!$H$10=""),"",IF(I414&gt;=Parámetros!$H$10,"Sí","No"))</f>
        <v/>
      </c>
      <c r="K414" s="9" t="n"/>
      <c r="L414" s="9" t="n"/>
    </row>
    <row r="415">
      <c r="A415" s="9" t="n"/>
      <c r="B415" s="14">
        <f>IF(A415="","",IFERROR(VLOOKUP(A415,Saldos!$A$5:$B$104,2,FALSE),"ID no encontrado"))</f>
        <v/>
      </c>
      <c r="C415" s="10" t="n"/>
      <c r="D415" s="10" t="n"/>
      <c r="E415" s="10" t="n"/>
      <c r="F415" s="14">
        <f>IF(OR(D415="",E415=""),"",IF(E415&lt;D415,"Revisar fechas",IF(Parámetros!$H$8="Hábiles",NETWORKDAYS(D415,E415,INDEX(Feriados!$A$3:$F$62,0,Parámetros!$B$5))+IF(Parámetros!$H$9="Sí",INT((WEEKDAY(D415-7)+E415-D415)/7)-SUMPRODUCT((INDEX(Feriados!$A$3:$F$62,0,Parámetros!$B$5)&lt;&gt;"")*(INDEX(Feriados!$A$3:$F$62,0,Parámetros!$B$5)&gt;=D415)*(INDEX(Feriados!$A$3:$F$62,0,Parámetros!$B$5)&lt;=E415)*(WEEKDAY(INDEX(Feriados!$A$3:$F$62,0,Parámetros!$B$5))=7)),0),E415-D415+1)))</f>
        <v/>
      </c>
      <c r="G415" s="9" t="n"/>
      <c r="H415" s="9" t="n"/>
      <c r="I415" s="14">
        <f>IF(OR(C415="",D415=""),"",D415-C415)</f>
        <v/>
      </c>
      <c r="J415" s="14">
        <f>IF(OR(I415="",Parámetros!$H$10=""),"",IF(I415&gt;=Parámetros!$H$10,"Sí","No"))</f>
        <v/>
      </c>
      <c r="K415" s="9" t="n"/>
      <c r="L415" s="9" t="n"/>
    </row>
    <row r="416">
      <c r="A416" s="9" t="n"/>
      <c r="B416" s="14">
        <f>IF(A416="","",IFERROR(VLOOKUP(A416,Saldos!$A$5:$B$104,2,FALSE),"ID no encontrado"))</f>
        <v/>
      </c>
      <c r="C416" s="10" t="n"/>
      <c r="D416" s="10" t="n"/>
      <c r="E416" s="10" t="n"/>
      <c r="F416" s="14">
        <f>IF(OR(D416="",E416=""),"",IF(E416&lt;D416,"Revisar fechas",IF(Parámetros!$H$8="Hábiles",NETWORKDAYS(D416,E416,INDEX(Feriados!$A$3:$F$62,0,Parámetros!$B$5))+IF(Parámetros!$H$9="Sí",INT((WEEKDAY(D416-7)+E416-D416)/7)-SUMPRODUCT((INDEX(Feriados!$A$3:$F$62,0,Parámetros!$B$5)&lt;&gt;"")*(INDEX(Feriados!$A$3:$F$62,0,Parámetros!$B$5)&gt;=D416)*(INDEX(Feriados!$A$3:$F$62,0,Parámetros!$B$5)&lt;=E416)*(WEEKDAY(INDEX(Feriados!$A$3:$F$62,0,Parámetros!$B$5))=7)),0),E416-D416+1)))</f>
        <v/>
      </c>
      <c r="G416" s="9" t="n"/>
      <c r="H416" s="9" t="n"/>
      <c r="I416" s="14">
        <f>IF(OR(C416="",D416=""),"",D416-C416)</f>
        <v/>
      </c>
      <c r="J416" s="14">
        <f>IF(OR(I416="",Parámetros!$H$10=""),"",IF(I416&gt;=Parámetros!$H$10,"Sí","No"))</f>
        <v/>
      </c>
      <c r="K416" s="9" t="n"/>
      <c r="L416" s="9" t="n"/>
    </row>
    <row r="417">
      <c r="A417" s="9" t="n"/>
      <c r="B417" s="14">
        <f>IF(A417="","",IFERROR(VLOOKUP(A417,Saldos!$A$5:$B$104,2,FALSE),"ID no encontrado"))</f>
        <v/>
      </c>
      <c r="C417" s="10" t="n"/>
      <c r="D417" s="10" t="n"/>
      <c r="E417" s="10" t="n"/>
      <c r="F417" s="14">
        <f>IF(OR(D417="",E417=""),"",IF(E417&lt;D417,"Revisar fechas",IF(Parámetros!$H$8="Hábiles",NETWORKDAYS(D417,E417,INDEX(Feriados!$A$3:$F$62,0,Parámetros!$B$5))+IF(Parámetros!$H$9="Sí",INT((WEEKDAY(D417-7)+E417-D417)/7)-SUMPRODUCT((INDEX(Feriados!$A$3:$F$62,0,Parámetros!$B$5)&lt;&gt;"")*(INDEX(Feriados!$A$3:$F$62,0,Parámetros!$B$5)&gt;=D417)*(INDEX(Feriados!$A$3:$F$62,0,Parámetros!$B$5)&lt;=E417)*(WEEKDAY(INDEX(Feriados!$A$3:$F$62,0,Parámetros!$B$5))=7)),0),E417-D417+1)))</f>
        <v/>
      </c>
      <c r="G417" s="9" t="n"/>
      <c r="H417" s="9" t="n"/>
      <c r="I417" s="14">
        <f>IF(OR(C417="",D417=""),"",D417-C417)</f>
        <v/>
      </c>
      <c r="J417" s="14">
        <f>IF(OR(I417="",Parámetros!$H$10=""),"",IF(I417&gt;=Parámetros!$H$10,"Sí","No"))</f>
        <v/>
      </c>
      <c r="K417" s="9" t="n"/>
      <c r="L417" s="9" t="n"/>
    </row>
    <row r="418">
      <c r="A418" s="9" t="n"/>
      <c r="B418" s="14">
        <f>IF(A418="","",IFERROR(VLOOKUP(A418,Saldos!$A$5:$B$104,2,FALSE),"ID no encontrado"))</f>
        <v/>
      </c>
      <c r="C418" s="10" t="n"/>
      <c r="D418" s="10" t="n"/>
      <c r="E418" s="10" t="n"/>
      <c r="F418" s="14">
        <f>IF(OR(D418="",E418=""),"",IF(E418&lt;D418,"Revisar fechas",IF(Parámetros!$H$8="Hábiles",NETWORKDAYS(D418,E418,INDEX(Feriados!$A$3:$F$62,0,Parámetros!$B$5))+IF(Parámetros!$H$9="Sí",INT((WEEKDAY(D418-7)+E418-D418)/7)-SUMPRODUCT((INDEX(Feriados!$A$3:$F$62,0,Parámetros!$B$5)&lt;&gt;"")*(INDEX(Feriados!$A$3:$F$62,0,Parámetros!$B$5)&gt;=D418)*(INDEX(Feriados!$A$3:$F$62,0,Parámetros!$B$5)&lt;=E418)*(WEEKDAY(INDEX(Feriados!$A$3:$F$62,0,Parámetros!$B$5))=7)),0),E418-D418+1)))</f>
        <v/>
      </c>
      <c r="G418" s="9" t="n"/>
      <c r="H418" s="9" t="n"/>
      <c r="I418" s="14">
        <f>IF(OR(C418="",D418=""),"",D418-C418)</f>
        <v/>
      </c>
      <c r="J418" s="14">
        <f>IF(OR(I418="",Parámetros!$H$10=""),"",IF(I418&gt;=Parámetros!$H$10,"Sí","No"))</f>
        <v/>
      </c>
      <c r="K418" s="9" t="n"/>
      <c r="L418" s="9" t="n"/>
    </row>
    <row r="419">
      <c r="A419" s="9" t="n"/>
      <c r="B419" s="14">
        <f>IF(A419="","",IFERROR(VLOOKUP(A419,Saldos!$A$5:$B$104,2,FALSE),"ID no encontrado"))</f>
        <v/>
      </c>
      <c r="C419" s="10" t="n"/>
      <c r="D419" s="10" t="n"/>
      <c r="E419" s="10" t="n"/>
      <c r="F419" s="14">
        <f>IF(OR(D419="",E419=""),"",IF(E419&lt;D419,"Revisar fechas",IF(Parámetros!$H$8="Hábiles",NETWORKDAYS(D419,E419,INDEX(Feriados!$A$3:$F$62,0,Parámetros!$B$5))+IF(Parámetros!$H$9="Sí",INT((WEEKDAY(D419-7)+E419-D419)/7)-SUMPRODUCT((INDEX(Feriados!$A$3:$F$62,0,Parámetros!$B$5)&lt;&gt;"")*(INDEX(Feriados!$A$3:$F$62,0,Parámetros!$B$5)&gt;=D419)*(INDEX(Feriados!$A$3:$F$62,0,Parámetros!$B$5)&lt;=E419)*(WEEKDAY(INDEX(Feriados!$A$3:$F$62,0,Parámetros!$B$5))=7)),0),E419-D419+1)))</f>
        <v/>
      </c>
      <c r="G419" s="9" t="n"/>
      <c r="H419" s="9" t="n"/>
      <c r="I419" s="14">
        <f>IF(OR(C419="",D419=""),"",D419-C419)</f>
        <v/>
      </c>
      <c r="J419" s="14">
        <f>IF(OR(I419="",Parámetros!$H$10=""),"",IF(I419&gt;=Parámetros!$H$10,"Sí","No"))</f>
        <v/>
      </c>
      <c r="K419" s="9" t="n"/>
      <c r="L419" s="9" t="n"/>
    </row>
    <row r="420">
      <c r="A420" s="9" t="n"/>
      <c r="B420" s="14">
        <f>IF(A420="","",IFERROR(VLOOKUP(A420,Saldos!$A$5:$B$104,2,FALSE),"ID no encontrado"))</f>
        <v/>
      </c>
      <c r="C420" s="10" t="n"/>
      <c r="D420" s="10" t="n"/>
      <c r="E420" s="10" t="n"/>
      <c r="F420" s="14">
        <f>IF(OR(D420="",E420=""),"",IF(E420&lt;D420,"Revisar fechas",IF(Parámetros!$H$8="Hábiles",NETWORKDAYS(D420,E420,INDEX(Feriados!$A$3:$F$62,0,Parámetros!$B$5))+IF(Parámetros!$H$9="Sí",INT((WEEKDAY(D420-7)+E420-D420)/7)-SUMPRODUCT((INDEX(Feriados!$A$3:$F$62,0,Parámetros!$B$5)&lt;&gt;"")*(INDEX(Feriados!$A$3:$F$62,0,Parámetros!$B$5)&gt;=D420)*(INDEX(Feriados!$A$3:$F$62,0,Parámetros!$B$5)&lt;=E420)*(WEEKDAY(INDEX(Feriados!$A$3:$F$62,0,Parámetros!$B$5))=7)),0),E420-D420+1)))</f>
        <v/>
      </c>
      <c r="G420" s="9" t="n"/>
      <c r="H420" s="9" t="n"/>
      <c r="I420" s="14">
        <f>IF(OR(C420="",D420=""),"",D420-C420)</f>
        <v/>
      </c>
      <c r="J420" s="14">
        <f>IF(OR(I420="",Parámetros!$H$10=""),"",IF(I420&gt;=Parámetros!$H$10,"Sí","No"))</f>
        <v/>
      </c>
      <c r="K420" s="9" t="n"/>
      <c r="L420" s="9" t="n"/>
    </row>
    <row r="421">
      <c r="A421" s="9" t="n"/>
      <c r="B421" s="14">
        <f>IF(A421="","",IFERROR(VLOOKUP(A421,Saldos!$A$5:$B$104,2,FALSE),"ID no encontrado"))</f>
        <v/>
      </c>
      <c r="C421" s="10" t="n"/>
      <c r="D421" s="10" t="n"/>
      <c r="E421" s="10" t="n"/>
      <c r="F421" s="14">
        <f>IF(OR(D421="",E421=""),"",IF(E421&lt;D421,"Revisar fechas",IF(Parámetros!$H$8="Hábiles",NETWORKDAYS(D421,E421,INDEX(Feriados!$A$3:$F$62,0,Parámetros!$B$5))+IF(Parámetros!$H$9="Sí",INT((WEEKDAY(D421-7)+E421-D421)/7)-SUMPRODUCT((INDEX(Feriados!$A$3:$F$62,0,Parámetros!$B$5)&lt;&gt;"")*(INDEX(Feriados!$A$3:$F$62,0,Parámetros!$B$5)&gt;=D421)*(INDEX(Feriados!$A$3:$F$62,0,Parámetros!$B$5)&lt;=E421)*(WEEKDAY(INDEX(Feriados!$A$3:$F$62,0,Parámetros!$B$5))=7)),0),E421-D421+1)))</f>
        <v/>
      </c>
      <c r="G421" s="9" t="n"/>
      <c r="H421" s="9" t="n"/>
      <c r="I421" s="14">
        <f>IF(OR(C421="",D421=""),"",D421-C421)</f>
        <v/>
      </c>
      <c r="J421" s="14">
        <f>IF(OR(I421="",Parámetros!$H$10=""),"",IF(I421&gt;=Parámetros!$H$10,"Sí","No"))</f>
        <v/>
      </c>
      <c r="K421" s="9" t="n"/>
      <c r="L421" s="9" t="n"/>
    </row>
    <row r="422">
      <c r="A422" s="9" t="n"/>
      <c r="B422" s="14">
        <f>IF(A422="","",IFERROR(VLOOKUP(A422,Saldos!$A$5:$B$104,2,FALSE),"ID no encontrado"))</f>
        <v/>
      </c>
      <c r="C422" s="10" t="n"/>
      <c r="D422" s="10" t="n"/>
      <c r="E422" s="10" t="n"/>
      <c r="F422" s="14">
        <f>IF(OR(D422="",E422=""),"",IF(E422&lt;D422,"Revisar fechas",IF(Parámetros!$H$8="Hábiles",NETWORKDAYS(D422,E422,INDEX(Feriados!$A$3:$F$62,0,Parámetros!$B$5))+IF(Parámetros!$H$9="Sí",INT((WEEKDAY(D422-7)+E422-D422)/7)-SUMPRODUCT((INDEX(Feriados!$A$3:$F$62,0,Parámetros!$B$5)&lt;&gt;"")*(INDEX(Feriados!$A$3:$F$62,0,Parámetros!$B$5)&gt;=D422)*(INDEX(Feriados!$A$3:$F$62,0,Parámetros!$B$5)&lt;=E422)*(WEEKDAY(INDEX(Feriados!$A$3:$F$62,0,Parámetros!$B$5))=7)),0),E422-D422+1)))</f>
        <v/>
      </c>
      <c r="G422" s="9" t="n"/>
      <c r="H422" s="9" t="n"/>
      <c r="I422" s="14">
        <f>IF(OR(C422="",D422=""),"",D422-C422)</f>
        <v/>
      </c>
      <c r="J422" s="14">
        <f>IF(OR(I422="",Parámetros!$H$10=""),"",IF(I422&gt;=Parámetros!$H$10,"Sí","No"))</f>
        <v/>
      </c>
      <c r="K422" s="9" t="n"/>
      <c r="L422" s="9" t="n"/>
    </row>
    <row r="423">
      <c r="A423" s="9" t="n"/>
      <c r="B423" s="14">
        <f>IF(A423="","",IFERROR(VLOOKUP(A423,Saldos!$A$5:$B$104,2,FALSE),"ID no encontrado"))</f>
        <v/>
      </c>
      <c r="C423" s="10" t="n"/>
      <c r="D423" s="10" t="n"/>
      <c r="E423" s="10" t="n"/>
      <c r="F423" s="14">
        <f>IF(OR(D423="",E423=""),"",IF(E423&lt;D423,"Revisar fechas",IF(Parámetros!$H$8="Hábiles",NETWORKDAYS(D423,E423,INDEX(Feriados!$A$3:$F$62,0,Parámetros!$B$5))+IF(Parámetros!$H$9="Sí",INT((WEEKDAY(D423-7)+E423-D423)/7)-SUMPRODUCT((INDEX(Feriados!$A$3:$F$62,0,Parámetros!$B$5)&lt;&gt;"")*(INDEX(Feriados!$A$3:$F$62,0,Parámetros!$B$5)&gt;=D423)*(INDEX(Feriados!$A$3:$F$62,0,Parámetros!$B$5)&lt;=E423)*(WEEKDAY(INDEX(Feriados!$A$3:$F$62,0,Parámetros!$B$5))=7)),0),E423-D423+1)))</f>
        <v/>
      </c>
      <c r="G423" s="9" t="n"/>
      <c r="H423" s="9" t="n"/>
      <c r="I423" s="14">
        <f>IF(OR(C423="",D423=""),"",D423-C423)</f>
        <v/>
      </c>
      <c r="J423" s="14">
        <f>IF(OR(I423="",Parámetros!$H$10=""),"",IF(I423&gt;=Parámetros!$H$10,"Sí","No"))</f>
        <v/>
      </c>
      <c r="K423" s="9" t="n"/>
      <c r="L423" s="9" t="n"/>
    </row>
    <row r="424">
      <c r="A424" s="9" t="n"/>
      <c r="B424" s="14">
        <f>IF(A424="","",IFERROR(VLOOKUP(A424,Saldos!$A$5:$B$104,2,FALSE),"ID no encontrado"))</f>
        <v/>
      </c>
      <c r="C424" s="10" t="n"/>
      <c r="D424" s="10" t="n"/>
      <c r="E424" s="10" t="n"/>
      <c r="F424" s="14">
        <f>IF(OR(D424="",E424=""),"",IF(E424&lt;D424,"Revisar fechas",IF(Parámetros!$H$8="Hábiles",NETWORKDAYS(D424,E424,INDEX(Feriados!$A$3:$F$62,0,Parámetros!$B$5))+IF(Parámetros!$H$9="Sí",INT((WEEKDAY(D424-7)+E424-D424)/7)-SUMPRODUCT((INDEX(Feriados!$A$3:$F$62,0,Parámetros!$B$5)&lt;&gt;"")*(INDEX(Feriados!$A$3:$F$62,0,Parámetros!$B$5)&gt;=D424)*(INDEX(Feriados!$A$3:$F$62,0,Parámetros!$B$5)&lt;=E424)*(WEEKDAY(INDEX(Feriados!$A$3:$F$62,0,Parámetros!$B$5))=7)),0),E424-D424+1)))</f>
        <v/>
      </c>
      <c r="G424" s="9" t="n"/>
      <c r="H424" s="9" t="n"/>
      <c r="I424" s="14">
        <f>IF(OR(C424="",D424=""),"",D424-C424)</f>
        <v/>
      </c>
      <c r="J424" s="14">
        <f>IF(OR(I424="",Parámetros!$H$10=""),"",IF(I424&gt;=Parámetros!$H$10,"Sí","No"))</f>
        <v/>
      </c>
      <c r="K424" s="9" t="n"/>
      <c r="L424" s="9" t="n"/>
    </row>
    <row r="425">
      <c r="A425" s="9" t="n"/>
      <c r="B425" s="14">
        <f>IF(A425="","",IFERROR(VLOOKUP(A425,Saldos!$A$5:$B$104,2,FALSE),"ID no encontrado"))</f>
        <v/>
      </c>
      <c r="C425" s="10" t="n"/>
      <c r="D425" s="10" t="n"/>
      <c r="E425" s="10" t="n"/>
      <c r="F425" s="14">
        <f>IF(OR(D425="",E425=""),"",IF(E425&lt;D425,"Revisar fechas",IF(Parámetros!$H$8="Hábiles",NETWORKDAYS(D425,E425,INDEX(Feriados!$A$3:$F$62,0,Parámetros!$B$5))+IF(Parámetros!$H$9="Sí",INT((WEEKDAY(D425-7)+E425-D425)/7)-SUMPRODUCT((INDEX(Feriados!$A$3:$F$62,0,Parámetros!$B$5)&lt;&gt;"")*(INDEX(Feriados!$A$3:$F$62,0,Parámetros!$B$5)&gt;=D425)*(INDEX(Feriados!$A$3:$F$62,0,Parámetros!$B$5)&lt;=E425)*(WEEKDAY(INDEX(Feriados!$A$3:$F$62,0,Parámetros!$B$5))=7)),0),E425-D425+1)))</f>
        <v/>
      </c>
      <c r="G425" s="9" t="n"/>
      <c r="H425" s="9" t="n"/>
      <c r="I425" s="14">
        <f>IF(OR(C425="",D425=""),"",D425-C425)</f>
        <v/>
      </c>
      <c r="J425" s="14">
        <f>IF(OR(I425="",Parámetros!$H$10=""),"",IF(I425&gt;=Parámetros!$H$10,"Sí","No"))</f>
        <v/>
      </c>
      <c r="K425" s="9" t="n"/>
      <c r="L425" s="9" t="n"/>
    </row>
    <row r="426">
      <c r="A426" s="9" t="n"/>
      <c r="B426" s="14">
        <f>IF(A426="","",IFERROR(VLOOKUP(A426,Saldos!$A$5:$B$104,2,FALSE),"ID no encontrado"))</f>
        <v/>
      </c>
      <c r="C426" s="10" t="n"/>
      <c r="D426" s="10" t="n"/>
      <c r="E426" s="10" t="n"/>
      <c r="F426" s="14">
        <f>IF(OR(D426="",E426=""),"",IF(E426&lt;D426,"Revisar fechas",IF(Parámetros!$H$8="Hábiles",NETWORKDAYS(D426,E426,INDEX(Feriados!$A$3:$F$62,0,Parámetros!$B$5))+IF(Parámetros!$H$9="Sí",INT((WEEKDAY(D426-7)+E426-D426)/7)-SUMPRODUCT((INDEX(Feriados!$A$3:$F$62,0,Parámetros!$B$5)&lt;&gt;"")*(INDEX(Feriados!$A$3:$F$62,0,Parámetros!$B$5)&gt;=D426)*(INDEX(Feriados!$A$3:$F$62,0,Parámetros!$B$5)&lt;=E426)*(WEEKDAY(INDEX(Feriados!$A$3:$F$62,0,Parámetros!$B$5))=7)),0),E426-D426+1)))</f>
        <v/>
      </c>
      <c r="G426" s="9" t="n"/>
      <c r="H426" s="9" t="n"/>
      <c r="I426" s="14">
        <f>IF(OR(C426="",D426=""),"",D426-C426)</f>
        <v/>
      </c>
      <c r="J426" s="14">
        <f>IF(OR(I426="",Parámetros!$H$10=""),"",IF(I426&gt;=Parámetros!$H$10,"Sí","No"))</f>
        <v/>
      </c>
      <c r="K426" s="9" t="n"/>
      <c r="L426" s="9" t="n"/>
    </row>
    <row r="427">
      <c r="A427" s="9" t="n"/>
      <c r="B427" s="14">
        <f>IF(A427="","",IFERROR(VLOOKUP(A427,Saldos!$A$5:$B$104,2,FALSE),"ID no encontrado"))</f>
        <v/>
      </c>
      <c r="C427" s="10" t="n"/>
      <c r="D427" s="10" t="n"/>
      <c r="E427" s="10" t="n"/>
      <c r="F427" s="14">
        <f>IF(OR(D427="",E427=""),"",IF(E427&lt;D427,"Revisar fechas",IF(Parámetros!$H$8="Hábiles",NETWORKDAYS(D427,E427,INDEX(Feriados!$A$3:$F$62,0,Parámetros!$B$5))+IF(Parámetros!$H$9="Sí",INT((WEEKDAY(D427-7)+E427-D427)/7)-SUMPRODUCT((INDEX(Feriados!$A$3:$F$62,0,Parámetros!$B$5)&lt;&gt;"")*(INDEX(Feriados!$A$3:$F$62,0,Parámetros!$B$5)&gt;=D427)*(INDEX(Feriados!$A$3:$F$62,0,Parámetros!$B$5)&lt;=E427)*(WEEKDAY(INDEX(Feriados!$A$3:$F$62,0,Parámetros!$B$5))=7)),0),E427-D427+1)))</f>
        <v/>
      </c>
      <c r="G427" s="9" t="n"/>
      <c r="H427" s="9" t="n"/>
      <c r="I427" s="14">
        <f>IF(OR(C427="",D427=""),"",D427-C427)</f>
        <v/>
      </c>
      <c r="J427" s="14">
        <f>IF(OR(I427="",Parámetros!$H$10=""),"",IF(I427&gt;=Parámetros!$H$10,"Sí","No"))</f>
        <v/>
      </c>
      <c r="K427" s="9" t="n"/>
      <c r="L427" s="9" t="n"/>
    </row>
    <row r="428">
      <c r="A428" s="9" t="n"/>
      <c r="B428" s="14">
        <f>IF(A428="","",IFERROR(VLOOKUP(A428,Saldos!$A$5:$B$104,2,FALSE),"ID no encontrado"))</f>
        <v/>
      </c>
      <c r="C428" s="10" t="n"/>
      <c r="D428" s="10" t="n"/>
      <c r="E428" s="10" t="n"/>
      <c r="F428" s="14">
        <f>IF(OR(D428="",E428=""),"",IF(E428&lt;D428,"Revisar fechas",IF(Parámetros!$H$8="Hábiles",NETWORKDAYS(D428,E428,INDEX(Feriados!$A$3:$F$62,0,Parámetros!$B$5))+IF(Parámetros!$H$9="Sí",INT((WEEKDAY(D428-7)+E428-D428)/7)-SUMPRODUCT((INDEX(Feriados!$A$3:$F$62,0,Parámetros!$B$5)&lt;&gt;"")*(INDEX(Feriados!$A$3:$F$62,0,Parámetros!$B$5)&gt;=D428)*(INDEX(Feriados!$A$3:$F$62,0,Parámetros!$B$5)&lt;=E428)*(WEEKDAY(INDEX(Feriados!$A$3:$F$62,0,Parámetros!$B$5))=7)),0),E428-D428+1)))</f>
        <v/>
      </c>
      <c r="G428" s="9" t="n"/>
      <c r="H428" s="9" t="n"/>
      <c r="I428" s="14">
        <f>IF(OR(C428="",D428=""),"",D428-C428)</f>
        <v/>
      </c>
      <c r="J428" s="14">
        <f>IF(OR(I428="",Parámetros!$H$10=""),"",IF(I428&gt;=Parámetros!$H$10,"Sí","No"))</f>
        <v/>
      </c>
      <c r="K428" s="9" t="n"/>
      <c r="L428" s="9" t="n"/>
    </row>
    <row r="429">
      <c r="A429" s="9" t="n"/>
      <c r="B429" s="14">
        <f>IF(A429="","",IFERROR(VLOOKUP(A429,Saldos!$A$5:$B$104,2,FALSE),"ID no encontrado"))</f>
        <v/>
      </c>
      <c r="C429" s="10" t="n"/>
      <c r="D429" s="10" t="n"/>
      <c r="E429" s="10" t="n"/>
      <c r="F429" s="14">
        <f>IF(OR(D429="",E429=""),"",IF(E429&lt;D429,"Revisar fechas",IF(Parámetros!$H$8="Hábiles",NETWORKDAYS(D429,E429,INDEX(Feriados!$A$3:$F$62,0,Parámetros!$B$5))+IF(Parámetros!$H$9="Sí",INT((WEEKDAY(D429-7)+E429-D429)/7)-SUMPRODUCT((INDEX(Feriados!$A$3:$F$62,0,Parámetros!$B$5)&lt;&gt;"")*(INDEX(Feriados!$A$3:$F$62,0,Parámetros!$B$5)&gt;=D429)*(INDEX(Feriados!$A$3:$F$62,0,Parámetros!$B$5)&lt;=E429)*(WEEKDAY(INDEX(Feriados!$A$3:$F$62,0,Parámetros!$B$5))=7)),0),E429-D429+1)))</f>
        <v/>
      </c>
      <c r="G429" s="9" t="n"/>
      <c r="H429" s="9" t="n"/>
      <c r="I429" s="14">
        <f>IF(OR(C429="",D429=""),"",D429-C429)</f>
        <v/>
      </c>
      <c r="J429" s="14">
        <f>IF(OR(I429="",Parámetros!$H$10=""),"",IF(I429&gt;=Parámetros!$H$10,"Sí","No"))</f>
        <v/>
      </c>
      <c r="K429" s="9" t="n"/>
      <c r="L429" s="9" t="n"/>
    </row>
    <row r="430">
      <c r="A430" s="9" t="n"/>
      <c r="B430" s="14">
        <f>IF(A430="","",IFERROR(VLOOKUP(A430,Saldos!$A$5:$B$104,2,FALSE),"ID no encontrado"))</f>
        <v/>
      </c>
      <c r="C430" s="10" t="n"/>
      <c r="D430" s="10" t="n"/>
      <c r="E430" s="10" t="n"/>
      <c r="F430" s="14">
        <f>IF(OR(D430="",E430=""),"",IF(E430&lt;D430,"Revisar fechas",IF(Parámetros!$H$8="Hábiles",NETWORKDAYS(D430,E430,INDEX(Feriados!$A$3:$F$62,0,Parámetros!$B$5))+IF(Parámetros!$H$9="Sí",INT((WEEKDAY(D430-7)+E430-D430)/7)-SUMPRODUCT((INDEX(Feriados!$A$3:$F$62,0,Parámetros!$B$5)&lt;&gt;"")*(INDEX(Feriados!$A$3:$F$62,0,Parámetros!$B$5)&gt;=D430)*(INDEX(Feriados!$A$3:$F$62,0,Parámetros!$B$5)&lt;=E430)*(WEEKDAY(INDEX(Feriados!$A$3:$F$62,0,Parámetros!$B$5))=7)),0),E430-D430+1)))</f>
        <v/>
      </c>
      <c r="G430" s="9" t="n"/>
      <c r="H430" s="9" t="n"/>
      <c r="I430" s="14">
        <f>IF(OR(C430="",D430=""),"",D430-C430)</f>
        <v/>
      </c>
      <c r="J430" s="14">
        <f>IF(OR(I430="",Parámetros!$H$10=""),"",IF(I430&gt;=Parámetros!$H$10,"Sí","No"))</f>
        <v/>
      </c>
      <c r="K430" s="9" t="n"/>
      <c r="L430" s="9" t="n"/>
    </row>
    <row r="431">
      <c r="A431" s="9" t="n"/>
      <c r="B431" s="14">
        <f>IF(A431="","",IFERROR(VLOOKUP(A431,Saldos!$A$5:$B$104,2,FALSE),"ID no encontrado"))</f>
        <v/>
      </c>
      <c r="C431" s="10" t="n"/>
      <c r="D431" s="10" t="n"/>
      <c r="E431" s="10" t="n"/>
      <c r="F431" s="14">
        <f>IF(OR(D431="",E431=""),"",IF(E431&lt;D431,"Revisar fechas",IF(Parámetros!$H$8="Hábiles",NETWORKDAYS(D431,E431,INDEX(Feriados!$A$3:$F$62,0,Parámetros!$B$5))+IF(Parámetros!$H$9="Sí",INT((WEEKDAY(D431-7)+E431-D431)/7)-SUMPRODUCT((INDEX(Feriados!$A$3:$F$62,0,Parámetros!$B$5)&lt;&gt;"")*(INDEX(Feriados!$A$3:$F$62,0,Parámetros!$B$5)&gt;=D431)*(INDEX(Feriados!$A$3:$F$62,0,Parámetros!$B$5)&lt;=E431)*(WEEKDAY(INDEX(Feriados!$A$3:$F$62,0,Parámetros!$B$5))=7)),0),E431-D431+1)))</f>
        <v/>
      </c>
      <c r="G431" s="9" t="n"/>
      <c r="H431" s="9" t="n"/>
      <c r="I431" s="14">
        <f>IF(OR(C431="",D431=""),"",D431-C431)</f>
        <v/>
      </c>
      <c r="J431" s="14">
        <f>IF(OR(I431="",Parámetros!$H$10=""),"",IF(I431&gt;=Parámetros!$H$10,"Sí","No"))</f>
        <v/>
      </c>
      <c r="K431" s="9" t="n"/>
      <c r="L431" s="9" t="n"/>
    </row>
    <row r="432">
      <c r="A432" s="9" t="n"/>
      <c r="B432" s="14">
        <f>IF(A432="","",IFERROR(VLOOKUP(A432,Saldos!$A$5:$B$104,2,FALSE),"ID no encontrado"))</f>
        <v/>
      </c>
      <c r="C432" s="10" t="n"/>
      <c r="D432" s="10" t="n"/>
      <c r="E432" s="10" t="n"/>
      <c r="F432" s="14">
        <f>IF(OR(D432="",E432=""),"",IF(E432&lt;D432,"Revisar fechas",IF(Parámetros!$H$8="Hábiles",NETWORKDAYS(D432,E432,INDEX(Feriados!$A$3:$F$62,0,Parámetros!$B$5))+IF(Parámetros!$H$9="Sí",INT((WEEKDAY(D432-7)+E432-D432)/7)-SUMPRODUCT((INDEX(Feriados!$A$3:$F$62,0,Parámetros!$B$5)&lt;&gt;"")*(INDEX(Feriados!$A$3:$F$62,0,Parámetros!$B$5)&gt;=D432)*(INDEX(Feriados!$A$3:$F$62,0,Parámetros!$B$5)&lt;=E432)*(WEEKDAY(INDEX(Feriados!$A$3:$F$62,0,Parámetros!$B$5))=7)),0),E432-D432+1)))</f>
        <v/>
      </c>
      <c r="G432" s="9" t="n"/>
      <c r="H432" s="9" t="n"/>
      <c r="I432" s="14">
        <f>IF(OR(C432="",D432=""),"",D432-C432)</f>
        <v/>
      </c>
      <c r="J432" s="14">
        <f>IF(OR(I432="",Parámetros!$H$10=""),"",IF(I432&gt;=Parámetros!$H$10,"Sí","No"))</f>
        <v/>
      </c>
      <c r="K432" s="9" t="n"/>
      <c r="L432" s="9" t="n"/>
    </row>
    <row r="433">
      <c r="A433" s="9" t="n"/>
      <c r="B433" s="14">
        <f>IF(A433="","",IFERROR(VLOOKUP(A433,Saldos!$A$5:$B$104,2,FALSE),"ID no encontrado"))</f>
        <v/>
      </c>
      <c r="C433" s="10" t="n"/>
      <c r="D433" s="10" t="n"/>
      <c r="E433" s="10" t="n"/>
      <c r="F433" s="14">
        <f>IF(OR(D433="",E433=""),"",IF(E433&lt;D433,"Revisar fechas",IF(Parámetros!$H$8="Hábiles",NETWORKDAYS(D433,E433,INDEX(Feriados!$A$3:$F$62,0,Parámetros!$B$5))+IF(Parámetros!$H$9="Sí",INT((WEEKDAY(D433-7)+E433-D433)/7)-SUMPRODUCT((INDEX(Feriados!$A$3:$F$62,0,Parámetros!$B$5)&lt;&gt;"")*(INDEX(Feriados!$A$3:$F$62,0,Parámetros!$B$5)&gt;=D433)*(INDEX(Feriados!$A$3:$F$62,0,Parámetros!$B$5)&lt;=E433)*(WEEKDAY(INDEX(Feriados!$A$3:$F$62,0,Parámetros!$B$5))=7)),0),E433-D433+1)))</f>
        <v/>
      </c>
      <c r="G433" s="9" t="n"/>
      <c r="H433" s="9" t="n"/>
      <c r="I433" s="14">
        <f>IF(OR(C433="",D433=""),"",D433-C433)</f>
        <v/>
      </c>
      <c r="J433" s="14">
        <f>IF(OR(I433="",Parámetros!$H$10=""),"",IF(I433&gt;=Parámetros!$H$10,"Sí","No"))</f>
        <v/>
      </c>
      <c r="K433" s="9" t="n"/>
      <c r="L433" s="9" t="n"/>
    </row>
    <row r="434">
      <c r="A434" s="9" t="n"/>
      <c r="B434" s="14">
        <f>IF(A434="","",IFERROR(VLOOKUP(A434,Saldos!$A$5:$B$104,2,FALSE),"ID no encontrado"))</f>
        <v/>
      </c>
      <c r="C434" s="10" t="n"/>
      <c r="D434" s="10" t="n"/>
      <c r="E434" s="10" t="n"/>
      <c r="F434" s="14">
        <f>IF(OR(D434="",E434=""),"",IF(E434&lt;D434,"Revisar fechas",IF(Parámetros!$H$8="Hábiles",NETWORKDAYS(D434,E434,INDEX(Feriados!$A$3:$F$62,0,Parámetros!$B$5))+IF(Parámetros!$H$9="Sí",INT((WEEKDAY(D434-7)+E434-D434)/7)-SUMPRODUCT((INDEX(Feriados!$A$3:$F$62,0,Parámetros!$B$5)&lt;&gt;"")*(INDEX(Feriados!$A$3:$F$62,0,Parámetros!$B$5)&gt;=D434)*(INDEX(Feriados!$A$3:$F$62,0,Parámetros!$B$5)&lt;=E434)*(WEEKDAY(INDEX(Feriados!$A$3:$F$62,0,Parámetros!$B$5))=7)),0),E434-D434+1)))</f>
        <v/>
      </c>
      <c r="G434" s="9" t="n"/>
      <c r="H434" s="9" t="n"/>
      <c r="I434" s="14">
        <f>IF(OR(C434="",D434=""),"",D434-C434)</f>
        <v/>
      </c>
      <c r="J434" s="14">
        <f>IF(OR(I434="",Parámetros!$H$10=""),"",IF(I434&gt;=Parámetros!$H$10,"Sí","No"))</f>
        <v/>
      </c>
      <c r="K434" s="9" t="n"/>
      <c r="L434" s="9" t="n"/>
    </row>
    <row r="435">
      <c r="A435" s="9" t="n"/>
      <c r="B435" s="14">
        <f>IF(A435="","",IFERROR(VLOOKUP(A435,Saldos!$A$5:$B$104,2,FALSE),"ID no encontrado"))</f>
        <v/>
      </c>
      <c r="C435" s="10" t="n"/>
      <c r="D435" s="10" t="n"/>
      <c r="E435" s="10" t="n"/>
      <c r="F435" s="14">
        <f>IF(OR(D435="",E435=""),"",IF(E435&lt;D435,"Revisar fechas",IF(Parámetros!$H$8="Hábiles",NETWORKDAYS(D435,E435,INDEX(Feriados!$A$3:$F$62,0,Parámetros!$B$5))+IF(Parámetros!$H$9="Sí",INT((WEEKDAY(D435-7)+E435-D435)/7)-SUMPRODUCT((INDEX(Feriados!$A$3:$F$62,0,Parámetros!$B$5)&lt;&gt;"")*(INDEX(Feriados!$A$3:$F$62,0,Parámetros!$B$5)&gt;=D435)*(INDEX(Feriados!$A$3:$F$62,0,Parámetros!$B$5)&lt;=E435)*(WEEKDAY(INDEX(Feriados!$A$3:$F$62,0,Parámetros!$B$5))=7)),0),E435-D435+1)))</f>
        <v/>
      </c>
      <c r="G435" s="9" t="n"/>
      <c r="H435" s="9" t="n"/>
      <c r="I435" s="14">
        <f>IF(OR(C435="",D435=""),"",D435-C435)</f>
        <v/>
      </c>
      <c r="J435" s="14">
        <f>IF(OR(I435="",Parámetros!$H$10=""),"",IF(I435&gt;=Parámetros!$H$10,"Sí","No"))</f>
        <v/>
      </c>
      <c r="K435" s="9" t="n"/>
      <c r="L435" s="9" t="n"/>
    </row>
    <row r="436">
      <c r="A436" s="9" t="n"/>
      <c r="B436" s="14">
        <f>IF(A436="","",IFERROR(VLOOKUP(A436,Saldos!$A$5:$B$104,2,FALSE),"ID no encontrado"))</f>
        <v/>
      </c>
      <c r="C436" s="10" t="n"/>
      <c r="D436" s="10" t="n"/>
      <c r="E436" s="10" t="n"/>
      <c r="F436" s="14">
        <f>IF(OR(D436="",E436=""),"",IF(E436&lt;D436,"Revisar fechas",IF(Parámetros!$H$8="Hábiles",NETWORKDAYS(D436,E436,INDEX(Feriados!$A$3:$F$62,0,Parámetros!$B$5))+IF(Parámetros!$H$9="Sí",INT((WEEKDAY(D436-7)+E436-D436)/7)-SUMPRODUCT((INDEX(Feriados!$A$3:$F$62,0,Parámetros!$B$5)&lt;&gt;"")*(INDEX(Feriados!$A$3:$F$62,0,Parámetros!$B$5)&gt;=D436)*(INDEX(Feriados!$A$3:$F$62,0,Parámetros!$B$5)&lt;=E436)*(WEEKDAY(INDEX(Feriados!$A$3:$F$62,0,Parámetros!$B$5))=7)),0),E436-D436+1)))</f>
        <v/>
      </c>
      <c r="G436" s="9" t="n"/>
      <c r="H436" s="9" t="n"/>
      <c r="I436" s="14">
        <f>IF(OR(C436="",D436=""),"",D436-C436)</f>
        <v/>
      </c>
      <c r="J436" s="14">
        <f>IF(OR(I436="",Parámetros!$H$10=""),"",IF(I436&gt;=Parámetros!$H$10,"Sí","No"))</f>
        <v/>
      </c>
      <c r="K436" s="9" t="n"/>
      <c r="L436" s="9" t="n"/>
    </row>
    <row r="437">
      <c r="A437" s="9" t="n"/>
      <c r="B437" s="14">
        <f>IF(A437="","",IFERROR(VLOOKUP(A437,Saldos!$A$5:$B$104,2,FALSE),"ID no encontrado"))</f>
        <v/>
      </c>
      <c r="C437" s="10" t="n"/>
      <c r="D437" s="10" t="n"/>
      <c r="E437" s="10" t="n"/>
      <c r="F437" s="14">
        <f>IF(OR(D437="",E437=""),"",IF(E437&lt;D437,"Revisar fechas",IF(Parámetros!$H$8="Hábiles",NETWORKDAYS(D437,E437,INDEX(Feriados!$A$3:$F$62,0,Parámetros!$B$5))+IF(Parámetros!$H$9="Sí",INT((WEEKDAY(D437-7)+E437-D437)/7)-SUMPRODUCT((INDEX(Feriados!$A$3:$F$62,0,Parámetros!$B$5)&lt;&gt;"")*(INDEX(Feriados!$A$3:$F$62,0,Parámetros!$B$5)&gt;=D437)*(INDEX(Feriados!$A$3:$F$62,0,Parámetros!$B$5)&lt;=E437)*(WEEKDAY(INDEX(Feriados!$A$3:$F$62,0,Parámetros!$B$5))=7)),0),E437-D437+1)))</f>
        <v/>
      </c>
      <c r="G437" s="9" t="n"/>
      <c r="H437" s="9" t="n"/>
      <c r="I437" s="14">
        <f>IF(OR(C437="",D437=""),"",D437-C437)</f>
        <v/>
      </c>
      <c r="J437" s="14">
        <f>IF(OR(I437="",Parámetros!$H$10=""),"",IF(I437&gt;=Parámetros!$H$10,"Sí","No"))</f>
        <v/>
      </c>
      <c r="K437" s="9" t="n"/>
      <c r="L437" s="9" t="n"/>
    </row>
    <row r="438">
      <c r="A438" s="9" t="n"/>
      <c r="B438" s="14">
        <f>IF(A438="","",IFERROR(VLOOKUP(A438,Saldos!$A$5:$B$104,2,FALSE),"ID no encontrado"))</f>
        <v/>
      </c>
      <c r="C438" s="10" t="n"/>
      <c r="D438" s="10" t="n"/>
      <c r="E438" s="10" t="n"/>
      <c r="F438" s="14">
        <f>IF(OR(D438="",E438=""),"",IF(E438&lt;D438,"Revisar fechas",IF(Parámetros!$H$8="Hábiles",NETWORKDAYS(D438,E438,INDEX(Feriados!$A$3:$F$62,0,Parámetros!$B$5))+IF(Parámetros!$H$9="Sí",INT((WEEKDAY(D438-7)+E438-D438)/7)-SUMPRODUCT((INDEX(Feriados!$A$3:$F$62,0,Parámetros!$B$5)&lt;&gt;"")*(INDEX(Feriados!$A$3:$F$62,0,Parámetros!$B$5)&gt;=D438)*(INDEX(Feriados!$A$3:$F$62,0,Parámetros!$B$5)&lt;=E438)*(WEEKDAY(INDEX(Feriados!$A$3:$F$62,0,Parámetros!$B$5))=7)),0),E438-D438+1)))</f>
        <v/>
      </c>
      <c r="G438" s="9" t="n"/>
      <c r="H438" s="9" t="n"/>
      <c r="I438" s="14">
        <f>IF(OR(C438="",D438=""),"",D438-C438)</f>
        <v/>
      </c>
      <c r="J438" s="14">
        <f>IF(OR(I438="",Parámetros!$H$10=""),"",IF(I438&gt;=Parámetros!$H$10,"Sí","No"))</f>
        <v/>
      </c>
      <c r="K438" s="9" t="n"/>
      <c r="L438" s="9" t="n"/>
    </row>
    <row r="439">
      <c r="A439" s="9" t="n"/>
      <c r="B439" s="14">
        <f>IF(A439="","",IFERROR(VLOOKUP(A439,Saldos!$A$5:$B$104,2,FALSE),"ID no encontrado"))</f>
        <v/>
      </c>
      <c r="C439" s="10" t="n"/>
      <c r="D439" s="10" t="n"/>
      <c r="E439" s="10" t="n"/>
      <c r="F439" s="14">
        <f>IF(OR(D439="",E439=""),"",IF(E439&lt;D439,"Revisar fechas",IF(Parámetros!$H$8="Hábiles",NETWORKDAYS(D439,E439,INDEX(Feriados!$A$3:$F$62,0,Parámetros!$B$5))+IF(Parámetros!$H$9="Sí",INT((WEEKDAY(D439-7)+E439-D439)/7)-SUMPRODUCT((INDEX(Feriados!$A$3:$F$62,0,Parámetros!$B$5)&lt;&gt;"")*(INDEX(Feriados!$A$3:$F$62,0,Parámetros!$B$5)&gt;=D439)*(INDEX(Feriados!$A$3:$F$62,0,Parámetros!$B$5)&lt;=E439)*(WEEKDAY(INDEX(Feriados!$A$3:$F$62,0,Parámetros!$B$5))=7)),0),E439-D439+1)))</f>
        <v/>
      </c>
      <c r="G439" s="9" t="n"/>
      <c r="H439" s="9" t="n"/>
      <c r="I439" s="14">
        <f>IF(OR(C439="",D439=""),"",D439-C439)</f>
        <v/>
      </c>
      <c r="J439" s="14">
        <f>IF(OR(I439="",Parámetros!$H$10=""),"",IF(I439&gt;=Parámetros!$H$10,"Sí","No"))</f>
        <v/>
      </c>
      <c r="K439" s="9" t="n"/>
      <c r="L439" s="9" t="n"/>
    </row>
    <row r="440">
      <c r="A440" s="9" t="n"/>
      <c r="B440" s="14">
        <f>IF(A440="","",IFERROR(VLOOKUP(A440,Saldos!$A$5:$B$104,2,FALSE),"ID no encontrado"))</f>
        <v/>
      </c>
      <c r="C440" s="10" t="n"/>
      <c r="D440" s="10" t="n"/>
      <c r="E440" s="10" t="n"/>
      <c r="F440" s="14">
        <f>IF(OR(D440="",E440=""),"",IF(E440&lt;D440,"Revisar fechas",IF(Parámetros!$H$8="Hábiles",NETWORKDAYS(D440,E440,INDEX(Feriados!$A$3:$F$62,0,Parámetros!$B$5))+IF(Parámetros!$H$9="Sí",INT((WEEKDAY(D440-7)+E440-D440)/7)-SUMPRODUCT((INDEX(Feriados!$A$3:$F$62,0,Parámetros!$B$5)&lt;&gt;"")*(INDEX(Feriados!$A$3:$F$62,0,Parámetros!$B$5)&gt;=D440)*(INDEX(Feriados!$A$3:$F$62,0,Parámetros!$B$5)&lt;=E440)*(WEEKDAY(INDEX(Feriados!$A$3:$F$62,0,Parámetros!$B$5))=7)),0),E440-D440+1)))</f>
        <v/>
      </c>
      <c r="G440" s="9" t="n"/>
      <c r="H440" s="9" t="n"/>
      <c r="I440" s="14">
        <f>IF(OR(C440="",D440=""),"",D440-C440)</f>
        <v/>
      </c>
      <c r="J440" s="14">
        <f>IF(OR(I440="",Parámetros!$H$10=""),"",IF(I440&gt;=Parámetros!$H$10,"Sí","No"))</f>
        <v/>
      </c>
      <c r="K440" s="9" t="n"/>
      <c r="L440" s="9" t="n"/>
    </row>
    <row r="441">
      <c r="A441" s="9" t="n"/>
      <c r="B441" s="14">
        <f>IF(A441="","",IFERROR(VLOOKUP(A441,Saldos!$A$5:$B$104,2,FALSE),"ID no encontrado"))</f>
        <v/>
      </c>
      <c r="C441" s="10" t="n"/>
      <c r="D441" s="10" t="n"/>
      <c r="E441" s="10" t="n"/>
      <c r="F441" s="14">
        <f>IF(OR(D441="",E441=""),"",IF(E441&lt;D441,"Revisar fechas",IF(Parámetros!$H$8="Hábiles",NETWORKDAYS(D441,E441,INDEX(Feriados!$A$3:$F$62,0,Parámetros!$B$5))+IF(Parámetros!$H$9="Sí",INT((WEEKDAY(D441-7)+E441-D441)/7)-SUMPRODUCT((INDEX(Feriados!$A$3:$F$62,0,Parámetros!$B$5)&lt;&gt;"")*(INDEX(Feriados!$A$3:$F$62,0,Parámetros!$B$5)&gt;=D441)*(INDEX(Feriados!$A$3:$F$62,0,Parámetros!$B$5)&lt;=E441)*(WEEKDAY(INDEX(Feriados!$A$3:$F$62,0,Parámetros!$B$5))=7)),0),E441-D441+1)))</f>
        <v/>
      </c>
      <c r="G441" s="9" t="n"/>
      <c r="H441" s="9" t="n"/>
      <c r="I441" s="14">
        <f>IF(OR(C441="",D441=""),"",D441-C441)</f>
        <v/>
      </c>
      <c r="J441" s="14">
        <f>IF(OR(I441="",Parámetros!$H$10=""),"",IF(I441&gt;=Parámetros!$H$10,"Sí","No"))</f>
        <v/>
      </c>
      <c r="K441" s="9" t="n"/>
      <c r="L441" s="9" t="n"/>
    </row>
    <row r="442">
      <c r="A442" s="9" t="n"/>
      <c r="B442" s="14">
        <f>IF(A442="","",IFERROR(VLOOKUP(A442,Saldos!$A$5:$B$104,2,FALSE),"ID no encontrado"))</f>
        <v/>
      </c>
      <c r="C442" s="10" t="n"/>
      <c r="D442" s="10" t="n"/>
      <c r="E442" s="10" t="n"/>
      <c r="F442" s="14">
        <f>IF(OR(D442="",E442=""),"",IF(E442&lt;D442,"Revisar fechas",IF(Parámetros!$H$8="Hábiles",NETWORKDAYS(D442,E442,INDEX(Feriados!$A$3:$F$62,0,Parámetros!$B$5))+IF(Parámetros!$H$9="Sí",INT((WEEKDAY(D442-7)+E442-D442)/7)-SUMPRODUCT((INDEX(Feriados!$A$3:$F$62,0,Parámetros!$B$5)&lt;&gt;"")*(INDEX(Feriados!$A$3:$F$62,0,Parámetros!$B$5)&gt;=D442)*(INDEX(Feriados!$A$3:$F$62,0,Parámetros!$B$5)&lt;=E442)*(WEEKDAY(INDEX(Feriados!$A$3:$F$62,0,Parámetros!$B$5))=7)),0),E442-D442+1)))</f>
        <v/>
      </c>
      <c r="G442" s="9" t="n"/>
      <c r="H442" s="9" t="n"/>
      <c r="I442" s="14">
        <f>IF(OR(C442="",D442=""),"",D442-C442)</f>
        <v/>
      </c>
      <c r="J442" s="14">
        <f>IF(OR(I442="",Parámetros!$H$10=""),"",IF(I442&gt;=Parámetros!$H$10,"Sí","No"))</f>
        <v/>
      </c>
      <c r="K442" s="9" t="n"/>
      <c r="L442" s="9" t="n"/>
    </row>
    <row r="443">
      <c r="A443" s="9" t="n"/>
      <c r="B443" s="14">
        <f>IF(A443="","",IFERROR(VLOOKUP(A443,Saldos!$A$5:$B$104,2,FALSE),"ID no encontrado"))</f>
        <v/>
      </c>
      <c r="C443" s="10" t="n"/>
      <c r="D443" s="10" t="n"/>
      <c r="E443" s="10" t="n"/>
      <c r="F443" s="14">
        <f>IF(OR(D443="",E443=""),"",IF(E443&lt;D443,"Revisar fechas",IF(Parámetros!$H$8="Hábiles",NETWORKDAYS(D443,E443,INDEX(Feriados!$A$3:$F$62,0,Parámetros!$B$5))+IF(Parámetros!$H$9="Sí",INT((WEEKDAY(D443-7)+E443-D443)/7)-SUMPRODUCT((INDEX(Feriados!$A$3:$F$62,0,Parámetros!$B$5)&lt;&gt;"")*(INDEX(Feriados!$A$3:$F$62,0,Parámetros!$B$5)&gt;=D443)*(INDEX(Feriados!$A$3:$F$62,0,Parámetros!$B$5)&lt;=E443)*(WEEKDAY(INDEX(Feriados!$A$3:$F$62,0,Parámetros!$B$5))=7)),0),E443-D443+1)))</f>
        <v/>
      </c>
      <c r="G443" s="9" t="n"/>
      <c r="H443" s="9" t="n"/>
      <c r="I443" s="14">
        <f>IF(OR(C443="",D443=""),"",D443-C443)</f>
        <v/>
      </c>
      <c r="J443" s="14">
        <f>IF(OR(I443="",Parámetros!$H$10=""),"",IF(I443&gt;=Parámetros!$H$10,"Sí","No"))</f>
        <v/>
      </c>
      <c r="K443" s="9" t="n"/>
      <c r="L443" s="9" t="n"/>
    </row>
    <row r="444">
      <c r="A444" s="9" t="n"/>
      <c r="B444" s="14">
        <f>IF(A444="","",IFERROR(VLOOKUP(A444,Saldos!$A$5:$B$104,2,FALSE),"ID no encontrado"))</f>
        <v/>
      </c>
      <c r="C444" s="10" t="n"/>
      <c r="D444" s="10" t="n"/>
      <c r="E444" s="10" t="n"/>
      <c r="F444" s="14">
        <f>IF(OR(D444="",E444=""),"",IF(E444&lt;D444,"Revisar fechas",IF(Parámetros!$H$8="Hábiles",NETWORKDAYS(D444,E444,INDEX(Feriados!$A$3:$F$62,0,Parámetros!$B$5))+IF(Parámetros!$H$9="Sí",INT((WEEKDAY(D444-7)+E444-D444)/7)-SUMPRODUCT((INDEX(Feriados!$A$3:$F$62,0,Parámetros!$B$5)&lt;&gt;"")*(INDEX(Feriados!$A$3:$F$62,0,Parámetros!$B$5)&gt;=D444)*(INDEX(Feriados!$A$3:$F$62,0,Parámetros!$B$5)&lt;=E444)*(WEEKDAY(INDEX(Feriados!$A$3:$F$62,0,Parámetros!$B$5))=7)),0),E444-D444+1)))</f>
        <v/>
      </c>
      <c r="G444" s="9" t="n"/>
      <c r="H444" s="9" t="n"/>
      <c r="I444" s="14">
        <f>IF(OR(C444="",D444=""),"",D444-C444)</f>
        <v/>
      </c>
      <c r="J444" s="14">
        <f>IF(OR(I444="",Parámetros!$H$10=""),"",IF(I444&gt;=Parámetros!$H$10,"Sí","No"))</f>
        <v/>
      </c>
      <c r="K444" s="9" t="n"/>
      <c r="L444" s="9" t="n"/>
    </row>
    <row r="445">
      <c r="A445" s="9" t="n"/>
      <c r="B445" s="14">
        <f>IF(A445="","",IFERROR(VLOOKUP(A445,Saldos!$A$5:$B$104,2,FALSE),"ID no encontrado"))</f>
        <v/>
      </c>
      <c r="C445" s="10" t="n"/>
      <c r="D445" s="10" t="n"/>
      <c r="E445" s="10" t="n"/>
      <c r="F445" s="14">
        <f>IF(OR(D445="",E445=""),"",IF(E445&lt;D445,"Revisar fechas",IF(Parámetros!$H$8="Hábiles",NETWORKDAYS(D445,E445,INDEX(Feriados!$A$3:$F$62,0,Parámetros!$B$5))+IF(Parámetros!$H$9="Sí",INT((WEEKDAY(D445-7)+E445-D445)/7)-SUMPRODUCT((INDEX(Feriados!$A$3:$F$62,0,Parámetros!$B$5)&lt;&gt;"")*(INDEX(Feriados!$A$3:$F$62,0,Parámetros!$B$5)&gt;=D445)*(INDEX(Feriados!$A$3:$F$62,0,Parámetros!$B$5)&lt;=E445)*(WEEKDAY(INDEX(Feriados!$A$3:$F$62,0,Parámetros!$B$5))=7)),0),E445-D445+1)))</f>
        <v/>
      </c>
      <c r="G445" s="9" t="n"/>
      <c r="H445" s="9" t="n"/>
      <c r="I445" s="14">
        <f>IF(OR(C445="",D445=""),"",D445-C445)</f>
        <v/>
      </c>
      <c r="J445" s="14">
        <f>IF(OR(I445="",Parámetros!$H$10=""),"",IF(I445&gt;=Parámetros!$H$10,"Sí","No"))</f>
        <v/>
      </c>
      <c r="K445" s="9" t="n"/>
      <c r="L445" s="9" t="n"/>
    </row>
    <row r="446">
      <c r="A446" s="9" t="n"/>
      <c r="B446" s="14">
        <f>IF(A446="","",IFERROR(VLOOKUP(A446,Saldos!$A$5:$B$104,2,FALSE),"ID no encontrado"))</f>
        <v/>
      </c>
      <c r="C446" s="10" t="n"/>
      <c r="D446" s="10" t="n"/>
      <c r="E446" s="10" t="n"/>
      <c r="F446" s="14">
        <f>IF(OR(D446="",E446=""),"",IF(E446&lt;D446,"Revisar fechas",IF(Parámetros!$H$8="Hábiles",NETWORKDAYS(D446,E446,INDEX(Feriados!$A$3:$F$62,0,Parámetros!$B$5))+IF(Parámetros!$H$9="Sí",INT((WEEKDAY(D446-7)+E446-D446)/7)-SUMPRODUCT((INDEX(Feriados!$A$3:$F$62,0,Parámetros!$B$5)&lt;&gt;"")*(INDEX(Feriados!$A$3:$F$62,0,Parámetros!$B$5)&gt;=D446)*(INDEX(Feriados!$A$3:$F$62,0,Parámetros!$B$5)&lt;=E446)*(WEEKDAY(INDEX(Feriados!$A$3:$F$62,0,Parámetros!$B$5))=7)),0),E446-D446+1)))</f>
        <v/>
      </c>
      <c r="G446" s="9" t="n"/>
      <c r="H446" s="9" t="n"/>
      <c r="I446" s="14">
        <f>IF(OR(C446="",D446=""),"",D446-C446)</f>
        <v/>
      </c>
      <c r="J446" s="14">
        <f>IF(OR(I446="",Parámetros!$H$10=""),"",IF(I446&gt;=Parámetros!$H$10,"Sí","No"))</f>
        <v/>
      </c>
      <c r="K446" s="9" t="n"/>
      <c r="L446" s="9" t="n"/>
    </row>
    <row r="447">
      <c r="A447" s="9" t="n"/>
      <c r="B447" s="14">
        <f>IF(A447="","",IFERROR(VLOOKUP(A447,Saldos!$A$5:$B$104,2,FALSE),"ID no encontrado"))</f>
        <v/>
      </c>
      <c r="C447" s="10" t="n"/>
      <c r="D447" s="10" t="n"/>
      <c r="E447" s="10" t="n"/>
      <c r="F447" s="14">
        <f>IF(OR(D447="",E447=""),"",IF(E447&lt;D447,"Revisar fechas",IF(Parámetros!$H$8="Hábiles",NETWORKDAYS(D447,E447,INDEX(Feriados!$A$3:$F$62,0,Parámetros!$B$5))+IF(Parámetros!$H$9="Sí",INT((WEEKDAY(D447-7)+E447-D447)/7)-SUMPRODUCT((INDEX(Feriados!$A$3:$F$62,0,Parámetros!$B$5)&lt;&gt;"")*(INDEX(Feriados!$A$3:$F$62,0,Parámetros!$B$5)&gt;=D447)*(INDEX(Feriados!$A$3:$F$62,0,Parámetros!$B$5)&lt;=E447)*(WEEKDAY(INDEX(Feriados!$A$3:$F$62,0,Parámetros!$B$5))=7)),0),E447-D447+1)))</f>
        <v/>
      </c>
      <c r="G447" s="9" t="n"/>
      <c r="H447" s="9" t="n"/>
      <c r="I447" s="14">
        <f>IF(OR(C447="",D447=""),"",D447-C447)</f>
        <v/>
      </c>
      <c r="J447" s="14">
        <f>IF(OR(I447="",Parámetros!$H$10=""),"",IF(I447&gt;=Parámetros!$H$10,"Sí","No"))</f>
        <v/>
      </c>
      <c r="K447" s="9" t="n"/>
      <c r="L447" s="9" t="n"/>
    </row>
    <row r="448">
      <c r="A448" s="9" t="n"/>
      <c r="B448" s="14">
        <f>IF(A448="","",IFERROR(VLOOKUP(A448,Saldos!$A$5:$B$104,2,FALSE),"ID no encontrado"))</f>
        <v/>
      </c>
      <c r="C448" s="10" t="n"/>
      <c r="D448" s="10" t="n"/>
      <c r="E448" s="10" t="n"/>
      <c r="F448" s="14">
        <f>IF(OR(D448="",E448=""),"",IF(E448&lt;D448,"Revisar fechas",IF(Parámetros!$H$8="Hábiles",NETWORKDAYS(D448,E448,INDEX(Feriados!$A$3:$F$62,0,Parámetros!$B$5))+IF(Parámetros!$H$9="Sí",INT((WEEKDAY(D448-7)+E448-D448)/7)-SUMPRODUCT((INDEX(Feriados!$A$3:$F$62,0,Parámetros!$B$5)&lt;&gt;"")*(INDEX(Feriados!$A$3:$F$62,0,Parámetros!$B$5)&gt;=D448)*(INDEX(Feriados!$A$3:$F$62,0,Parámetros!$B$5)&lt;=E448)*(WEEKDAY(INDEX(Feriados!$A$3:$F$62,0,Parámetros!$B$5))=7)),0),E448-D448+1)))</f>
        <v/>
      </c>
      <c r="G448" s="9" t="n"/>
      <c r="H448" s="9" t="n"/>
      <c r="I448" s="14">
        <f>IF(OR(C448="",D448=""),"",D448-C448)</f>
        <v/>
      </c>
      <c r="J448" s="14">
        <f>IF(OR(I448="",Parámetros!$H$10=""),"",IF(I448&gt;=Parámetros!$H$10,"Sí","No"))</f>
        <v/>
      </c>
      <c r="K448" s="9" t="n"/>
      <c r="L448" s="9" t="n"/>
    </row>
    <row r="449">
      <c r="A449" s="9" t="n"/>
      <c r="B449" s="14">
        <f>IF(A449="","",IFERROR(VLOOKUP(A449,Saldos!$A$5:$B$104,2,FALSE),"ID no encontrado"))</f>
        <v/>
      </c>
      <c r="C449" s="10" t="n"/>
      <c r="D449" s="10" t="n"/>
      <c r="E449" s="10" t="n"/>
      <c r="F449" s="14">
        <f>IF(OR(D449="",E449=""),"",IF(E449&lt;D449,"Revisar fechas",IF(Parámetros!$H$8="Hábiles",NETWORKDAYS(D449,E449,INDEX(Feriados!$A$3:$F$62,0,Parámetros!$B$5))+IF(Parámetros!$H$9="Sí",INT((WEEKDAY(D449-7)+E449-D449)/7)-SUMPRODUCT((INDEX(Feriados!$A$3:$F$62,0,Parámetros!$B$5)&lt;&gt;"")*(INDEX(Feriados!$A$3:$F$62,0,Parámetros!$B$5)&gt;=D449)*(INDEX(Feriados!$A$3:$F$62,0,Parámetros!$B$5)&lt;=E449)*(WEEKDAY(INDEX(Feriados!$A$3:$F$62,0,Parámetros!$B$5))=7)),0),E449-D449+1)))</f>
        <v/>
      </c>
      <c r="G449" s="9" t="n"/>
      <c r="H449" s="9" t="n"/>
      <c r="I449" s="14">
        <f>IF(OR(C449="",D449=""),"",D449-C449)</f>
        <v/>
      </c>
      <c r="J449" s="14">
        <f>IF(OR(I449="",Parámetros!$H$10=""),"",IF(I449&gt;=Parámetros!$H$10,"Sí","No"))</f>
        <v/>
      </c>
      <c r="K449" s="9" t="n"/>
      <c r="L449" s="9" t="n"/>
    </row>
    <row r="450">
      <c r="A450" s="9" t="n"/>
      <c r="B450" s="14">
        <f>IF(A450="","",IFERROR(VLOOKUP(A450,Saldos!$A$5:$B$104,2,FALSE),"ID no encontrado"))</f>
        <v/>
      </c>
      <c r="C450" s="10" t="n"/>
      <c r="D450" s="10" t="n"/>
      <c r="E450" s="10" t="n"/>
      <c r="F450" s="14">
        <f>IF(OR(D450="",E450=""),"",IF(E450&lt;D450,"Revisar fechas",IF(Parámetros!$H$8="Hábiles",NETWORKDAYS(D450,E450,INDEX(Feriados!$A$3:$F$62,0,Parámetros!$B$5))+IF(Parámetros!$H$9="Sí",INT((WEEKDAY(D450-7)+E450-D450)/7)-SUMPRODUCT((INDEX(Feriados!$A$3:$F$62,0,Parámetros!$B$5)&lt;&gt;"")*(INDEX(Feriados!$A$3:$F$62,0,Parámetros!$B$5)&gt;=D450)*(INDEX(Feriados!$A$3:$F$62,0,Parámetros!$B$5)&lt;=E450)*(WEEKDAY(INDEX(Feriados!$A$3:$F$62,0,Parámetros!$B$5))=7)),0),E450-D450+1)))</f>
        <v/>
      </c>
      <c r="G450" s="9" t="n"/>
      <c r="H450" s="9" t="n"/>
      <c r="I450" s="14">
        <f>IF(OR(C450="",D450=""),"",D450-C450)</f>
        <v/>
      </c>
      <c r="J450" s="14">
        <f>IF(OR(I450="",Parámetros!$H$10=""),"",IF(I450&gt;=Parámetros!$H$10,"Sí","No"))</f>
        <v/>
      </c>
      <c r="K450" s="9" t="n"/>
      <c r="L450" s="9" t="n"/>
    </row>
    <row r="451">
      <c r="A451" s="9" t="n"/>
      <c r="B451" s="14">
        <f>IF(A451="","",IFERROR(VLOOKUP(A451,Saldos!$A$5:$B$104,2,FALSE),"ID no encontrado"))</f>
        <v/>
      </c>
      <c r="C451" s="10" t="n"/>
      <c r="D451" s="10" t="n"/>
      <c r="E451" s="10" t="n"/>
      <c r="F451" s="14">
        <f>IF(OR(D451="",E451=""),"",IF(E451&lt;D451,"Revisar fechas",IF(Parámetros!$H$8="Hábiles",NETWORKDAYS(D451,E451,INDEX(Feriados!$A$3:$F$62,0,Parámetros!$B$5))+IF(Parámetros!$H$9="Sí",INT((WEEKDAY(D451-7)+E451-D451)/7)-SUMPRODUCT((INDEX(Feriados!$A$3:$F$62,0,Parámetros!$B$5)&lt;&gt;"")*(INDEX(Feriados!$A$3:$F$62,0,Parámetros!$B$5)&gt;=D451)*(INDEX(Feriados!$A$3:$F$62,0,Parámetros!$B$5)&lt;=E451)*(WEEKDAY(INDEX(Feriados!$A$3:$F$62,0,Parámetros!$B$5))=7)),0),E451-D451+1)))</f>
        <v/>
      </c>
      <c r="G451" s="9" t="n"/>
      <c r="H451" s="9" t="n"/>
      <c r="I451" s="14">
        <f>IF(OR(C451="",D451=""),"",D451-C451)</f>
        <v/>
      </c>
      <c r="J451" s="14">
        <f>IF(OR(I451="",Parámetros!$H$10=""),"",IF(I451&gt;=Parámetros!$H$10,"Sí","No"))</f>
        <v/>
      </c>
      <c r="K451" s="9" t="n"/>
      <c r="L451" s="9" t="n"/>
    </row>
    <row r="452">
      <c r="A452" s="9" t="n"/>
      <c r="B452" s="14">
        <f>IF(A452="","",IFERROR(VLOOKUP(A452,Saldos!$A$5:$B$104,2,FALSE),"ID no encontrado"))</f>
        <v/>
      </c>
      <c r="C452" s="10" t="n"/>
      <c r="D452" s="10" t="n"/>
      <c r="E452" s="10" t="n"/>
      <c r="F452" s="14">
        <f>IF(OR(D452="",E452=""),"",IF(E452&lt;D452,"Revisar fechas",IF(Parámetros!$H$8="Hábiles",NETWORKDAYS(D452,E452,INDEX(Feriados!$A$3:$F$62,0,Parámetros!$B$5))+IF(Parámetros!$H$9="Sí",INT((WEEKDAY(D452-7)+E452-D452)/7)-SUMPRODUCT((INDEX(Feriados!$A$3:$F$62,0,Parámetros!$B$5)&lt;&gt;"")*(INDEX(Feriados!$A$3:$F$62,0,Parámetros!$B$5)&gt;=D452)*(INDEX(Feriados!$A$3:$F$62,0,Parámetros!$B$5)&lt;=E452)*(WEEKDAY(INDEX(Feriados!$A$3:$F$62,0,Parámetros!$B$5))=7)),0),E452-D452+1)))</f>
        <v/>
      </c>
      <c r="G452" s="9" t="n"/>
      <c r="H452" s="9" t="n"/>
      <c r="I452" s="14">
        <f>IF(OR(C452="",D452=""),"",D452-C452)</f>
        <v/>
      </c>
      <c r="J452" s="14">
        <f>IF(OR(I452="",Parámetros!$H$10=""),"",IF(I452&gt;=Parámetros!$H$10,"Sí","No"))</f>
        <v/>
      </c>
      <c r="K452" s="9" t="n"/>
      <c r="L452" s="9" t="n"/>
    </row>
    <row r="453">
      <c r="A453" s="9" t="n"/>
      <c r="B453" s="14">
        <f>IF(A453="","",IFERROR(VLOOKUP(A453,Saldos!$A$5:$B$104,2,FALSE),"ID no encontrado"))</f>
        <v/>
      </c>
      <c r="C453" s="10" t="n"/>
      <c r="D453" s="10" t="n"/>
      <c r="E453" s="10" t="n"/>
      <c r="F453" s="14">
        <f>IF(OR(D453="",E453=""),"",IF(E453&lt;D453,"Revisar fechas",IF(Parámetros!$H$8="Hábiles",NETWORKDAYS(D453,E453,INDEX(Feriados!$A$3:$F$62,0,Parámetros!$B$5))+IF(Parámetros!$H$9="Sí",INT((WEEKDAY(D453-7)+E453-D453)/7)-SUMPRODUCT((INDEX(Feriados!$A$3:$F$62,0,Parámetros!$B$5)&lt;&gt;"")*(INDEX(Feriados!$A$3:$F$62,0,Parámetros!$B$5)&gt;=D453)*(INDEX(Feriados!$A$3:$F$62,0,Parámetros!$B$5)&lt;=E453)*(WEEKDAY(INDEX(Feriados!$A$3:$F$62,0,Parámetros!$B$5))=7)),0),E453-D453+1)))</f>
        <v/>
      </c>
      <c r="G453" s="9" t="n"/>
      <c r="H453" s="9" t="n"/>
      <c r="I453" s="14">
        <f>IF(OR(C453="",D453=""),"",D453-C453)</f>
        <v/>
      </c>
      <c r="J453" s="14">
        <f>IF(OR(I453="",Parámetros!$H$10=""),"",IF(I453&gt;=Parámetros!$H$10,"Sí","No"))</f>
        <v/>
      </c>
      <c r="K453" s="9" t="n"/>
      <c r="L453" s="9" t="n"/>
    </row>
    <row r="454">
      <c r="A454" s="9" t="n"/>
      <c r="B454" s="14">
        <f>IF(A454="","",IFERROR(VLOOKUP(A454,Saldos!$A$5:$B$104,2,FALSE),"ID no encontrado"))</f>
        <v/>
      </c>
      <c r="C454" s="10" t="n"/>
      <c r="D454" s="10" t="n"/>
      <c r="E454" s="10" t="n"/>
      <c r="F454" s="14">
        <f>IF(OR(D454="",E454=""),"",IF(E454&lt;D454,"Revisar fechas",IF(Parámetros!$H$8="Hábiles",NETWORKDAYS(D454,E454,INDEX(Feriados!$A$3:$F$62,0,Parámetros!$B$5))+IF(Parámetros!$H$9="Sí",INT((WEEKDAY(D454-7)+E454-D454)/7)-SUMPRODUCT((INDEX(Feriados!$A$3:$F$62,0,Parámetros!$B$5)&lt;&gt;"")*(INDEX(Feriados!$A$3:$F$62,0,Parámetros!$B$5)&gt;=D454)*(INDEX(Feriados!$A$3:$F$62,0,Parámetros!$B$5)&lt;=E454)*(WEEKDAY(INDEX(Feriados!$A$3:$F$62,0,Parámetros!$B$5))=7)),0),E454-D454+1)))</f>
        <v/>
      </c>
      <c r="G454" s="9" t="n"/>
      <c r="H454" s="9" t="n"/>
      <c r="I454" s="14">
        <f>IF(OR(C454="",D454=""),"",D454-C454)</f>
        <v/>
      </c>
      <c r="J454" s="14">
        <f>IF(OR(I454="",Parámetros!$H$10=""),"",IF(I454&gt;=Parámetros!$H$10,"Sí","No"))</f>
        <v/>
      </c>
      <c r="K454" s="9" t="n"/>
      <c r="L454" s="9" t="n"/>
    </row>
    <row r="455">
      <c r="A455" s="9" t="n"/>
      <c r="B455" s="14">
        <f>IF(A455="","",IFERROR(VLOOKUP(A455,Saldos!$A$5:$B$104,2,FALSE),"ID no encontrado"))</f>
        <v/>
      </c>
      <c r="C455" s="10" t="n"/>
      <c r="D455" s="10" t="n"/>
      <c r="E455" s="10" t="n"/>
      <c r="F455" s="14">
        <f>IF(OR(D455="",E455=""),"",IF(E455&lt;D455,"Revisar fechas",IF(Parámetros!$H$8="Hábiles",NETWORKDAYS(D455,E455,INDEX(Feriados!$A$3:$F$62,0,Parámetros!$B$5))+IF(Parámetros!$H$9="Sí",INT((WEEKDAY(D455-7)+E455-D455)/7)-SUMPRODUCT((INDEX(Feriados!$A$3:$F$62,0,Parámetros!$B$5)&lt;&gt;"")*(INDEX(Feriados!$A$3:$F$62,0,Parámetros!$B$5)&gt;=D455)*(INDEX(Feriados!$A$3:$F$62,0,Parámetros!$B$5)&lt;=E455)*(WEEKDAY(INDEX(Feriados!$A$3:$F$62,0,Parámetros!$B$5))=7)),0),E455-D455+1)))</f>
        <v/>
      </c>
      <c r="G455" s="9" t="n"/>
      <c r="H455" s="9" t="n"/>
      <c r="I455" s="14">
        <f>IF(OR(C455="",D455=""),"",D455-C455)</f>
        <v/>
      </c>
      <c r="J455" s="14">
        <f>IF(OR(I455="",Parámetros!$H$10=""),"",IF(I455&gt;=Parámetros!$H$10,"Sí","No"))</f>
        <v/>
      </c>
      <c r="K455" s="9" t="n"/>
      <c r="L455" s="9" t="n"/>
    </row>
    <row r="456">
      <c r="A456" s="9" t="n"/>
      <c r="B456" s="14">
        <f>IF(A456="","",IFERROR(VLOOKUP(A456,Saldos!$A$5:$B$104,2,FALSE),"ID no encontrado"))</f>
        <v/>
      </c>
      <c r="C456" s="10" t="n"/>
      <c r="D456" s="10" t="n"/>
      <c r="E456" s="10" t="n"/>
      <c r="F456" s="14">
        <f>IF(OR(D456="",E456=""),"",IF(E456&lt;D456,"Revisar fechas",IF(Parámetros!$H$8="Hábiles",NETWORKDAYS(D456,E456,INDEX(Feriados!$A$3:$F$62,0,Parámetros!$B$5))+IF(Parámetros!$H$9="Sí",INT((WEEKDAY(D456-7)+E456-D456)/7)-SUMPRODUCT((INDEX(Feriados!$A$3:$F$62,0,Parámetros!$B$5)&lt;&gt;"")*(INDEX(Feriados!$A$3:$F$62,0,Parámetros!$B$5)&gt;=D456)*(INDEX(Feriados!$A$3:$F$62,0,Parámetros!$B$5)&lt;=E456)*(WEEKDAY(INDEX(Feriados!$A$3:$F$62,0,Parámetros!$B$5))=7)),0),E456-D456+1)))</f>
        <v/>
      </c>
      <c r="G456" s="9" t="n"/>
      <c r="H456" s="9" t="n"/>
      <c r="I456" s="14">
        <f>IF(OR(C456="",D456=""),"",D456-C456)</f>
        <v/>
      </c>
      <c r="J456" s="14">
        <f>IF(OR(I456="",Parámetros!$H$10=""),"",IF(I456&gt;=Parámetros!$H$10,"Sí","No"))</f>
        <v/>
      </c>
      <c r="K456" s="9" t="n"/>
      <c r="L456" s="9" t="n"/>
    </row>
    <row r="457">
      <c r="A457" s="9" t="n"/>
      <c r="B457" s="14">
        <f>IF(A457="","",IFERROR(VLOOKUP(A457,Saldos!$A$5:$B$104,2,FALSE),"ID no encontrado"))</f>
        <v/>
      </c>
      <c r="C457" s="10" t="n"/>
      <c r="D457" s="10" t="n"/>
      <c r="E457" s="10" t="n"/>
      <c r="F457" s="14">
        <f>IF(OR(D457="",E457=""),"",IF(E457&lt;D457,"Revisar fechas",IF(Parámetros!$H$8="Hábiles",NETWORKDAYS(D457,E457,INDEX(Feriados!$A$3:$F$62,0,Parámetros!$B$5))+IF(Parámetros!$H$9="Sí",INT((WEEKDAY(D457-7)+E457-D457)/7)-SUMPRODUCT((INDEX(Feriados!$A$3:$F$62,0,Parámetros!$B$5)&lt;&gt;"")*(INDEX(Feriados!$A$3:$F$62,0,Parámetros!$B$5)&gt;=D457)*(INDEX(Feriados!$A$3:$F$62,0,Parámetros!$B$5)&lt;=E457)*(WEEKDAY(INDEX(Feriados!$A$3:$F$62,0,Parámetros!$B$5))=7)),0),E457-D457+1)))</f>
        <v/>
      </c>
      <c r="G457" s="9" t="n"/>
      <c r="H457" s="9" t="n"/>
      <c r="I457" s="14">
        <f>IF(OR(C457="",D457=""),"",D457-C457)</f>
        <v/>
      </c>
      <c r="J457" s="14">
        <f>IF(OR(I457="",Parámetros!$H$10=""),"",IF(I457&gt;=Parámetros!$H$10,"Sí","No"))</f>
        <v/>
      </c>
      <c r="K457" s="9" t="n"/>
      <c r="L457" s="9" t="n"/>
    </row>
    <row r="458">
      <c r="A458" s="9" t="n"/>
      <c r="B458" s="14">
        <f>IF(A458="","",IFERROR(VLOOKUP(A458,Saldos!$A$5:$B$104,2,FALSE),"ID no encontrado"))</f>
        <v/>
      </c>
      <c r="C458" s="10" t="n"/>
      <c r="D458" s="10" t="n"/>
      <c r="E458" s="10" t="n"/>
      <c r="F458" s="14">
        <f>IF(OR(D458="",E458=""),"",IF(E458&lt;D458,"Revisar fechas",IF(Parámetros!$H$8="Hábiles",NETWORKDAYS(D458,E458,INDEX(Feriados!$A$3:$F$62,0,Parámetros!$B$5))+IF(Parámetros!$H$9="Sí",INT((WEEKDAY(D458-7)+E458-D458)/7)-SUMPRODUCT((INDEX(Feriados!$A$3:$F$62,0,Parámetros!$B$5)&lt;&gt;"")*(INDEX(Feriados!$A$3:$F$62,0,Parámetros!$B$5)&gt;=D458)*(INDEX(Feriados!$A$3:$F$62,0,Parámetros!$B$5)&lt;=E458)*(WEEKDAY(INDEX(Feriados!$A$3:$F$62,0,Parámetros!$B$5))=7)),0),E458-D458+1)))</f>
        <v/>
      </c>
      <c r="G458" s="9" t="n"/>
      <c r="H458" s="9" t="n"/>
      <c r="I458" s="14">
        <f>IF(OR(C458="",D458=""),"",D458-C458)</f>
        <v/>
      </c>
      <c r="J458" s="14">
        <f>IF(OR(I458="",Parámetros!$H$10=""),"",IF(I458&gt;=Parámetros!$H$10,"Sí","No"))</f>
        <v/>
      </c>
      <c r="K458" s="9" t="n"/>
      <c r="L458" s="9" t="n"/>
    </row>
    <row r="459">
      <c r="A459" s="9" t="n"/>
      <c r="B459" s="14">
        <f>IF(A459="","",IFERROR(VLOOKUP(A459,Saldos!$A$5:$B$104,2,FALSE),"ID no encontrado"))</f>
        <v/>
      </c>
      <c r="C459" s="10" t="n"/>
      <c r="D459" s="10" t="n"/>
      <c r="E459" s="10" t="n"/>
      <c r="F459" s="14">
        <f>IF(OR(D459="",E459=""),"",IF(E459&lt;D459,"Revisar fechas",IF(Parámetros!$H$8="Hábiles",NETWORKDAYS(D459,E459,INDEX(Feriados!$A$3:$F$62,0,Parámetros!$B$5))+IF(Parámetros!$H$9="Sí",INT((WEEKDAY(D459-7)+E459-D459)/7)-SUMPRODUCT((INDEX(Feriados!$A$3:$F$62,0,Parámetros!$B$5)&lt;&gt;"")*(INDEX(Feriados!$A$3:$F$62,0,Parámetros!$B$5)&gt;=D459)*(INDEX(Feriados!$A$3:$F$62,0,Parámetros!$B$5)&lt;=E459)*(WEEKDAY(INDEX(Feriados!$A$3:$F$62,0,Parámetros!$B$5))=7)),0),E459-D459+1)))</f>
        <v/>
      </c>
      <c r="G459" s="9" t="n"/>
      <c r="H459" s="9" t="n"/>
      <c r="I459" s="14">
        <f>IF(OR(C459="",D459=""),"",D459-C459)</f>
        <v/>
      </c>
      <c r="J459" s="14">
        <f>IF(OR(I459="",Parámetros!$H$10=""),"",IF(I459&gt;=Parámetros!$H$10,"Sí","No"))</f>
        <v/>
      </c>
      <c r="K459" s="9" t="n"/>
      <c r="L459" s="9" t="n"/>
    </row>
    <row r="460">
      <c r="A460" s="9" t="n"/>
      <c r="B460" s="14">
        <f>IF(A460="","",IFERROR(VLOOKUP(A460,Saldos!$A$5:$B$104,2,FALSE),"ID no encontrado"))</f>
        <v/>
      </c>
      <c r="C460" s="10" t="n"/>
      <c r="D460" s="10" t="n"/>
      <c r="E460" s="10" t="n"/>
      <c r="F460" s="14">
        <f>IF(OR(D460="",E460=""),"",IF(E460&lt;D460,"Revisar fechas",IF(Parámetros!$H$8="Hábiles",NETWORKDAYS(D460,E460,INDEX(Feriados!$A$3:$F$62,0,Parámetros!$B$5))+IF(Parámetros!$H$9="Sí",INT((WEEKDAY(D460-7)+E460-D460)/7)-SUMPRODUCT((INDEX(Feriados!$A$3:$F$62,0,Parámetros!$B$5)&lt;&gt;"")*(INDEX(Feriados!$A$3:$F$62,0,Parámetros!$B$5)&gt;=D460)*(INDEX(Feriados!$A$3:$F$62,0,Parámetros!$B$5)&lt;=E460)*(WEEKDAY(INDEX(Feriados!$A$3:$F$62,0,Parámetros!$B$5))=7)),0),E460-D460+1)))</f>
        <v/>
      </c>
      <c r="G460" s="9" t="n"/>
      <c r="H460" s="9" t="n"/>
      <c r="I460" s="14">
        <f>IF(OR(C460="",D460=""),"",D460-C460)</f>
        <v/>
      </c>
      <c r="J460" s="14">
        <f>IF(OR(I460="",Parámetros!$H$10=""),"",IF(I460&gt;=Parámetros!$H$10,"Sí","No"))</f>
        <v/>
      </c>
      <c r="K460" s="9" t="n"/>
      <c r="L460" s="9" t="n"/>
    </row>
    <row r="461">
      <c r="A461" s="9" t="n"/>
      <c r="B461" s="14">
        <f>IF(A461="","",IFERROR(VLOOKUP(A461,Saldos!$A$5:$B$104,2,FALSE),"ID no encontrado"))</f>
        <v/>
      </c>
      <c r="C461" s="10" t="n"/>
      <c r="D461" s="10" t="n"/>
      <c r="E461" s="10" t="n"/>
      <c r="F461" s="14">
        <f>IF(OR(D461="",E461=""),"",IF(E461&lt;D461,"Revisar fechas",IF(Parámetros!$H$8="Hábiles",NETWORKDAYS(D461,E461,INDEX(Feriados!$A$3:$F$62,0,Parámetros!$B$5))+IF(Parámetros!$H$9="Sí",INT((WEEKDAY(D461-7)+E461-D461)/7)-SUMPRODUCT((INDEX(Feriados!$A$3:$F$62,0,Parámetros!$B$5)&lt;&gt;"")*(INDEX(Feriados!$A$3:$F$62,0,Parámetros!$B$5)&gt;=D461)*(INDEX(Feriados!$A$3:$F$62,0,Parámetros!$B$5)&lt;=E461)*(WEEKDAY(INDEX(Feriados!$A$3:$F$62,0,Parámetros!$B$5))=7)),0),E461-D461+1)))</f>
        <v/>
      </c>
      <c r="G461" s="9" t="n"/>
      <c r="H461" s="9" t="n"/>
      <c r="I461" s="14">
        <f>IF(OR(C461="",D461=""),"",D461-C461)</f>
        <v/>
      </c>
      <c r="J461" s="14">
        <f>IF(OR(I461="",Parámetros!$H$10=""),"",IF(I461&gt;=Parámetros!$H$10,"Sí","No"))</f>
        <v/>
      </c>
      <c r="K461" s="9" t="n"/>
      <c r="L461" s="9" t="n"/>
    </row>
    <row r="462">
      <c r="A462" s="9" t="n"/>
      <c r="B462" s="14">
        <f>IF(A462="","",IFERROR(VLOOKUP(A462,Saldos!$A$5:$B$104,2,FALSE),"ID no encontrado"))</f>
        <v/>
      </c>
      <c r="C462" s="10" t="n"/>
      <c r="D462" s="10" t="n"/>
      <c r="E462" s="10" t="n"/>
      <c r="F462" s="14">
        <f>IF(OR(D462="",E462=""),"",IF(E462&lt;D462,"Revisar fechas",IF(Parámetros!$H$8="Hábiles",NETWORKDAYS(D462,E462,INDEX(Feriados!$A$3:$F$62,0,Parámetros!$B$5))+IF(Parámetros!$H$9="Sí",INT((WEEKDAY(D462-7)+E462-D462)/7)-SUMPRODUCT((INDEX(Feriados!$A$3:$F$62,0,Parámetros!$B$5)&lt;&gt;"")*(INDEX(Feriados!$A$3:$F$62,0,Parámetros!$B$5)&gt;=D462)*(INDEX(Feriados!$A$3:$F$62,0,Parámetros!$B$5)&lt;=E462)*(WEEKDAY(INDEX(Feriados!$A$3:$F$62,0,Parámetros!$B$5))=7)),0),E462-D462+1)))</f>
        <v/>
      </c>
      <c r="G462" s="9" t="n"/>
      <c r="H462" s="9" t="n"/>
      <c r="I462" s="14">
        <f>IF(OR(C462="",D462=""),"",D462-C462)</f>
        <v/>
      </c>
      <c r="J462" s="14">
        <f>IF(OR(I462="",Parámetros!$H$10=""),"",IF(I462&gt;=Parámetros!$H$10,"Sí","No"))</f>
        <v/>
      </c>
      <c r="K462" s="9" t="n"/>
      <c r="L462" s="9" t="n"/>
    </row>
    <row r="463">
      <c r="A463" s="9" t="n"/>
      <c r="B463" s="14">
        <f>IF(A463="","",IFERROR(VLOOKUP(A463,Saldos!$A$5:$B$104,2,FALSE),"ID no encontrado"))</f>
        <v/>
      </c>
      <c r="C463" s="10" t="n"/>
      <c r="D463" s="10" t="n"/>
      <c r="E463" s="10" t="n"/>
      <c r="F463" s="14">
        <f>IF(OR(D463="",E463=""),"",IF(E463&lt;D463,"Revisar fechas",IF(Parámetros!$H$8="Hábiles",NETWORKDAYS(D463,E463,INDEX(Feriados!$A$3:$F$62,0,Parámetros!$B$5))+IF(Parámetros!$H$9="Sí",INT((WEEKDAY(D463-7)+E463-D463)/7)-SUMPRODUCT((INDEX(Feriados!$A$3:$F$62,0,Parámetros!$B$5)&lt;&gt;"")*(INDEX(Feriados!$A$3:$F$62,0,Parámetros!$B$5)&gt;=D463)*(INDEX(Feriados!$A$3:$F$62,0,Parámetros!$B$5)&lt;=E463)*(WEEKDAY(INDEX(Feriados!$A$3:$F$62,0,Parámetros!$B$5))=7)),0),E463-D463+1)))</f>
        <v/>
      </c>
      <c r="G463" s="9" t="n"/>
      <c r="H463" s="9" t="n"/>
      <c r="I463" s="14">
        <f>IF(OR(C463="",D463=""),"",D463-C463)</f>
        <v/>
      </c>
      <c r="J463" s="14">
        <f>IF(OR(I463="",Parámetros!$H$10=""),"",IF(I463&gt;=Parámetros!$H$10,"Sí","No"))</f>
        <v/>
      </c>
      <c r="K463" s="9" t="n"/>
      <c r="L463" s="9" t="n"/>
    </row>
    <row r="464">
      <c r="A464" s="9" t="n"/>
      <c r="B464" s="14">
        <f>IF(A464="","",IFERROR(VLOOKUP(A464,Saldos!$A$5:$B$104,2,FALSE),"ID no encontrado"))</f>
        <v/>
      </c>
      <c r="C464" s="10" t="n"/>
      <c r="D464" s="10" t="n"/>
      <c r="E464" s="10" t="n"/>
      <c r="F464" s="14">
        <f>IF(OR(D464="",E464=""),"",IF(E464&lt;D464,"Revisar fechas",IF(Parámetros!$H$8="Hábiles",NETWORKDAYS(D464,E464,INDEX(Feriados!$A$3:$F$62,0,Parámetros!$B$5))+IF(Parámetros!$H$9="Sí",INT((WEEKDAY(D464-7)+E464-D464)/7)-SUMPRODUCT((INDEX(Feriados!$A$3:$F$62,0,Parámetros!$B$5)&lt;&gt;"")*(INDEX(Feriados!$A$3:$F$62,0,Parámetros!$B$5)&gt;=D464)*(INDEX(Feriados!$A$3:$F$62,0,Parámetros!$B$5)&lt;=E464)*(WEEKDAY(INDEX(Feriados!$A$3:$F$62,0,Parámetros!$B$5))=7)),0),E464-D464+1)))</f>
        <v/>
      </c>
      <c r="G464" s="9" t="n"/>
      <c r="H464" s="9" t="n"/>
      <c r="I464" s="14">
        <f>IF(OR(C464="",D464=""),"",D464-C464)</f>
        <v/>
      </c>
      <c r="J464" s="14">
        <f>IF(OR(I464="",Parámetros!$H$10=""),"",IF(I464&gt;=Parámetros!$H$10,"Sí","No"))</f>
        <v/>
      </c>
      <c r="K464" s="9" t="n"/>
      <c r="L464" s="9" t="n"/>
    </row>
    <row r="465">
      <c r="A465" s="9" t="n"/>
      <c r="B465" s="14">
        <f>IF(A465="","",IFERROR(VLOOKUP(A465,Saldos!$A$5:$B$104,2,FALSE),"ID no encontrado"))</f>
        <v/>
      </c>
      <c r="C465" s="10" t="n"/>
      <c r="D465" s="10" t="n"/>
      <c r="E465" s="10" t="n"/>
      <c r="F465" s="14">
        <f>IF(OR(D465="",E465=""),"",IF(E465&lt;D465,"Revisar fechas",IF(Parámetros!$H$8="Hábiles",NETWORKDAYS(D465,E465,INDEX(Feriados!$A$3:$F$62,0,Parámetros!$B$5))+IF(Parámetros!$H$9="Sí",INT((WEEKDAY(D465-7)+E465-D465)/7)-SUMPRODUCT((INDEX(Feriados!$A$3:$F$62,0,Parámetros!$B$5)&lt;&gt;"")*(INDEX(Feriados!$A$3:$F$62,0,Parámetros!$B$5)&gt;=D465)*(INDEX(Feriados!$A$3:$F$62,0,Parámetros!$B$5)&lt;=E465)*(WEEKDAY(INDEX(Feriados!$A$3:$F$62,0,Parámetros!$B$5))=7)),0),E465-D465+1)))</f>
        <v/>
      </c>
      <c r="G465" s="9" t="n"/>
      <c r="H465" s="9" t="n"/>
      <c r="I465" s="14">
        <f>IF(OR(C465="",D465=""),"",D465-C465)</f>
        <v/>
      </c>
      <c r="J465" s="14">
        <f>IF(OR(I465="",Parámetros!$H$10=""),"",IF(I465&gt;=Parámetros!$H$10,"Sí","No"))</f>
        <v/>
      </c>
      <c r="K465" s="9" t="n"/>
      <c r="L465" s="9" t="n"/>
    </row>
    <row r="466">
      <c r="A466" s="9" t="n"/>
      <c r="B466" s="14">
        <f>IF(A466="","",IFERROR(VLOOKUP(A466,Saldos!$A$5:$B$104,2,FALSE),"ID no encontrado"))</f>
        <v/>
      </c>
      <c r="C466" s="10" t="n"/>
      <c r="D466" s="10" t="n"/>
      <c r="E466" s="10" t="n"/>
      <c r="F466" s="14">
        <f>IF(OR(D466="",E466=""),"",IF(E466&lt;D466,"Revisar fechas",IF(Parámetros!$H$8="Hábiles",NETWORKDAYS(D466,E466,INDEX(Feriados!$A$3:$F$62,0,Parámetros!$B$5))+IF(Parámetros!$H$9="Sí",INT((WEEKDAY(D466-7)+E466-D466)/7)-SUMPRODUCT((INDEX(Feriados!$A$3:$F$62,0,Parámetros!$B$5)&lt;&gt;"")*(INDEX(Feriados!$A$3:$F$62,0,Parámetros!$B$5)&gt;=D466)*(INDEX(Feriados!$A$3:$F$62,0,Parámetros!$B$5)&lt;=E466)*(WEEKDAY(INDEX(Feriados!$A$3:$F$62,0,Parámetros!$B$5))=7)),0),E466-D466+1)))</f>
        <v/>
      </c>
      <c r="G466" s="9" t="n"/>
      <c r="H466" s="9" t="n"/>
      <c r="I466" s="14">
        <f>IF(OR(C466="",D466=""),"",D466-C466)</f>
        <v/>
      </c>
      <c r="J466" s="14">
        <f>IF(OR(I466="",Parámetros!$H$10=""),"",IF(I466&gt;=Parámetros!$H$10,"Sí","No"))</f>
        <v/>
      </c>
      <c r="K466" s="9" t="n"/>
      <c r="L466" s="9" t="n"/>
    </row>
    <row r="467">
      <c r="A467" s="9" t="n"/>
      <c r="B467" s="14">
        <f>IF(A467="","",IFERROR(VLOOKUP(A467,Saldos!$A$5:$B$104,2,FALSE),"ID no encontrado"))</f>
        <v/>
      </c>
      <c r="C467" s="10" t="n"/>
      <c r="D467" s="10" t="n"/>
      <c r="E467" s="10" t="n"/>
      <c r="F467" s="14">
        <f>IF(OR(D467="",E467=""),"",IF(E467&lt;D467,"Revisar fechas",IF(Parámetros!$H$8="Hábiles",NETWORKDAYS(D467,E467,INDEX(Feriados!$A$3:$F$62,0,Parámetros!$B$5))+IF(Parámetros!$H$9="Sí",INT((WEEKDAY(D467-7)+E467-D467)/7)-SUMPRODUCT((INDEX(Feriados!$A$3:$F$62,0,Parámetros!$B$5)&lt;&gt;"")*(INDEX(Feriados!$A$3:$F$62,0,Parámetros!$B$5)&gt;=D467)*(INDEX(Feriados!$A$3:$F$62,0,Parámetros!$B$5)&lt;=E467)*(WEEKDAY(INDEX(Feriados!$A$3:$F$62,0,Parámetros!$B$5))=7)),0),E467-D467+1)))</f>
        <v/>
      </c>
      <c r="G467" s="9" t="n"/>
      <c r="H467" s="9" t="n"/>
      <c r="I467" s="14">
        <f>IF(OR(C467="",D467=""),"",D467-C467)</f>
        <v/>
      </c>
      <c r="J467" s="14">
        <f>IF(OR(I467="",Parámetros!$H$10=""),"",IF(I467&gt;=Parámetros!$H$10,"Sí","No"))</f>
        <v/>
      </c>
      <c r="K467" s="9" t="n"/>
      <c r="L467" s="9" t="n"/>
    </row>
    <row r="468">
      <c r="A468" s="9" t="n"/>
      <c r="B468" s="14">
        <f>IF(A468="","",IFERROR(VLOOKUP(A468,Saldos!$A$5:$B$104,2,FALSE),"ID no encontrado"))</f>
        <v/>
      </c>
      <c r="C468" s="10" t="n"/>
      <c r="D468" s="10" t="n"/>
      <c r="E468" s="10" t="n"/>
      <c r="F468" s="14">
        <f>IF(OR(D468="",E468=""),"",IF(E468&lt;D468,"Revisar fechas",IF(Parámetros!$H$8="Hábiles",NETWORKDAYS(D468,E468,INDEX(Feriados!$A$3:$F$62,0,Parámetros!$B$5))+IF(Parámetros!$H$9="Sí",INT((WEEKDAY(D468-7)+E468-D468)/7)-SUMPRODUCT((INDEX(Feriados!$A$3:$F$62,0,Parámetros!$B$5)&lt;&gt;"")*(INDEX(Feriados!$A$3:$F$62,0,Parámetros!$B$5)&gt;=D468)*(INDEX(Feriados!$A$3:$F$62,0,Parámetros!$B$5)&lt;=E468)*(WEEKDAY(INDEX(Feriados!$A$3:$F$62,0,Parámetros!$B$5))=7)),0),E468-D468+1)))</f>
        <v/>
      </c>
      <c r="G468" s="9" t="n"/>
      <c r="H468" s="9" t="n"/>
      <c r="I468" s="14">
        <f>IF(OR(C468="",D468=""),"",D468-C468)</f>
        <v/>
      </c>
      <c r="J468" s="14">
        <f>IF(OR(I468="",Parámetros!$H$10=""),"",IF(I468&gt;=Parámetros!$H$10,"Sí","No"))</f>
        <v/>
      </c>
      <c r="K468" s="9" t="n"/>
      <c r="L468" s="9" t="n"/>
    </row>
    <row r="469">
      <c r="A469" s="9" t="n"/>
      <c r="B469" s="14">
        <f>IF(A469="","",IFERROR(VLOOKUP(A469,Saldos!$A$5:$B$104,2,FALSE),"ID no encontrado"))</f>
        <v/>
      </c>
      <c r="C469" s="10" t="n"/>
      <c r="D469" s="10" t="n"/>
      <c r="E469" s="10" t="n"/>
      <c r="F469" s="14">
        <f>IF(OR(D469="",E469=""),"",IF(E469&lt;D469,"Revisar fechas",IF(Parámetros!$H$8="Hábiles",NETWORKDAYS(D469,E469,INDEX(Feriados!$A$3:$F$62,0,Parámetros!$B$5))+IF(Parámetros!$H$9="Sí",INT((WEEKDAY(D469-7)+E469-D469)/7)-SUMPRODUCT((INDEX(Feriados!$A$3:$F$62,0,Parámetros!$B$5)&lt;&gt;"")*(INDEX(Feriados!$A$3:$F$62,0,Parámetros!$B$5)&gt;=D469)*(INDEX(Feriados!$A$3:$F$62,0,Parámetros!$B$5)&lt;=E469)*(WEEKDAY(INDEX(Feriados!$A$3:$F$62,0,Parámetros!$B$5))=7)),0),E469-D469+1)))</f>
        <v/>
      </c>
      <c r="G469" s="9" t="n"/>
      <c r="H469" s="9" t="n"/>
      <c r="I469" s="14">
        <f>IF(OR(C469="",D469=""),"",D469-C469)</f>
        <v/>
      </c>
      <c r="J469" s="14">
        <f>IF(OR(I469="",Parámetros!$H$10=""),"",IF(I469&gt;=Parámetros!$H$10,"Sí","No"))</f>
        <v/>
      </c>
      <c r="K469" s="9" t="n"/>
      <c r="L469" s="9" t="n"/>
    </row>
    <row r="470">
      <c r="A470" s="9" t="n"/>
      <c r="B470" s="14">
        <f>IF(A470="","",IFERROR(VLOOKUP(A470,Saldos!$A$5:$B$104,2,FALSE),"ID no encontrado"))</f>
        <v/>
      </c>
      <c r="C470" s="10" t="n"/>
      <c r="D470" s="10" t="n"/>
      <c r="E470" s="10" t="n"/>
      <c r="F470" s="14">
        <f>IF(OR(D470="",E470=""),"",IF(E470&lt;D470,"Revisar fechas",IF(Parámetros!$H$8="Hábiles",NETWORKDAYS(D470,E470,INDEX(Feriados!$A$3:$F$62,0,Parámetros!$B$5))+IF(Parámetros!$H$9="Sí",INT((WEEKDAY(D470-7)+E470-D470)/7)-SUMPRODUCT((INDEX(Feriados!$A$3:$F$62,0,Parámetros!$B$5)&lt;&gt;"")*(INDEX(Feriados!$A$3:$F$62,0,Parámetros!$B$5)&gt;=D470)*(INDEX(Feriados!$A$3:$F$62,0,Parámetros!$B$5)&lt;=E470)*(WEEKDAY(INDEX(Feriados!$A$3:$F$62,0,Parámetros!$B$5))=7)),0),E470-D470+1)))</f>
        <v/>
      </c>
      <c r="G470" s="9" t="n"/>
      <c r="H470" s="9" t="n"/>
      <c r="I470" s="14">
        <f>IF(OR(C470="",D470=""),"",D470-C470)</f>
        <v/>
      </c>
      <c r="J470" s="14">
        <f>IF(OR(I470="",Parámetros!$H$10=""),"",IF(I470&gt;=Parámetros!$H$10,"Sí","No"))</f>
        <v/>
      </c>
      <c r="K470" s="9" t="n"/>
      <c r="L470" s="9" t="n"/>
    </row>
    <row r="471">
      <c r="A471" s="9" t="n"/>
      <c r="B471" s="14">
        <f>IF(A471="","",IFERROR(VLOOKUP(A471,Saldos!$A$5:$B$104,2,FALSE),"ID no encontrado"))</f>
        <v/>
      </c>
      <c r="C471" s="10" t="n"/>
      <c r="D471" s="10" t="n"/>
      <c r="E471" s="10" t="n"/>
      <c r="F471" s="14">
        <f>IF(OR(D471="",E471=""),"",IF(E471&lt;D471,"Revisar fechas",IF(Parámetros!$H$8="Hábiles",NETWORKDAYS(D471,E471,INDEX(Feriados!$A$3:$F$62,0,Parámetros!$B$5))+IF(Parámetros!$H$9="Sí",INT((WEEKDAY(D471-7)+E471-D471)/7)-SUMPRODUCT((INDEX(Feriados!$A$3:$F$62,0,Parámetros!$B$5)&lt;&gt;"")*(INDEX(Feriados!$A$3:$F$62,0,Parámetros!$B$5)&gt;=D471)*(INDEX(Feriados!$A$3:$F$62,0,Parámetros!$B$5)&lt;=E471)*(WEEKDAY(INDEX(Feriados!$A$3:$F$62,0,Parámetros!$B$5))=7)),0),E471-D471+1)))</f>
        <v/>
      </c>
      <c r="G471" s="9" t="n"/>
      <c r="H471" s="9" t="n"/>
      <c r="I471" s="14">
        <f>IF(OR(C471="",D471=""),"",D471-C471)</f>
        <v/>
      </c>
      <c r="J471" s="14">
        <f>IF(OR(I471="",Parámetros!$H$10=""),"",IF(I471&gt;=Parámetros!$H$10,"Sí","No"))</f>
        <v/>
      </c>
      <c r="K471" s="9" t="n"/>
      <c r="L471" s="9" t="n"/>
    </row>
    <row r="472">
      <c r="A472" s="9" t="n"/>
      <c r="B472" s="14">
        <f>IF(A472="","",IFERROR(VLOOKUP(A472,Saldos!$A$5:$B$104,2,FALSE),"ID no encontrado"))</f>
        <v/>
      </c>
      <c r="C472" s="10" t="n"/>
      <c r="D472" s="10" t="n"/>
      <c r="E472" s="10" t="n"/>
      <c r="F472" s="14">
        <f>IF(OR(D472="",E472=""),"",IF(E472&lt;D472,"Revisar fechas",IF(Parámetros!$H$8="Hábiles",NETWORKDAYS(D472,E472,INDEX(Feriados!$A$3:$F$62,0,Parámetros!$B$5))+IF(Parámetros!$H$9="Sí",INT((WEEKDAY(D472-7)+E472-D472)/7)-SUMPRODUCT((INDEX(Feriados!$A$3:$F$62,0,Parámetros!$B$5)&lt;&gt;"")*(INDEX(Feriados!$A$3:$F$62,0,Parámetros!$B$5)&gt;=D472)*(INDEX(Feriados!$A$3:$F$62,0,Parámetros!$B$5)&lt;=E472)*(WEEKDAY(INDEX(Feriados!$A$3:$F$62,0,Parámetros!$B$5))=7)),0),E472-D472+1)))</f>
        <v/>
      </c>
      <c r="G472" s="9" t="n"/>
      <c r="H472" s="9" t="n"/>
      <c r="I472" s="14">
        <f>IF(OR(C472="",D472=""),"",D472-C472)</f>
        <v/>
      </c>
      <c r="J472" s="14">
        <f>IF(OR(I472="",Parámetros!$H$10=""),"",IF(I472&gt;=Parámetros!$H$10,"Sí","No"))</f>
        <v/>
      </c>
      <c r="K472" s="9" t="n"/>
      <c r="L472" s="9" t="n"/>
    </row>
    <row r="473">
      <c r="A473" s="9" t="n"/>
      <c r="B473" s="14">
        <f>IF(A473="","",IFERROR(VLOOKUP(A473,Saldos!$A$5:$B$104,2,FALSE),"ID no encontrado"))</f>
        <v/>
      </c>
      <c r="C473" s="10" t="n"/>
      <c r="D473" s="10" t="n"/>
      <c r="E473" s="10" t="n"/>
      <c r="F473" s="14">
        <f>IF(OR(D473="",E473=""),"",IF(E473&lt;D473,"Revisar fechas",IF(Parámetros!$H$8="Hábiles",NETWORKDAYS(D473,E473,INDEX(Feriados!$A$3:$F$62,0,Parámetros!$B$5))+IF(Parámetros!$H$9="Sí",INT((WEEKDAY(D473-7)+E473-D473)/7)-SUMPRODUCT((INDEX(Feriados!$A$3:$F$62,0,Parámetros!$B$5)&lt;&gt;"")*(INDEX(Feriados!$A$3:$F$62,0,Parámetros!$B$5)&gt;=D473)*(INDEX(Feriados!$A$3:$F$62,0,Parámetros!$B$5)&lt;=E473)*(WEEKDAY(INDEX(Feriados!$A$3:$F$62,0,Parámetros!$B$5))=7)),0),E473-D473+1)))</f>
        <v/>
      </c>
      <c r="G473" s="9" t="n"/>
      <c r="H473" s="9" t="n"/>
      <c r="I473" s="14">
        <f>IF(OR(C473="",D473=""),"",D473-C473)</f>
        <v/>
      </c>
      <c r="J473" s="14">
        <f>IF(OR(I473="",Parámetros!$H$10=""),"",IF(I473&gt;=Parámetros!$H$10,"Sí","No"))</f>
        <v/>
      </c>
      <c r="K473" s="9" t="n"/>
      <c r="L473" s="9" t="n"/>
    </row>
    <row r="474">
      <c r="A474" s="9" t="n"/>
      <c r="B474" s="14">
        <f>IF(A474="","",IFERROR(VLOOKUP(A474,Saldos!$A$5:$B$104,2,FALSE),"ID no encontrado"))</f>
        <v/>
      </c>
      <c r="C474" s="10" t="n"/>
      <c r="D474" s="10" t="n"/>
      <c r="E474" s="10" t="n"/>
      <c r="F474" s="14">
        <f>IF(OR(D474="",E474=""),"",IF(E474&lt;D474,"Revisar fechas",IF(Parámetros!$H$8="Hábiles",NETWORKDAYS(D474,E474,INDEX(Feriados!$A$3:$F$62,0,Parámetros!$B$5))+IF(Parámetros!$H$9="Sí",INT((WEEKDAY(D474-7)+E474-D474)/7)-SUMPRODUCT((INDEX(Feriados!$A$3:$F$62,0,Parámetros!$B$5)&lt;&gt;"")*(INDEX(Feriados!$A$3:$F$62,0,Parámetros!$B$5)&gt;=D474)*(INDEX(Feriados!$A$3:$F$62,0,Parámetros!$B$5)&lt;=E474)*(WEEKDAY(INDEX(Feriados!$A$3:$F$62,0,Parámetros!$B$5))=7)),0),E474-D474+1)))</f>
        <v/>
      </c>
      <c r="G474" s="9" t="n"/>
      <c r="H474" s="9" t="n"/>
      <c r="I474" s="14">
        <f>IF(OR(C474="",D474=""),"",D474-C474)</f>
        <v/>
      </c>
      <c r="J474" s="14">
        <f>IF(OR(I474="",Parámetros!$H$10=""),"",IF(I474&gt;=Parámetros!$H$10,"Sí","No"))</f>
        <v/>
      </c>
      <c r="K474" s="9" t="n"/>
      <c r="L474" s="9" t="n"/>
    </row>
    <row r="475">
      <c r="A475" s="9" t="n"/>
      <c r="B475" s="14">
        <f>IF(A475="","",IFERROR(VLOOKUP(A475,Saldos!$A$5:$B$104,2,FALSE),"ID no encontrado"))</f>
        <v/>
      </c>
      <c r="C475" s="10" t="n"/>
      <c r="D475" s="10" t="n"/>
      <c r="E475" s="10" t="n"/>
      <c r="F475" s="14">
        <f>IF(OR(D475="",E475=""),"",IF(E475&lt;D475,"Revisar fechas",IF(Parámetros!$H$8="Hábiles",NETWORKDAYS(D475,E475,INDEX(Feriados!$A$3:$F$62,0,Parámetros!$B$5))+IF(Parámetros!$H$9="Sí",INT((WEEKDAY(D475-7)+E475-D475)/7)-SUMPRODUCT((INDEX(Feriados!$A$3:$F$62,0,Parámetros!$B$5)&lt;&gt;"")*(INDEX(Feriados!$A$3:$F$62,0,Parámetros!$B$5)&gt;=D475)*(INDEX(Feriados!$A$3:$F$62,0,Parámetros!$B$5)&lt;=E475)*(WEEKDAY(INDEX(Feriados!$A$3:$F$62,0,Parámetros!$B$5))=7)),0),E475-D475+1)))</f>
        <v/>
      </c>
      <c r="G475" s="9" t="n"/>
      <c r="H475" s="9" t="n"/>
      <c r="I475" s="14">
        <f>IF(OR(C475="",D475=""),"",D475-C475)</f>
        <v/>
      </c>
      <c r="J475" s="14">
        <f>IF(OR(I475="",Parámetros!$H$10=""),"",IF(I475&gt;=Parámetros!$H$10,"Sí","No"))</f>
        <v/>
      </c>
      <c r="K475" s="9" t="n"/>
      <c r="L475" s="9" t="n"/>
    </row>
    <row r="476">
      <c r="A476" s="9" t="n"/>
      <c r="B476" s="14">
        <f>IF(A476="","",IFERROR(VLOOKUP(A476,Saldos!$A$5:$B$104,2,FALSE),"ID no encontrado"))</f>
        <v/>
      </c>
      <c r="C476" s="10" t="n"/>
      <c r="D476" s="10" t="n"/>
      <c r="E476" s="10" t="n"/>
      <c r="F476" s="14">
        <f>IF(OR(D476="",E476=""),"",IF(E476&lt;D476,"Revisar fechas",IF(Parámetros!$H$8="Hábiles",NETWORKDAYS(D476,E476,INDEX(Feriados!$A$3:$F$62,0,Parámetros!$B$5))+IF(Parámetros!$H$9="Sí",INT((WEEKDAY(D476-7)+E476-D476)/7)-SUMPRODUCT((INDEX(Feriados!$A$3:$F$62,0,Parámetros!$B$5)&lt;&gt;"")*(INDEX(Feriados!$A$3:$F$62,0,Parámetros!$B$5)&gt;=D476)*(INDEX(Feriados!$A$3:$F$62,0,Parámetros!$B$5)&lt;=E476)*(WEEKDAY(INDEX(Feriados!$A$3:$F$62,0,Parámetros!$B$5))=7)),0),E476-D476+1)))</f>
        <v/>
      </c>
      <c r="G476" s="9" t="n"/>
      <c r="H476" s="9" t="n"/>
      <c r="I476" s="14">
        <f>IF(OR(C476="",D476=""),"",D476-C476)</f>
        <v/>
      </c>
      <c r="J476" s="14">
        <f>IF(OR(I476="",Parámetros!$H$10=""),"",IF(I476&gt;=Parámetros!$H$10,"Sí","No"))</f>
        <v/>
      </c>
      <c r="K476" s="9" t="n"/>
      <c r="L476" s="9" t="n"/>
    </row>
    <row r="477">
      <c r="A477" s="9" t="n"/>
      <c r="B477" s="14">
        <f>IF(A477="","",IFERROR(VLOOKUP(A477,Saldos!$A$5:$B$104,2,FALSE),"ID no encontrado"))</f>
        <v/>
      </c>
      <c r="C477" s="10" t="n"/>
      <c r="D477" s="10" t="n"/>
      <c r="E477" s="10" t="n"/>
      <c r="F477" s="14">
        <f>IF(OR(D477="",E477=""),"",IF(E477&lt;D477,"Revisar fechas",IF(Parámetros!$H$8="Hábiles",NETWORKDAYS(D477,E477,INDEX(Feriados!$A$3:$F$62,0,Parámetros!$B$5))+IF(Parámetros!$H$9="Sí",INT((WEEKDAY(D477-7)+E477-D477)/7)-SUMPRODUCT((INDEX(Feriados!$A$3:$F$62,0,Parámetros!$B$5)&lt;&gt;"")*(INDEX(Feriados!$A$3:$F$62,0,Parámetros!$B$5)&gt;=D477)*(INDEX(Feriados!$A$3:$F$62,0,Parámetros!$B$5)&lt;=E477)*(WEEKDAY(INDEX(Feriados!$A$3:$F$62,0,Parámetros!$B$5))=7)),0),E477-D477+1)))</f>
        <v/>
      </c>
      <c r="G477" s="9" t="n"/>
      <c r="H477" s="9" t="n"/>
      <c r="I477" s="14">
        <f>IF(OR(C477="",D477=""),"",D477-C477)</f>
        <v/>
      </c>
      <c r="J477" s="14">
        <f>IF(OR(I477="",Parámetros!$H$10=""),"",IF(I477&gt;=Parámetros!$H$10,"Sí","No"))</f>
        <v/>
      </c>
      <c r="K477" s="9" t="n"/>
      <c r="L477" s="9" t="n"/>
    </row>
    <row r="478">
      <c r="A478" s="9" t="n"/>
      <c r="B478" s="14">
        <f>IF(A478="","",IFERROR(VLOOKUP(A478,Saldos!$A$5:$B$104,2,FALSE),"ID no encontrado"))</f>
        <v/>
      </c>
      <c r="C478" s="10" t="n"/>
      <c r="D478" s="10" t="n"/>
      <c r="E478" s="10" t="n"/>
      <c r="F478" s="14">
        <f>IF(OR(D478="",E478=""),"",IF(E478&lt;D478,"Revisar fechas",IF(Parámetros!$H$8="Hábiles",NETWORKDAYS(D478,E478,INDEX(Feriados!$A$3:$F$62,0,Parámetros!$B$5))+IF(Parámetros!$H$9="Sí",INT((WEEKDAY(D478-7)+E478-D478)/7)-SUMPRODUCT((INDEX(Feriados!$A$3:$F$62,0,Parámetros!$B$5)&lt;&gt;"")*(INDEX(Feriados!$A$3:$F$62,0,Parámetros!$B$5)&gt;=D478)*(INDEX(Feriados!$A$3:$F$62,0,Parámetros!$B$5)&lt;=E478)*(WEEKDAY(INDEX(Feriados!$A$3:$F$62,0,Parámetros!$B$5))=7)),0),E478-D478+1)))</f>
        <v/>
      </c>
      <c r="G478" s="9" t="n"/>
      <c r="H478" s="9" t="n"/>
      <c r="I478" s="14">
        <f>IF(OR(C478="",D478=""),"",D478-C478)</f>
        <v/>
      </c>
      <c r="J478" s="14">
        <f>IF(OR(I478="",Parámetros!$H$10=""),"",IF(I478&gt;=Parámetros!$H$10,"Sí","No"))</f>
        <v/>
      </c>
      <c r="K478" s="9" t="n"/>
      <c r="L478" s="9" t="n"/>
    </row>
    <row r="479">
      <c r="A479" s="9" t="n"/>
      <c r="B479" s="14">
        <f>IF(A479="","",IFERROR(VLOOKUP(A479,Saldos!$A$5:$B$104,2,FALSE),"ID no encontrado"))</f>
        <v/>
      </c>
      <c r="C479" s="10" t="n"/>
      <c r="D479" s="10" t="n"/>
      <c r="E479" s="10" t="n"/>
      <c r="F479" s="14">
        <f>IF(OR(D479="",E479=""),"",IF(E479&lt;D479,"Revisar fechas",IF(Parámetros!$H$8="Hábiles",NETWORKDAYS(D479,E479,INDEX(Feriados!$A$3:$F$62,0,Parámetros!$B$5))+IF(Parámetros!$H$9="Sí",INT((WEEKDAY(D479-7)+E479-D479)/7)-SUMPRODUCT((INDEX(Feriados!$A$3:$F$62,0,Parámetros!$B$5)&lt;&gt;"")*(INDEX(Feriados!$A$3:$F$62,0,Parámetros!$B$5)&gt;=D479)*(INDEX(Feriados!$A$3:$F$62,0,Parámetros!$B$5)&lt;=E479)*(WEEKDAY(INDEX(Feriados!$A$3:$F$62,0,Parámetros!$B$5))=7)),0),E479-D479+1)))</f>
        <v/>
      </c>
      <c r="G479" s="9" t="n"/>
      <c r="H479" s="9" t="n"/>
      <c r="I479" s="14">
        <f>IF(OR(C479="",D479=""),"",D479-C479)</f>
        <v/>
      </c>
      <c r="J479" s="14">
        <f>IF(OR(I479="",Parámetros!$H$10=""),"",IF(I479&gt;=Parámetros!$H$10,"Sí","No"))</f>
        <v/>
      </c>
      <c r="K479" s="9" t="n"/>
      <c r="L479" s="9" t="n"/>
    </row>
    <row r="480">
      <c r="A480" s="9" t="n"/>
      <c r="B480" s="14">
        <f>IF(A480="","",IFERROR(VLOOKUP(A480,Saldos!$A$5:$B$104,2,FALSE),"ID no encontrado"))</f>
        <v/>
      </c>
      <c r="C480" s="10" t="n"/>
      <c r="D480" s="10" t="n"/>
      <c r="E480" s="10" t="n"/>
      <c r="F480" s="14">
        <f>IF(OR(D480="",E480=""),"",IF(E480&lt;D480,"Revisar fechas",IF(Parámetros!$H$8="Hábiles",NETWORKDAYS(D480,E480,INDEX(Feriados!$A$3:$F$62,0,Parámetros!$B$5))+IF(Parámetros!$H$9="Sí",INT((WEEKDAY(D480-7)+E480-D480)/7)-SUMPRODUCT((INDEX(Feriados!$A$3:$F$62,0,Parámetros!$B$5)&lt;&gt;"")*(INDEX(Feriados!$A$3:$F$62,0,Parámetros!$B$5)&gt;=D480)*(INDEX(Feriados!$A$3:$F$62,0,Parámetros!$B$5)&lt;=E480)*(WEEKDAY(INDEX(Feriados!$A$3:$F$62,0,Parámetros!$B$5))=7)),0),E480-D480+1)))</f>
        <v/>
      </c>
      <c r="G480" s="9" t="n"/>
      <c r="H480" s="9" t="n"/>
      <c r="I480" s="14">
        <f>IF(OR(C480="",D480=""),"",D480-C480)</f>
        <v/>
      </c>
      <c r="J480" s="14">
        <f>IF(OR(I480="",Parámetros!$H$10=""),"",IF(I480&gt;=Parámetros!$H$10,"Sí","No"))</f>
        <v/>
      </c>
      <c r="K480" s="9" t="n"/>
      <c r="L480" s="9" t="n"/>
    </row>
    <row r="481">
      <c r="A481" s="9" t="n"/>
      <c r="B481" s="14">
        <f>IF(A481="","",IFERROR(VLOOKUP(A481,Saldos!$A$5:$B$104,2,FALSE),"ID no encontrado"))</f>
        <v/>
      </c>
      <c r="C481" s="10" t="n"/>
      <c r="D481" s="10" t="n"/>
      <c r="E481" s="10" t="n"/>
      <c r="F481" s="14">
        <f>IF(OR(D481="",E481=""),"",IF(E481&lt;D481,"Revisar fechas",IF(Parámetros!$H$8="Hábiles",NETWORKDAYS(D481,E481,INDEX(Feriados!$A$3:$F$62,0,Parámetros!$B$5))+IF(Parámetros!$H$9="Sí",INT((WEEKDAY(D481-7)+E481-D481)/7)-SUMPRODUCT((INDEX(Feriados!$A$3:$F$62,0,Parámetros!$B$5)&lt;&gt;"")*(INDEX(Feriados!$A$3:$F$62,0,Parámetros!$B$5)&gt;=D481)*(INDEX(Feriados!$A$3:$F$62,0,Parámetros!$B$5)&lt;=E481)*(WEEKDAY(INDEX(Feriados!$A$3:$F$62,0,Parámetros!$B$5))=7)),0),E481-D481+1)))</f>
        <v/>
      </c>
      <c r="G481" s="9" t="n"/>
      <c r="H481" s="9" t="n"/>
      <c r="I481" s="14">
        <f>IF(OR(C481="",D481=""),"",D481-C481)</f>
        <v/>
      </c>
      <c r="J481" s="14">
        <f>IF(OR(I481="",Parámetros!$H$10=""),"",IF(I481&gt;=Parámetros!$H$10,"Sí","No"))</f>
        <v/>
      </c>
      <c r="K481" s="9" t="n"/>
      <c r="L481" s="9" t="n"/>
    </row>
    <row r="482">
      <c r="A482" s="9" t="n"/>
      <c r="B482" s="14">
        <f>IF(A482="","",IFERROR(VLOOKUP(A482,Saldos!$A$5:$B$104,2,FALSE),"ID no encontrado"))</f>
        <v/>
      </c>
      <c r="C482" s="10" t="n"/>
      <c r="D482" s="10" t="n"/>
      <c r="E482" s="10" t="n"/>
      <c r="F482" s="14">
        <f>IF(OR(D482="",E482=""),"",IF(E482&lt;D482,"Revisar fechas",IF(Parámetros!$H$8="Hábiles",NETWORKDAYS(D482,E482,INDEX(Feriados!$A$3:$F$62,0,Parámetros!$B$5))+IF(Parámetros!$H$9="Sí",INT((WEEKDAY(D482-7)+E482-D482)/7)-SUMPRODUCT((INDEX(Feriados!$A$3:$F$62,0,Parámetros!$B$5)&lt;&gt;"")*(INDEX(Feriados!$A$3:$F$62,0,Parámetros!$B$5)&gt;=D482)*(INDEX(Feriados!$A$3:$F$62,0,Parámetros!$B$5)&lt;=E482)*(WEEKDAY(INDEX(Feriados!$A$3:$F$62,0,Parámetros!$B$5))=7)),0),E482-D482+1)))</f>
        <v/>
      </c>
      <c r="G482" s="9" t="n"/>
      <c r="H482" s="9" t="n"/>
      <c r="I482" s="14">
        <f>IF(OR(C482="",D482=""),"",D482-C482)</f>
        <v/>
      </c>
      <c r="J482" s="14">
        <f>IF(OR(I482="",Parámetros!$H$10=""),"",IF(I482&gt;=Parámetros!$H$10,"Sí","No"))</f>
        <v/>
      </c>
      <c r="K482" s="9" t="n"/>
      <c r="L482" s="9" t="n"/>
    </row>
    <row r="483">
      <c r="A483" s="9" t="n"/>
      <c r="B483" s="14">
        <f>IF(A483="","",IFERROR(VLOOKUP(A483,Saldos!$A$5:$B$104,2,FALSE),"ID no encontrado"))</f>
        <v/>
      </c>
      <c r="C483" s="10" t="n"/>
      <c r="D483" s="10" t="n"/>
      <c r="E483" s="10" t="n"/>
      <c r="F483" s="14">
        <f>IF(OR(D483="",E483=""),"",IF(E483&lt;D483,"Revisar fechas",IF(Parámetros!$H$8="Hábiles",NETWORKDAYS(D483,E483,INDEX(Feriados!$A$3:$F$62,0,Parámetros!$B$5))+IF(Parámetros!$H$9="Sí",INT((WEEKDAY(D483-7)+E483-D483)/7)-SUMPRODUCT((INDEX(Feriados!$A$3:$F$62,0,Parámetros!$B$5)&lt;&gt;"")*(INDEX(Feriados!$A$3:$F$62,0,Parámetros!$B$5)&gt;=D483)*(INDEX(Feriados!$A$3:$F$62,0,Parámetros!$B$5)&lt;=E483)*(WEEKDAY(INDEX(Feriados!$A$3:$F$62,0,Parámetros!$B$5))=7)),0),E483-D483+1)))</f>
        <v/>
      </c>
      <c r="G483" s="9" t="n"/>
      <c r="H483" s="9" t="n"/>
      <c r="I483" s="14">
        <f>IF(OR(C483="",D483=""),"",D483-C483)</f>
        <v/>
      </c>
      <c r="J483" s="14">
        <f>IF(OR(I483="",Parámetros!$H$10=""),"",IF(I483&gt;=Parámetros!$H$10,"Sí","No"))</f>
        <v/>
      </c>
      <c r="K483" s="9" t="n"/>
      <c r="L483" s="9" t="n"/>
    </row>
    <row r="484">
      <c r="A484" s="9" t="n"/>
      <c r="B484" s="14">
        <f>IF(A484="","",IFERROR(VLOOKUP(A484,Saldos!$A$5:$B$104,2,FALSE),"ID no encontrado"))</f>
        <v/>
      </c>
      <c r="C484" s="10" t="n"/>
      <c r="D484" s="10" t="n"/>
      <c r="E484" s="10" t="n"/>
      <c r="F484" s="14">
        <f>IF(OR(D484="",E484=""),"",IF(E484&lt;D484,"Revisar fechas",IF(Parámetros!$H$8="Hábiles",NETWORKDAYS(D484,E484,INDEX(Feriados!$A$3:$F$62,0,Parámetros!$B$5))+IF(Parámetros!$H$9="Sí",INT((WEEKDAY(D484-7)+E484-D484)/7)-SUMPRODUCT((INDEX(Feriados!$A$3:$F$62,0,Parámetros!$B$5)&lt;&gt;"")*(INDEX(Feriados!$A$3:$F$62,0,Parámetros!$B$5)&gt;=D484)*(INDEX(Feriados!$A$3:$F$62,0,Parámetros!$B$5)&lt;=E484)*(WEEKDAY(INDEX(Feriados!$A$3:$F$62,0,Parámetros!$B$5))=7)),0),E484-D484+1)))</f>
        <v/>
      </c>
      <c r="G484" s="9" t="n"/>
      <c r="H484" s="9" t="n"/>
      <c r="I484" s="14">
        <f>IF(OR(C484="",D484=""),"",D484-C484)</f>
        <v/>
      </c>
      <c r="J484" s="14">
        <f>IF(OR(I484="",Parámetros!$H$10=""),"",IF(I484&gt;=Parámetros!$H$10,"Sí","No"))</f>
        <v/>
      </c>
      <c r="K484" s="9" t="n"/>
      <c r="L484" s="9" t="n"/>
    </row>
    <row r="485">
      <c r="A485" s="9" t="n"/>
      <c r="B485" s="14">
        <f>IF(A485="","",IFERROR(VLOOKUP(A485,Saldos!$A$5:$B$104,2,FALSE),"ID no encontrado"))</f>
        <v/>
      </c>
      <c r="C485" s="10" t="n"/>
      <c r="D485" s="10" t="n"/>
      <c r="E485" s="10" t="n"/>
      <c r="F485" s="14">
        <f>IF(OR(D485="",E485=""),"",IF(E485&lt;D485,"Revisar fechas",IF(Parámetros!$H$8="Hábiles",NETWORKDAYS(D485,E485,INDEX(Feriados!$A$3:$F$62,0,Parámetros!$B$5))+IF(Parámetros!$H$9="Sí",INT((WEEKDAY(D485-7)+E485-D485)/7)-SUMPRODUCT((INDEX(Feriados!$A$3:$F$62,0,Parámetros!$B$5)&lt;&gt;"")*(INDEX(Feriados!$A$3:$F$62,0,Parámetros!$B$5)&gt;=D485)*(INDEX(Feriados!$A$3:$F$62,0,Parámetros!$B$5)&lt;=E485)*(WEEKDAY(INDEX(Feriados!$A$3:$F$62,0,Parámetros!$B$5))=7)),0),E485-D485+1)))</f>
        <v/>
      </c>
      <c r="G485" s="9" t="n"/>
      <c r="H485" s="9" t="n"/>
      <c r="I485" s="14">
        <f>IF(OR(C485="",D485=""),"",D485-C485)</f>
        <v/>
      </c>
      <c r="J485" s="14">
        <f>IF(OR(I485="",Parámetros!$H$10=""),"",IF(I485&gt;=Parámetros!$H$10,"Sí","No"))</f>
        <v/>
      </c>
      <c r="K485" s="9" t="n"/>
      <c r="L485" s="9" t="n"/>
    </row>
    <row r="486">
      <c r="A486" s="9" t="n"/>
      <c r="B486" s="14">
        <f>IF(A486="","",IFERROR(VLOOKUP(A486,Saldos!$A$5:$B$104,2,FALSE),"ID no encontrado"))</f>
        <v/>
      </c>
      <c r="C486" s="10" t="n"/>
      <c r="D486" s="10" t="n"/>
      <c r="E486" s="10" t="n"/>
      <c r="F486" s="14">
        <f>IF(OR(D486="",E486=""),"",IF(E486&lt;D486,"Revisar fechas",IF(Parámetros!$H$8="Hábiles",NETWORKDAYS(D486,E486,INDEX(Feriados!$A$3:$F$62,0,Parámetros!$B$5))+IF(Parámetros!$H$9="Sí",INT((WEEKDAY(D486-7)+E486-D486)/7)-SUMPRODUCT((INDEX(Feriados!$A$3:$F$62,0,Parámetros!$B$5)&lt;&gt;"")*(INDEX(Feriados!$A$3:$F$62,0,Parámetros!$B$5)&gt;=D486)*(INDEX(Feriados!$A$3:$F$62,0,Parámetros!$B$5)&lt;=E486)*(WEEKDAY(INDEX(Feriados!$A$3:$F$62,0,Parámetros!$B$5))=7)),0),E486-D486+1)))</f>
        <v/>
      </c>
      <c r="G486" s="9" t="n"/>
      <c r="H486" s="9" t="n"/>
      <c r="I486" s="14">
        <f>IF(OR(C486="",D486=""),"",D486-C486)</f>
        <v/>
      </c>
      <c r="J486" s="14">
        <f>IF(OR(I486="",Parámetros!$H$10=""),"",IF(I486&gt;=Parámetros!$H$10,"Sí","No"))</f>
        <v/>
      </c>
      <c r="K486" s="9" t="n"/>
      <c r="L486" s="9" t="n"/>
    </row>
    <row r="487">
      <c r="A487" s="9" t="n"/>
      <c r="B487" s="14">
        <f>IF(A487="","",IFERROR(VLOOKUP(A487,Saldos!$A$5:$B$104,2,FALSE),"ID no encontrado"))</f>
        <v/>
      </c>
      <c r="C487" s="10" t="n"/>
      <c r="D487" s="10" t="n"/>
      <c r="E487" s="10" t="n"/>
      <c r="F487" s="14">
        <f>IF(OR(D487="",E487=""),"",IF(E487&lt;D487,"Revisar fechas",IF(Parámetros!$H$8="Hábiles",NETWORKDAYS(D487,E487,INDEX(Feriados!$A$3:$F$62,0,Parámetros!$B$5))+IF(Parámetros!$H$9="Sí",INT((WEEKDAY(D487-7)+E487-D487)/7)-SUMPRODUCT((INDEX(Feriados!$A$3:$F$62,0,Parámetros!$B$5)&lt;&gt;"")*(INDEX(Feriados!$A$3:$F$62,0,Parámetros!$B$5)&gt;=D487)*(INDEX(Feriados!$A$3:$F$62,0,Parámetros!$B$5)&lt;=E487)*(WEEKDAY(INDEX(Feriados!$A$3:$F$62,0,Parámetros!$B$5))=7)),0),E487-D487+1)))</f>
        <v/>
      </c>
      <c r="G487" s="9" t="n"/>
      <c r="H487" s="9" t="n"/>
      <c r="I487" s="14">
        <f>IF(OR(C487="",D487=""),"",D487-C487)</f>
        <v/>
      </c>
      <c r="J487" s="14">
        <f>IF(OR(I487="",Parámetros!$H$10=""),"",IF(I487&gt;=Parámetros!$H$10,"Sí","No"))</f>
        <v/>
      </c>
      <c r="K487" s="9" t="n"/>
      <c r="L487" s="9" t="n"/>
    </row>
    <row r="488">
      <c r="A488" s="9" t="n"/>
      <c r="B488" s="14">
        <f>IF(A488="","",IFERROR(VLOOKUP(A488,Saldos!$A$5:$B$104,2,FALSE),"ID no encontrado"))</f>
        <v/>
      </c>
      <c r="C488" s="10" t="n"/>
      <c r="D488" s="10" t="n"/>
      <c r="E488" s="10" t="n"/>
      <c r="F488" s="14">
        <f>IF(OR(D488="",E488=""),"",IF(E488&lt;D488,"Revisar fechas",IF(Parámetros!$H$8="Hábiles",NETWORKDAYS(D488,E488,INDEX(Feriados!$A$3:$F$62,0,Parámetros!$B$5))+IF(Parámetros!$H$9="Sí",INT((WEEKDAY(D488-7)+E488-D488)/7)-SUMPRODUCT((INDEX(Feriados!$A$3:$F$62,0,Parámetros!$B$5)&lt;&gt;"")*(INDEX(Feriados!$A$3:$F$62,0,Parámetros!$B$5)&gt;=D488)*(INDEX(Feriados!$A$3:$F$62,0,Parámetros!$B$5)&lt;=E488)*(WEEKDAY(INDEX(Feriados!$A$3:$F$62,0,Parámetros!$B$5))=7)),0),E488-D488+1)))</f>
        <v/>
      </c>
      <c r="G488" s="9" t="n"/>
      <c r="H488" s="9" t="n"/>
      <c r="I488" s="14">
        <f>IF(OR(C488="",D488=""),"",D488-C488)</f>
        <v/>
      </c>
      <c r="J488" s="14">
        <f>IF(OR(I488="",Parámetros!$H$10=""),"",IF(I488&gt;=Parámetros!$H$10,"Sí","No"))</f>
        <v/>
      </c>
      <c r="K488" s="9" t="n"/>
      <c r="L488" s="9" t="n"/>
    </row>
    <row r="489">
      <c r="A489" s="9" t="n"/>
      <c r="B489" s="14">
        <f>IF(A489="","",IFERROR(VLOOKUP(A489,Saldos!$A$5:$B$104,2,FALSE),"ID no encontrado"))</f>
        <v/>
      </c>
      <c r="C489" s="10" t="n"/>
      <c r="D489" s="10" t="n"/>
      <c r="E489" s="10" t="n"/>
      <c r="F489" s="14">
        <f>IF(OR(D489="",E489=""),"",IF(E489&lt;D489,"Revisar fechas",IF(Parámetros!$H$8="Hábiles",NETWORKDAYS(D489,E489,INDEX(Feriados!$A$3:$F$62,0,Parámetros!$B$5))+IF(Parámetros!$H$9="Sí",INT((WEEKDAY(D489-7)+E489-D489)/7)-SUMPRODUCT((INDEX(Feriados!$A$3:$F$62,0,Parámetros!$B$5)&lt;&gt;"")*(INDEX(Feriados!$A$3:$F$62,0,Parámetros!$B$5)&gt;=D489)*(INDEX(Feriados!$A$3:$F$62,0,Parámetros!$B$5)&lt;=E489)*(WEEKDAY(INDEX(Feriados!$A$3:$F$62,0,Parámetros!$B$5))=7)),0),E489-D489+1)))</f>
        <v/>
      </c>
      <c r="G489" s="9" t="n"/>
      <c r="H489" s="9" t="n"/>
      <c r="I489" s="14">
        <f>IF(OR(C489="",D489=""),"",D489-C489)</f>
        <v/>
      </c>
      <c r="J489" s="14">
        <f>IF(OR(I489="",Parámetros!$H$10=""),"",IF(I489&gt;=Parámetros!$H$10,"Sí","No"))</f>
        <v/>
      </c>
      <c r="K489" s="9" t="n"/>
      <c r="L489" s="9" t="n"/>
    </row>
    <row r="490">
      <c r="A490" s="9" t="n"/>
      <c r="B490" s="14">
        <f>IF(A490="","",IFERROR(VLOOKUP(A490,Saldos!$A$5:$B$104,2,FALSE),"ID no encontrado"))</f>
        <v/>
      </c>
      <c r="C490" s="10" t="n"/>
      <c r="D490" s="10" t="n"/>
      <c r="E490" s="10" t="n"/>
      <c r="F490" s="14">
        <f>IF(OR(D490="",E490=""),"",IF(E490&lt;D490,"Revisar fechas",IF(Parámetros!$H$8="Hábiles",NETWORKDAYS(D490,E490,INDEX(Feriados!$A$3:$F$62,0,Parámetros!$B$5))+IF(Parámetros!$H$9="Sí",INT((WEEKDAY(D490-7)+E490-D490)/7)-SUMPRODUCT((INDEX(Feriados!$A$3:$F$62,0,Parámetros!$B$5)&lt;&gt;"")*(INDEX(Feriados!$A$3:$F$62,0,Parámetros!$B$5)&gt;=D490)*(INDEX(Feriados!$A$3:$F$62,0,Parámetros!$B$5)&lt;=E490)*(WEEKDAY(INDEX(Feriados!$A$3:$F$62,0,Parámetros!$B$5))=7)),0),E490-D490+1)))</f>
        <v/>
      </c>
      <c r="G490" s="9" t="n"/>
      <c r="H490" s="9" t="n"/>
      <c r="I490" s="14">
        <f>IF(OR(C490="",D490=""),"",D490-C490)</f>
        <v/>
      </c>
      <c r="J490" s="14">
        <f>IF(OR(I490="",Parámetros!$H$10=""),"",IF(I490&gt;=Parámetros!$H$10,"Sí","No"))</f>
        <v/>
      </c>
      <c r="K490" s="9" t="n"/>
      <c r="L490" s="9" t="n"/>
    </row>
    <row r="491">
      <c r="A491" s="9" t="n"/>
      <c r="B491" s="14">
        <f>IF(A491="","",IFERROR(VLOOKUP(A491,Saldos!$A$5:$B$104,2,FALSE),"ID no encontrado"))</f>
        <v/>
      </c>
      <c r="C491" s="10" t="n"/>
      <c r="D491" s="10" t="n"/>
      <c r="E491" s="10" t="n"/>
      <c r="F491" s="14">
        <f>IF(OR(D491="",E491=""),"",IF(E491&lt;D491,"Revisar fechas",IF(Parámetros!$H$8="Hábiles",NETWORKDAYS(D491,E491,INDEX(Feriados!$A$3:$F$62,0,Parámetros!$B$5))+IF(Parámetros!$H$9="Sí",INT((WEEKDAY(D491-7)+E491-D491)/7)-SUMPRODUCT((INDEX(Feriados!$A$3:$F$62,0,Parámetros!$B$5)&lt;&gt;"")*(INDEX(Feriados!$A$3:$F$62,0,Parámetros!$B$5)&gt;=D491)*(INDEX(Feriados!$A$3:$F$62,0,Parámetros!$B$5)&lt;=E491)*(WEEKDAY(INDEX(Feriados!$A$3:$F$62,0,Parámetros!$B$5))=7)),0),E491-D491+1)))</f>
        <v/>
      </c>
      <c r="G491" s="9" t="n"/>
      <c r="H491" s="9" t="n"/>
      <c r="I491" s="14">
        <f>IF(OR(C491="",D491=""),"",D491-C491)</f>
        <v/>
      </c>
      <c r="J491" s="14">
        <f>IF(OR(I491="",Parámetros!$H$10=""),"",IF(I491&gt;=Parámetros!$H$10,"Sí","No"))</f>
        <v/>
      </c>
      <c r="K491" s="9" t="n"/>
      <c r="L491" s="9" t="n"/>
    </row>
    <row r="492">
      <c r="A492" s="9" t="n"/>
      <c r="B492" s="14">
        <f>IF(A492="","",IFERROR(VLOOKUP(A492,Saldos!$A$5:$B$104,2,FALSE),"ID no encontrado"))</f>
        <v/>
      </c>
      <c r="C492" s="10" t="n"/>
      <c r="D492" s="10" t="n"/>
      <c r="E492" s="10" t="n"/>
      <c r="F492" s="14">
        <f>IF(OR(D492="",E492=""),"",IF(E492&lt;D492,"Revisar fechas",IF(Parámetros!$H$8="Hábiles",NETWORKDAYS(D492,E492,INDEX(Feriados!$A$3:$F$62,0,Parámetros!$B$5))+IF(Parámetros!$H$9="Sí",INT((WEEKDAY(D492-7)+E492-D492)/7)-SUMPRODUCT((INDEX(Feriados!$A$3:$F$62,0,Parámetros!$B$5)&lt;&gt;"")*(INDEX(Feriados!$A$3:$F$62,0,Parámetros!$B$5)&gt;=D492)*(INDEX(Feriados!$A$3:$F$62,0,Parámetros!$B$5)&lt;=E492)*(WEEKDAY(INDEX(Feriados!$A$3:$F$62,0,Parámetros!$B$5))=7)),0),E492-D492+1)))</f>
        <v/>
      </c>
      <c r="G492" s="9" t="n"/>
      <c r="H492" s="9" t="n"/>
      <c r="I492" s="14">
        <f>IF(OR(C492="",D492=""),"",D492-C492)</f>
        <v/>
      </c>
      <c r="J492" s="14">
        <f>IF(OR(I492="",Parámetros!$H$10=""),"",IF(I492&gt;=Parámetros!$H$10,"Sí","No"))</f>
        <v/>
      </c>
      <c r="K492" s="9" t="n"/>
      <c r="L492" s="9" t="n"/>
    </row>
    <row r="493">
      <c r="A493" s="9" t="n"/>
      <c r="B493" s="14">
        <f>IF(A493="","",IFERROR(VLOOKUP(A493,Saldos!$A$5:$B$104,2,FALSE),"ID no encontrado"))</f>
        <v/>
      </c>
      <c r="C493" s="10" t="n"/>
      <c r="D493" s="10" t="n"/>
      <c r="E493" s="10" t="n"/>
      <c r="F493" s="14">
        <f>IF(OR(D493="",E493=""),"",IF(E493&lt;D493,"Revisar fechas",IF(Parámetros!$H$8="Hábiles",NETWORKDAYS(D493,E493,INDEX(Feriados!$A$3:$F$62,0,Parámetros!$B$5))+IF(Parámetros!$H$9="Sí",INT((WEEKDAY(D493-7)+E493-D493)/7)-SUMPRODUCT((INDEX(Feriados!$A$3:$F$62,0,Parámetros!$B$5)&lt;&gt;"")*(INDEX(Feriados!$A$3:$F$62,0,Parámetros!$B$5)&gt;=D493)*(INDEX(Feriados!$A$3:$F$62,0,Parámetros!$B$5)&lt;=E493)*(WEEKDAY(INDEX(Feriados!$A$3:$F$62,0,Parámetros!$B$5))=7)),0),E493-D493+1)))</f>
        <v/>
      </c>
      <c r="G493" s="9" t="n"/>
      <c r="H493" s="9" t="n"/>
      <c r="I493" s="14">
        <f>IF(OR(C493="",D493=""),"",D493-C493)</f>
        <v/>
      </c>
      <c r="J493" s="14">
        <f>IF(OR(I493="",Parámetros!$H$10=""),"",IF(I493&gt;=Parámetros!$H$10,"Sí","No"))</f>
        <v/>
      </c>
      <c r="K493" s="9" t="n"/>
      <c r="L493" s="9" t="n"/>
    </row>
    <row r="494">
      <c r="A494" s="9" t="n"/>
      <c r="B494" s="14">
        <f>IF(A494="","",IFERROR(VLOOKUP(A494,Saldos!$A$5:$B$104,2,FALSE),"ID no encontrado"))</f>
        <v/>
      </c>
      <c r="C494" s="10" t="n"/>
      <c r="D494" s="10" t="n"/>
      <c r="E494" s="10" t="n"/>
      <c r="F494" s="14">
        <f>IF(OR(D494="",E494=""),"",IF(E494&lt;D494,"Revisar fechas",IF(Parámetros!$H$8="Hábiles",NETWORKDAYS(D494,E494,INDEX(Feriados!$A$3:$F$62,0,Parámetros!$B$5))+IF(Parámetros!$H$9="Sí",INT((WEEKDAY(D494-7)+E494-D494)/7)-SUMPRODUCT((INDEX(Feriados!$A$3:$F$62,0,Parámetros!$B$5)&lt;&gt;"")*(INDEX(Feriados!$A$3:$F$62,0,Parámetros!$B$5)&gt;=D494)*(INDEX(Feriados!$A$3:$F$62,0,Parámetros!$B$5)&lt;=E494)*(WEEKDAY(INDEX(Feriados!$A$3:$F$62,0,Parámetros!$B$5))=7)),0),E494-D494+1)))</f>
        <v/>
      </c>
      <c r="G494" s="9" t="n"/>
      <c r="H494" s="9" t="n"/>
      <c r="I494" s="14">
        <f>IF(OR(C494="",D494=""),"",D494-C494)</f>
        <v/>
      </c>
      <c r="J494" s="14">
        <f>IF(OR(I494="",Parámetros!$H$10=""),"",IF(I494&gt;=Parámetros!$H$10,"Sí","No"))</f>
        <v/>
      </c>
      <c r="K494" s="9" t="n"/>
      <c r="L494" s="9" t="n"/>
    </row>
    <row r="495">
      <c r="A495" s="9" t="n"/>
      <c r="B495" s="14">
        <f>IF(A495="","",IFERROR(VLOOKUP(A495,Saldos!$A$5:$B$104,2,FALSE),"ID no encontrado"))</f>
        <v/>
      </c>
      <c r="C495" s="10" t="n"/>
      <c r="D495" s="10" t="n"/>
      <c r="E495" s="10" t="n"/>
      <c r="F495" s="14">
        <f>IF(OR(D495="",E495=""),"",IF(E495&lt;D495,"Revisar fechas",IF(Parámetros!$H$8="Hábiles",NETWORKDAYS(D495,E495,INDEX(Feriados!$A$3:$F$62,0,Parámetros!$B$5))+IF(Parámetros!$H$9="Sí",INT((WEEKDAY(D495-7)+E495-D495)/7)-SUMPRODUCT((INDEX(Feriados!$A$3:$F$62,0,Parámetros!$B$5)&lt;&gt;"")*(INDEX(Feriados!$A$3:$F$62,0,Parámetros!$B$5)&gt;=D495)*(INDEX(Feriados!$A$3:$F$62,0,Parámetros!$B$5)&lt;=E495)*(WEEKDAY(INDEX(Feriados!$A$3:$F$62,0,Parámetros!$B$5))=7)),0),E495-D495+1)))</f>
        <v/>
      </c>
      <c r="G495" s="9" t="n"/>
      <c r="H495" s="9" t="n"/>
      <c r="I495" s="14">
        <f>IF(OR(C495="",D495=""),"",D495-C495)</f>
        <v/>
      </c>
      <c r="J495" s="14">
        <f>IF(OR(I495="",Parámetros!$H$10=""),"",IF(I495&gt;=Parámetros!$H$10,"Sí","No"))</f>
        <v/>
      </c>
      <c r="K495" s="9" t="n"/>
      <c r="L495" s="9" t="n"/>
    </row>
    <row r="496">
      <c r="A496" s="9" t="n"/>
      <c r="B496" s="14">
        <f>IF(A496="","",IFERROR(VLOOKUP(A496,Saldos!$A$5:$B$104,2,FALSE),"ID no encontrado"))</f>
        <v/>
      </c>
      <c r="C496" s="10" t="n"/>
      <c r="D496" s="10" t="n"/>
      <c r="E496" s="10" t="n"/>
      <c r="F496" s="14">
        <f>IF(OR(D496="",E496=""),"",IF(E496&lt;D496,"Revisar fechas",IF(Parámetros!$H$8="Hábiles",NETWORKDAYS(D496,E496,INDEX(Feriados!$A$3:$F$62,0,Parámetros!$B$5))+IF(Parámetros!$H$9="Sí",INT((WEEKDAY(D496-7)+E496-D496)/7)-SUMPRODUCT((INDEX(Feriados!$A$3:$F$62,0,Parámetros!$B$5)&lt;&gt;"")*(INDEX(Feriados!$A$3:$F$62,0,Parámetros!$B$5)&gt;=D496)*(INDEX(Feriados!$A$3:$F$62,0,Parámetros!$B$5)&lt;=E496)*(WEEKDAY(INDEX(Feriados!$A$3:$F$62,0,Parámetros!$B$5))=7)),0),E496-D496+1)))</f>
        <v/>
      </c>
      <c r="G496" s="9" t="n"/>
      <c r="H496" s="9" t="n"/>
      <c r="I496" s="14">
        <f>IF(OR(C496="",D496=""),"",D496-C496)</f>
        <v/>
      </c>
      <c r="J496" s="14">
        <f>IF(OR(I496="",Parámetros!$H$10=""),"",IF(I496&gt;=Parámetros!$H$10,"Sí","No"))</f>
        <v/>
      </c>
      <c r="K496" s="9" t="n"/>
      <c r="L496" s="9" t="n"/>
    </row>
    <row r="497">
      <c r="A497" s="9" t="n"/>
      <c r="B497" s="14">
        <f>IF(A497="","",IFERROR(VLOOKUP(A497,Saldos!$A$5:$B$104,2,FALSE),"ID no encontrado"))</f>
        <v/>
      </c>
      <c r="C497" s="10" t="n"/>
      <c r="D497" s="10" t="n"/>
      <c r="E497" s="10" t="n"/>
      <c r="F497" s="14">
        <f>IF(OR(D497="",E497=""),"",IF(E497&lt;D497,"Revisar fechas",IF(Parámetros!$H$8="Hábiles",NETWORKDAYS(D497,E497,INDEX(Feriados!$A$3:$F$62,0,Parámetros!$B$5))+IF(Parámetros!$H$9="Sí",INT((WEEKDAY(D497-7)+E497-D497)/7)-SUMPRODUCT((INDEX(Feriados!$A$3:$F$62,0,Parámetros!$B$5)&lt;&gt;"")*(INDEX(Feriados!$A$3:$F$62,0,Parámetros!$B$5)&gt;=D497)*(INDEX(Feriados!$A$3:$F$62,0,Parámetros!$B$5)&lt;=E497)*(WEEKDAY(INDEX(Feriados!$A$3:$F$62,0,Parámetros!$B$5))=7)),0),E497-D497+1)))</f>
        <v/>
      </c>
      <c r="G497" s="9" t="n"/>
      <c r="H497" s="9" t="n"/>
      <c r="I497" s="14">
        <f>IF(OR(C497="",D497=""),"",D497-C497)</f>
        <v/>
      </c>
      <c r="J497" s="14">
        <f>IF(OR(I497="",Parámetros!$H$10=""),"",IF(I497&gt;=Parámetros!$H$10,"Sí","No"))</f>
        <v/>
      </c>
      <c r="K497" s="9" t="n"/>
      <c r="L497" s="9" t="n"/>
    </row>
    <row r="498">
      <c r="A498" s="9" t="n"/>
      <c r="B498" s="14">
        <f>IF(A498="","",IFERROR(VLOOKUP(A498,Saldos!$A$5:$B$104,2,FALSE),"ID no encontrado"))</f>
        <v/>
      </c>
      <c r="C498" s="10" t="n"/>
      <c r="D498" s="10" t="n"/>
      <c r="E498" s="10" t="n"/>
      <c r="F498" s="14">
        <f>IF(OR(D498="",E498=""),"",IF(E498&lt;D498,"Revisar fechas",IF(Parámetros!$H$8="Hábiles",NETWORKDAYS(D498,E498,INDEX(Feriados!$A$3:$F$62,0,Parámetros!$B$5))+IF(Parámetros!$H$9="Sí",INT((WEEKDAY(D498-7)+E498-D498)/7)-SUMPRODUCT((INDEX(Feriados!$A$3:$F$62,0,Parámetros!$B$5)&lt;&gt;"")*(INDEX(Feriados!$A$3:$F$62,0,Parámetros!$B$5)&gt;=D498)*(INDEX(Feriados!$A$3:$F$62,0,Parámetros!$B$5)&lt;=E498)*(WEEKDAY(INDEX(Feriados!$A$3:$F$62,0,Parámetros!$B$5))=7)),0),E498-D498+1)))</f>
        <v/>
      </c>
      <c r="G498" s="9" t="n"/>
      <c r="H498" s="9" t="n"/>
      <c r="I498" s="14">
        <f>IF(OR(C498="",D498=""),"",D498-C498)</f>
        <v/>
      </c>
      <c r="J498" s="14">
        <f>IF(OR(I498="",Parámetros!$H$10=""),"",IF(I498&gt;=Parámetros!$H$10,"Sí","No"))</f>
        <v/>
      </c>
      <c r="K498" s="9" t="n"/>
      <c r="L498" s="9" t="n"/>
    </row>
    <row r="499">
      <c r="A499" s="9" t="n"/>
      <c r="B499" s="14">
        <f>IF(A499="","",IFERROR(VLOOKUP(A499,Saldos!$A$5:$B$104,2,FALSE),"ID no encontrado"))</f>
        <v/>
      </c>
      <c r="C499" s="10" t="n"/>
      <c r="D499" s="10" t="n"/>
      <c r="E499" s="10" t="n"/>
      <c r="F499" s="14">
        <f>IF(OR(D499="",E499=""),"",IF(E499&lt;D499,"Revisar fechas",IF(Parámetros!$H$8="Hábiles",NETWORKDAYS(D499,E499,INDEX(Feriados!$A$3:$F$62,0,Parámetros!$B$5))+IF(Parámetros!$H$9="Sí",INT((WEEKDAY(D499-7)+E499-D499)/7)-SUMPRODUCT((INDEX(Feriados!$A$3:$F$62,0,Parámetros!$B$5)&lt;&gt;"")*(INDEX(Feriados!$A$3:$F$62,0,Parámetros!$B$5)&gt;=D499)*(INDEX(Feriados!$A$3:$F$62,0,Parámetros!$B$5)&lt;=E499)*(WEEKDAY(INDEX(Feriados!$A$3:$F$62,0,Parámetros!$B$5))=7)),0),E499-D499+1)))</f>
        <v/>
      </c>
      <c r="G499" s="9" t="n"/>
      <c r="H499" s="9" t="n"/>
      <c r="I499" s="14">
        <f>IF(OR(C499="",D499=""),"",D499-C499)</f>
        <v/>
      </c>
      <c r="J499" s="14">
        <f>IF(OR(I499="",Parámetros!$H$10=""),"",IF(I499&gt;=Parámetros!$H$10,"Sí","No"))</f>
        <v/>
      </c>
      <c r="K499" s="9" t="n"/>
      <c r="L499" s="9" t="n"/>
    </row>
    <row r="500">
      <c r="A500" s="9" t="n"/>
      <c r="B500" s="14">
        <f>IF(A500="","",IFERROR(VLOOKUP(A500,Saldos!$A$5:$B$104,2,FALSE),"ID no encontrado"))</f>
        <v/>
      </c>
      <c r="C500" s="10" t="n"/>
      <c r="D500" s="10" t="n"/>
      <c r="E500" s="10" t="n"/>
      <c r="F500" s="14">
        <f>IF(OR(D500="",E500=""),"",IF(E500&lt;D500,"Revisar fechas",IF(Parámetros!$H$8="Hábiles",NETWORKDAYS(D500,E500,INDEX(Feriados!$A$3:$F$62,0,Parámetros!$B$5))+IF(Parámetros!$H$9="Sí",INT((WEEKDAY(D500-7)+E500-D500)/7)-SUMPRODUCT((INDEX(Feriados!$A$3:$F$62,0,Parámetros!$B$5)&lt;&gt;"")*(INDEX(Feriados!$A$3:$F$62,0,Parámetros!$B$5)&gt;=D500)*(INDEX(Feriados!$A$3:$F$62,0,Parámetros!$B$5)&lt;=E500)*(WEEKDAY(INDEX(Feriados!$A$3:$F$62,0,Parámetros!$B$5))=7)),0),E500-D500+1)))</f>
        <v/>
      </c>
      <c r="G500" s="9" t="n"/>
      <c r="H500" s="9" t="n"/>
      <c r="I500" s="14">
        <f>IF(OR(C500="",D500=""),"",D500-C500)</f>
        <v/>
      </c>
      <c r="J500" s="14">
        <f>IF(OR(I500="",Parámetros!$H$10=""),"",IF(I500&gt;=Parámetros!$H$10,"Sí","No"))</f>
        <v/>
      </c>
      <c r="K500" s="9" t="n"/>
      <c r="L500" s="9" t="n"/>
    </row>
    <row r="501">
      <c r="A501" s="9" t="n"/>
      <c r="B501" s="14">
        <f>IF(A501="","",IFERROR(VLOOKUP(A501,Saldos!$A$5:$B$104,2,FALSE),"ID no encontrado"))</f>
        <v/>
      </c>
      <c r="C501" s="10" t="n"/>
      <c r="D501" s="10" t="n"/>
      <c r="E501" s="10" t="n"/>
      <c r="F501" s="14">
        <f>IF(OR(D501="",E501=""),"",IF(E501&lt;D501,"Revisar fechas",IF(Parámetros!$H$8="Hábiles",NETWORKDAYS(D501,E501,INDEX(Feriados!$A$3:$F$62,0,Parámetros!$B$5))+IF(Parámetros!$H$9="Sí",INT((WEEKDAY(D501-7)+E501-D501)/7)-SUMPRODUCT((INDEX(Feriados!$A$3:$F$62,0,Parámetros!$B$5)&lt;&gt;"")*(INDEX(Feriados!$A$3:$F$62,0,Parámetros!$B$5)&gt;=D501)*(INDEX(Feriados!$A$3:$F$62,0,Parámetros!$B$5)&lt;=E501)*(WEEKDAY(INDEX(Feriados!$A$3:$F$62,0,Parámetros!$B$5))=7)),0),E501-D501+1)))</f>
        <v/>
      </c>
      <c r="G501" s="9" t="n"/>
      <c r="H501" s="9" t="n"/>
      <c r="I501" s="14">
        <f>IF(OR(C501="",D501=""),"",D501-C501)</f>
        <v/>
      </c>
      <c r="J501" s="14">
        <f>IF(OR(I501="",Parámetros!$H$10=""),"",IF(I501&gt;=Parámetros!$H$10,"Sí","No"))</f>
        <v/>
      </c>
      <c r="K501" s="9" t="n"/>
      <c r="L501" s="9" t="n"/>
    </row>
    <row r="502">
      <c r="A502" s="9" t="n"/>
      <c r="B502" s="14">
        <f>IF(A502="","",IFERROR(VLOOKUP(A502,Saldos!$A$5:$B$104,2,FALSE),"ID no encontrado"))</f>
        <v/>
      </c>
      <c r="C502" s="10" t="n"/>
      <c r="D502" s="10" t="n"/>
      <c r="E502" s="10" t="n"/>
      <c r="F502" s="14">
        <f>IF(OR(D502="",E502=""),"",IF(E502&lt;D502,"Revisar fechas",IF(Parámetros!$H$8="Hábiles",NETWORKDAYS(D502,E502,INDEX(Feriados!$A$3:$F$62,0,Parámetros!$B$5))+IF(Parámetros!$H$9="Sí",INT((WEEKDAY(D502-7)+E502-D502)/7)-SUMPRODUCT((INDEX(Feriados!$A$3:$F$62,0,Parámetros!$B$5)&lt;&gt;"")*(INDEX(Feriados!$A$3:$F$62,0,Parámetros!$B$5)&gt;=D502)*(INDEX(Feriados!$A$3:$F$62,0,Parámetros!$B$5)&lt;=E502)*(WEEKDAY(INDEX(Feriados!$A$3:$F$62,0,Parámetros!$B$5))=7)),0),E502-D502+1)))</f>
        <v/>
      </c>
      <c r="G502" s="9" t="n"/>
      <c r="H502" s="9" t="n"/>
      <c r="I502" s="14">
        <f>IF(OR(C502="",D502=""),"",D502-C502)</f>
        <v/>
      </c>
      <c r="J502" s="14">
        <f>IF(OR(I502="",Parámetros!$H$10=""),"",IF(I502&gt;=Parámetros!$H$10,"Sí","No"))</f>
        <v/>
      </c>
      <c r="K502" s="9" t="n"/>
      <c r="L502" s="9" t="n"/>
    </row>
    <row r="504">
      <c r="A504" s="20" t="inlineStr">
        <is>
          <t>Plantilla orientativa: no sustituye la asesoría laboral ni el texto vigente de la ley.</t>
        </is>
      </c>
    </row>
  </sheetData>
  <conditionalFormatting sqref="J3:J502">
    <cfRule type="expression" priority="1" dxfId="0">
      <formula>J3="No"</formula>
    </cfRule>
  </conditionalFormatting>
  <conditionalFormatting sqref="F3:F502">
    <cfRule type="expression" priority="2" dxfId="0">
      <formula>F3="Revisar fechas"</formula>
    </cfRule>
  </conditionalFormatting>
  <conditionalFormatting sqref="G3:G502">
    <cfRule type="expression" priority="3" dxfId="1">
      <formula>G3="Aprobada"</formula>
    </cfRule>
    <cfRule type="expression" priority="4" dxfId="2">
      <formula>OR(G3="Solicitada",G3="Planificada")</formula>
    </cfRule>
  </conditionalFormatting>
  <dataValidations count="3">
    <dataValidation sqref="G3:G502" showDropDown="0" showInputMessage="0" showErrorMessage="0" allowBlank="1" type="list">
      <formula1>"Solicitada,Planificada,Aprobada,Rechazada"</formula1>
    </dataValidation>
    <dataValidation sqref="L3:L502" showDropDown="0" showInputMessage="0" showErrorMessage="0" allowBlank="1" type="list">
      <formula1>"Vacaciones,Licencia,Ausencia"</formula1>
    </dataValidation>
    <dataValidation sqref="A3:A502" showDropDown="0" showInputMessage="0" showErrorMessage="0" allowBlank="1" type="list">
      <formula1>=Saldos!$A$5:$A$104</formula1>
    </dataValidation>
  </dataValidations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08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</cols>
  <sheetData>
    <row r="1">
      <c r="A1" s="6" t="inlineStr">
        <is>
          <t>Calendario de planificación</t>
        </is>
      </c>
    </row>
    <row r="2">
      <c r="A2" t="inlineStr">
        <is>
          <t>Año:</t>
        </is>
      </c>
      <c r="B2" s="23">
        <f>YEAR(Parámetros!$B$4)</f>
        <v/>
      </c>
      <c r="C2" t="inlineStr">
        <is>
          <t>Mes (1-12):</t>
        </is>
      </c>
      <c r="E2" s="23">
        <f>MONTH(Parámetros!$B$4)</f>
        <v/>
      </c>
      <c r="G2" t="inlineStr">
        <is>
          <t>Máximo de ausentes por día (política interna):</t>
        </is>
      </c>
      <c r="N2" s="23" t="n"/>
      <c r="P2" t="inlineStr">
        <is>
          <t>V = vacaciones aprobadas · L = licencia o ausencia aprobada · P = solicitada o planificada · gris = fin de semana</t>
        </is>
      </c>
    </row>
    <row r="3">
      <c r="A3" s="24" t="inlineStr">
        <is>
          <t>ID</t>
        </is>
      </c>
      <c r="B3" s="24" t="inlineStr">
        <is>
          <t>Nombre</t>
        </is>
      </c>
      <c r="C3" s="25">
        <f>IF(1&gt;DAY(EOMONTH(DATE($B$2,$E$2,1),0)),"",DATE($B$2,$E$2,1))</f>
        <v/>
      </c>
      <c r="D3" s="25">
        <f>IF(2&gt;DAY(EOMONTH(DATE($B$2,$E$2,1),0)),"",DATE($B$2,$E$2,2))</f>
        <v/>
      </c>
      <c r="E3" s="25">
        <f>IF(3&gt;DAY(EOMONTH(DATE($B$2,$E$2,1),0)),"",DATE($B$2,$E$2,3))</f>
        <v/>
      </c>
      <c r="F3" s="25">
        <f>IF(4&gt;DAY(EOMONTH(DATE($B$2,$E$2,1),0)),"",DATE($B$2,$E$2,4))</f>
        <v/>
      </c>
      <c r="G3" s="25">
        <f>IF(5&gt;DAY(EOMONTH(DATE($B$2,$E$2,1),0)),"",DATE($B$2,$E$2,5))</f>
        <v/>
      </c>
      <c r="H3" s="25">
        <f>IF(6&gt;DAY(EOMONTH(DATE($B$2,$E$2,1),0)),"",DATE($B$2,$E$2,6))</f>
        <v/>
      </c>
      <c r="I3" s="25">
        <f>IF(7&gt;DAY(EOMONTH(DATE($B$2,$E$2,1),0)),"",DATE($B$2,$E$2,7))</f>
        <v/>
      </c>
      <c r="J3" s="25">
        <f>IF(8&gt;DAY(EOMONTH(DATE($B$2,$E$2,1),0)),"",DATE($B$2,$E$2,8))</f>
        <v/>
      </c>
      <c r="K3" s="25">
        <f>IF(9&gt;DAY(EOMONTH(DATE($B$2,$E$2,1),0)),"",DATE($B$2,$E$2,9))</f>
        <v/>
      </c>
      <c r="L3" s="25">
        <f>IF(10&gt;DAY(EOMONTH(DATE($B$2,$E$2,1),0)),"",DATE($B$2,$E$2,10))</f>
        <v/>
      </c>
      <c r="M3" s="25">
        <f>IF(11&gt;DAY(EOMONTH(DATE($B$2,$E$2,1),0)),"",DATE($B$2,$E$2,11))</f>
        <v/>
      </c>
      <c r="N3" s="25">
        <f>IF(12&gt;DAY(EOMONTH(DATE($B$2,$E$2,1),0)),"",DATE($B$2,$E$2,12))</f>
        <v/>
      </c>
      <c r="O3" s="25">
        <f>IF(13&gt;DAY(EOMONTH(DATE($B$2,$E$2,1),0)),"",DATE($B$2,$E$2,13))</f>
        <v/>
      </c>
      <c r="P3" s="25">
        <f>IF(14&gt;DAY(EOMONTH(DATE($B$2,$E$2,1),0)),"",DATE($B$2,$E$2,14))</f>
        <v/>
      </c>
      <c r="Q3" s="25">
        <f>IF(15&gt;DAY(EOMONTH(DATE($B$2,$E$2,1),0)),"",DATE($B$2,$E$2,15))</f>
        <v/>
      </c>
      <c r="R3" s="25">
        <f>IF(16&gt;DAY(EOMONTH(DATE($B$2,$E$2,1),0)),"",DATE($B$2,$E$2,16))</f>
        <v/>
      </c>
      <c r="S3" s="25">
        <f>IF(17&gt;DAY(EOMONTH(DATE($B$2,$E$2,1),0)),"",DATE($B$2,$E$2,17))</f>
        <v/>
      </c>
      <c r="T3" s="25">
        <f>IF(18&gt;DAY(EOMONTH(DATE($B$2,$E$2,1),0)),"",DATE($B$2,$E$2,18))</f>
        <v/>
      </c>
      <c r="U3" s="25">
        <f>IF(19&gt;DAY(EOMONTH(DATE($B$2,$E$2,1),0)),"",DATE($B$2,$E$2,19))</f>
        <v/>
      </c>
      <c r="V3" s="25">
        <f>IF(20&gt;DAY(EOMONTH(DATE($B$2,$E$2,1),0)),"",DATE($B$2,$E$2,20))</f>
        <v/>
      </c>
      <c r="W3" s="25">
        <f>IF(21&gt;DAY(EOMONTH(DATE($B$2,$E$2,1),0)),"",DATE($B$2,$E$2,21))</f>
        <v/>
      </c>
      <c r="X3" s="25">
        <f>IF(22&gt;DAY(EOMONTH(DATE($B$2,$E$2,1),0)),"",DATE($B$2,$E$2,22))</f>
        <v/>
      </c>
      <c r="Y3" s="25">
        <f>IF(23&gt;DAY(EOMONTH(DATE($B$2,$E$2,1),0)),"",DATE($B$2,$E$2,23))</f>
        <v/>
      </c>
      <c r="Z3" s="25">
        <f>IF(24&gt;DAY(EOMONTH(DATE($B$2,$E$2,1),0)),"",DATE($B$2,$E$2,24))</f>
        <v/>
      </c>
      <c r="AA3" s="25">
        <f>IF(25&gt;DAY(EOMONTH(DATE($B$2,$E$2,1),0)),"",DATE($B$2,$E$2,25))</f>
        <v/>
      </c>
      <c r="AB3" s="25">
        <f>IF(26&gt;DAY(EOMONTH(DATE($B$2,$E$2,1),0)),"",DATE($B$2,$E$2,26))</f>
        <v/>
      </c>
      <c r="AC3" s="25">
        <f>IF(27&gt;DAY(EOMONTH(DATE($B$2,$E$2,1),0)),"",DATE($B$2,$E$2,27))</f>
        <v/>
      </c>
      <c r="AD3" s="25">
        <f>IF(28&gt;DAY(EOMONTH(DATE($B$2,$E$2,1),0)),"",DATE($B$2,$E$2,28))</f>
        <v/>
      </c>
      <c r="AE3" s="25">
        <f>IF(29&gt;DAY(EOMONTH(DATE($B$2,$E$2,1),0)),"",DATE($B$2,$E$2,29))</f>
        <v/>
      </c>
      <c r="AF3" s="25">
        <f>IF(30&gt;DAY(EOMONTH(DATE($B$2,$E$2,1),0)),"",DATE($B$2,$E$2,30))</f>
        <v/>
      </c>
      <c r="AG3" s="25">
        <f>IF(31&gt;DAY(EOMONTH(DATE($B$2,$E$2,1),0)),"",DATE($B$2,$E$2,31))</f>
        <v/>
      </c>
    </row>
    <row r="4">
      <c r="C4" s="26">
        <f>IF(C3="","",MID("LMXJVSD",WEEKDAY(C3,2),1))</f>
        <v/>
      </c>
      <c r="D4" s="26">
        <f>IF(D3="","",MID("LMXJVSD",WEEKDAY(D3,2),1))</f>
        <v/>
      </c>
      <c r="E4" s="26">
        <f>IF(E3="","",MID("LMXJVSD",WEEKDAY(E3,2),1))</f>
        <v/>
      </c>
      <c r="F4" s="26">
        <f>IF(F3="","",MID("LMXJVSD",WEEKDAY(F3,2),1))</f>
        <v/>
      </c>
      <c r="G4" s="26">
        <f>IF(G3="","",MID("LMXJVSD",WEEKDAY(G3,2),1))</f>
        <v/>
      </c>
      <c r="H4" s="26">
        <f>IF(H3="","",MID("LMXJVSD",WEEKDAY(H3,2),1))</f>
        <v/>
      </c>
      <c r="I4" s="26">
        <f>IF(I3="","",MID("LMXJVSD",WEEKDAY(I3,2),1))</f>
        <v/>
      </c>
      <c r="J4" s="26">
        <f>IF(J3="","",MID("LMXJVSD",WEEKDAY(J3,2),1))</f>
        <v/>
      </c>
      <c r="K4" s="26">
        <f>IF(K3="","",MID("LMXJVSD",WEEKDAY(K3,2),1))</f>
        <v/>
      </c>
      <c r="L4" s="26">
        <f>IF(L3="","",MID("LMXJVSD",WEEKDAY(L3,2),1))</f>
        <v/>
      </c>
      <c r="M4" s="26">
        <f>IF(M3="","",MID("LMXJVSD",WEEKDAY(M3,2),1))</f>
        <v/>
      </c>
      <c r="N4" s="26">
        <f>IF(N3="","",MID("LMXJVSD",WEEKDAY(N3,2),1))</f>
        <v/>
      </c>
      <c r="O4" s="26">
        <f>IF(O3="","",MID("LMXJVSD",WEEKDAY(O3,2),1))</f>
        <v/>
      </c>
      <c r="P4" s="26">
        <f>IF(P3="","",MID("LMXJVSD",WEEKDAY(P3,2),1))</f>
        <v/>
      </c>
      <c r="Q4" s="26">
        <f>IF(Q3="","",MID("LMXJVSD",WEEKDAY(Q3,2),1))</f>
        <v/>
      </c>
      <c r="R4" s="26">
        <f>IF(R3="","",MID("LMXJVSD",WEEKDAY(R3,2),1))</f>
        <v/>
      </c>
      <c r="S4" s="26">
        <f>IF(S3="","",MID("LMXJVSD",WEEKDAY(S3,2),1))</f>
        <v/>
      </c>
      <c r="T4" s="26">
        <f>IF(T3="","",MID("LMXJVSD",WEEKDAY(T3,2),1))</f>
        <v/>
      </c>
      <c r="U4" s="26">
        <f>IF(U3="","",MID("LMXJVSD",WEEKDAY(U3,2),1))</f>
        <v/>
      </c>
      <c r="V4" s="26">
        <f>IF(V3="","",MID("LMXJVSD",WEEKDAY(V3,2),1))</f>
        <v/>
      </c>
      <c r="W4" s="26">
        <f>IF(W3="","",MID("LMXJVSD",WEEKDAY(W3,2),1))</f>
        <v/>
      </c>
      <c r="X4" s="26">
        <f>IF(X3="","",MID("LMXJVSD",WEEKDAY(X3,2),1))</f>
        <v/>
      </c>
      <c r="Y4" s="26">
        <f>IF(Y3="","",MID("LMXJVSD",WEEKDAY(Y3,2),1))</f>
        <v/>
      </c>
      <c r="Z4" s="26">
        <f>IF(Z3="","",MID("LMXJVSD",WEEKDAY(Z3,2),1))</f>
        <v/>
      </c>
      <c r="AA4" s="26">
        <f>IF(AA3="","",MID("LMXJVSD",WEEKDAY(AA3,2),1))</f>
        <v/>
      </c>
      <c r="AB4" s="26">
        <f>IF(AB3="","",MID("LMXJVSD",WEEKDAY(AB3,2),1))</f>
        <v/>
      </c>
      <c r="AC4" s="26">
        <f>IF(AC3="","",MID("LMXJVSD",WEEKDAY(AC3,2),1))</f>
        <v/>
      </c>
      <c r="AD4" s="26">
        <f>IF(AD3="","",MID("LMXJVSD",WEEKDAY(AD3,2),1))</f>
        <v/>
      </c>
      <c r="AE4" s="26">
        <f>IF(AE3="","",MID("LMXJVSD",WEEKDAY(AE3,2),1))</f>
        <v/>
      </c>
      <c r="AF4" s="26">
        <f>IF(AF3="","",MID("LMXJVSD",WEEKDAY(AF3,2),1))</f>
        <v/>
      </c>
      <c r="AG4" s="26">
        <f>IF(AG3="","",MID("LMXJVSD",WEEKDAY(AG3,2),1))</f>
        <v/>
      </c>
    </row>
    <row r="5">
      <c r="A5">
        <f>IF(Saldos!A5="","",Saldos!A5)</f>
        <v/>
      </c>
      <c r="B5">
        <f>IF(A5="","",Saldos!B5)</f>
        <v/>
      </c>
      <c r="C5" s="27">
        <f>IF(OR(C$3="",$A5=""),"",IF(COUNTIFS(Solicitudes!$A$3:$A$502,$A5,Solicitudes!$D$3:$D$502,"&lt;="&amp;C$3,Solicitudes!$E$3:$E$502,"&gt;="&amp;C$3,Solicitudes!$G$3:$G$502,"Aprobada",Solicitudes!$L$3:$L$502,"&lt;&gt;Licencia",Solicitudes!$L$3:$L$502,"&lt;&gt;Ausencia")&gt;0,"V",IF(COUNTIFS(Solicitudes!$A$3:$A$502,$A5,Solicitudes!$D$3:$D$502,"&lt;="&amp;C$3,Solicitudes!$E$3:$E$502,"&gt;="&amp;C$3,Solicitudes!$G$3:$G$502,"Aprobada",Solicitudes!$L$3:$L$502,"Licencia")+COUNTIFS(Solicitudes!$A$3:$A$502,$A5,Solicitudes!$D$3:$D$502,"&lt;="&amp;C$3,Solicitudes!$E$3:$E$502,"&gt;="&amp;C$3,Solicitudes!$G$3:$G$502,"Aprobada",Solicitudes!$L$3:$L$502,"Ausencia")&gt;0,"L",IF(COUNTIFS(Solicitudes!$A$3:$A$502,$A5,Solicitudes!$D$3:$D$502,"&lt;="&amp;C$3,Solicitudes!$E$3:$E$502,"&gt;="&amp;C$3,Solicitudes!$G$3:$G$502,"Solicitada")+COUNTIFS(Solicitudes!$A$3:$A$502,$A5,Solicitudes!$D$3:$D$502,"&lt;="&amp;C$3,Solicitudes!$E$3:$E$502,"&gt;="&amp;C$3,Solicitudes!$G$3:$G$502,"Planificada")&gt;0,"P",""))))</f>
        <v/>
      </c>
      <c r="D5" s="27">
        <f>IF(OR(D$3="",$A5=""),"",IF(COUNTIFS(Solicitudes!$A$3:$A$502,$A5,Solicitudes!$D$3:$D$502,"&lt;="&amp;D$3,Solicitudes!$E$3:$E$502,"&gt;="&amp;D$3,Solicitudes!$G$3:$G$502,"Aprobada",Solicitudes!$L$3:$L$502,"&lt;&gt;Licencia",Solicitudes!$L$3:$L$502,"&lt;&gt;Ausencia")&gt;0,"V",IF(COUNTIFS(Solicitudes!$A$3:$A$502,$A5,Solicitudes!$D$3:$D$502,"&lt;="&amp;D$3,Solicitudes!$E$3:$E$502,"&gt;="&amp;D$3,Solicitudes!$G$3:$G$502,"Aprobada",Solicitudes!$L$3:$L$502,"Licencia")+COUNTIFS(Solicitudes!$A$3:$A$502,$A5,Solicitudes!$D$3:$D$502,"&lt;="&amp;D$3,Solicitudes!$E$3:$E$502,"&gt;="&amp;D$3,Solicitudes!$G$3:$G$502,"Aprobada",Solicitudes!$L$3:$L$502,"Ausencia")&gt;0,"L",IF(COUNTIFS(Solicitudes!$A$3:$A$502,$A5,Solicitudes!$D$3:$D$502,"&lt;="&amp;D$3,Solicitudes!$E$3:$E$502,"&gt;="&amp;D$3,Solicitudes!$G$3:$G$502,"Solicitada")+COUNTIFS(Solicitudes!$A$3:$A$502,$A5,Solicitudes!$D$3:$D$502,"&lt;="&amp;D$3,Solicitudes!$E$3:$E$502,"&gt;="&amp;D$3,Solicitudes!$G$3:$G$502,"Planificada")&gt;0,"P",""))))</f>
        <v/>
      </c>
      <c r="E5" s="27">
        <f>IF(OR(E$3="",$A5=""),"",IF(COUNTIFS(Solicitudes!$A$3:$A$502,$A5,Solicitudes!$D$3:$D$502,"&lt;="&amp;E$3,Solicitudes!$E$3:$E$502,"&gt;="&amp;E$3,Solicitudes!$G$3:$G$502,"Aprobada",Solicitudes!$L$3:$L$502,"&lt;&gt;Licencia",Solicitudes!$L$3:$L$502,"&lt;&gt;Ausencia")&gt;0,"V",IF(COUNTIFS(Solicitudes!$A$3:$A$502,$A5,Solicitudes!$D$3:$D$502,"&lt;="&amp;E$3,Solicitudes!$E$3:$E$502,"&gt;="&amp;E$3,Solicitudes!$G$3:$G$502,"Aprobada",Solicitudes!$L$3:$L$502,"Licencia")+COUNTIFS(Solicitudes!$A$3:$A$502,$A5,Solicitudes!$D$3:$D$502,"&lt;="&amp;E$3,Solicitudes!$E$3:$E$502,"&gt;="&amp;E$3,Solicitudes!$G$3:$G$502,"Aprobada",Solicitudes!$L$3:$L$502,"Ausencia")&gt;0,"L",IF(COUNTIFS(Solicitudes!$A$3:$A$502,$A5,Solicitudes!$D$3:$D$502,"&lt;="&amp;E$3,Solicitudes!$E$3:$E$502,"&gt;="&amp;E$3,Solicitudes!$G$3:$G$502,"Solicitada")+COUNTIFS(Solicitudes!$A$3:$A$502,$A5,Solicitudes!$D$3:$D$502,"&lt;="&amp;E$3,Solicitudes!$E$3:$E$502,"&gt;="&amp;E$3,Solicitudes!$G$3:$G$502,"Planificada")&gt;0,"P",""))))</f>
        <v/>
      </c>
      <c r="F5" s="27">
        <f>IF(OR(F$3="",$A5=""),"",IF(COUNTIFS(Solicitudes!$A$3:$A$502,$A5,Solicitudes!$D$3:$D$502,"&lt;="&amp;F$3,Solicitudes!$E$3:$E$502,"&gt;="&amp;F$3,Solicitudes!$G$3:$G$502,"Aprobada",Solicitudes!$L$3:$L$502,"&lt;&gt;Licencia",Solicitudes!$L$3:$L$502,"&lt;&gt;Ausencia")&gt;0,"V",IF(COUNTIFS(Solicitudes!$A$3:$A$502,$A5,Solicitudes!$D$3:$D$502,"&lt;="&amp;F$3,Solicitudes!$E$3:$E$502,"&gt;="&amp;F$3,Solicitudes!$G$3:$G$502,"Aprobada",Solicitudes!$L$3:$L$502,"Licencia")+COUNTIFS(Solicitudes!$A$3:$A$502,$A5,Solicitudes!$D$3:$D$502,"&lt;="&amp;F$3,Solicitudes!$E$3:$E$502,"&gt;="&amp;F$3,Solicitudes!$G$3:$G$502,"Aprobada",Solicitudes!$L$3:$L$502,"Ausencia")&gt;0,"L",IF(COUNTIFS(Solicitudes!$A$3:$A$502,$A5,Solicitudes!$D$3:$D$502,"&lt;="&amp;F$3,Solicitudes!$E$3:$E$502,"&gt;="&amp;F$3,Solicitudes!$G$3:$G$502,"Solicitada")+COUNTIFS(Solicitudes!$A$3:$A$502,$A5,Solicitudes!$D$3:$D$502,"&lt;="&amp;F$3,Solicitudes!$E$3:$E$502,"&gt;="&amp;F$3,Solicitudes!$G$3:$G$502,"Planificada")&gt;0,"P",""))))</f>
        <v/>
      </c>
      <c r="G5" s="27">
        <f>IF(OR(G$3="",$A5=""),"",IF(COUNTIFS(Solicitudes!$A$3:$A$502,$A5,Solicitudes!$D$3:$D$502,"&lt;="&amp;G$3,Solicitudes!$E$3:$E$502,"&gt;="&amp;G$3,Solicitudes!$G$3:$G$502,"Aprobada",Solicitudes!$L$3:$L$502,"&lt;&gt;Licencia",Solicitudes!$L$3:$L$502,"&lt;&gt;Ausencia")&gt;0,"V",IF(COUNTIFS(Solicitudes!$A$3:$A$502,$A5,Solicitudes!$D$3:$D$502,"&lt;="&amp;G$3,Solicitudes!$E$3:$E$502,"&gt;="&amp;G$3,Solicitudes!$G$3:$G$502,"Aprobada",Solicitudes!$L$3:$L$502,"Licencia")+COUNTIFS(Solicitudes!$A$3:$A$502,$A5,Solicitudes!$D$3:$D$502,"&lt;="&amp;G$3,Solicitudes!$E$3:$E$502,"&gt;="&amp;G$3,Solicitudes!$G$3:$G$502,"Aprobada",Solicitudes!$L$3:$L$502,"Ausencia")&gt;0,"L",IF(COUNTIFS(Solicitudes!$A$3:$A$502,$A5,Solicitudes!$D$3:$D$502,"&lt;="&amp;G$3,Solicitudes!$E$3:$E$502,"&gt;="&amp;G$3,Solicitudes!$G$3:$G$502,"Solicitada")+COUNTIFS(Solicitudes!$A$3:$A$502,$A5,Solicitudes!$D$3:$D$502,"&lt;="&amp;G$3,Solicitudes!$E$3:$E$502,"&gt;="&amp;G$3,Solicitudes!$G$3:$G$502,"Planificada")&gt;0,"P",""))))</f>
        <v/>
      </c>
      <c r="H5" s="27">
        <f>IF(OR(H$3="",$A5=""),"",IF(COUNTIFS(Solicitudes!$A$3:$A$502,$A5,Solicitudes!$D$3:$D$502,"&lt;="&amp;H$3,Solicitudes!$E$3:$E$502,"&gt;="&amp;H$3,Solicitudes!$G$3:$G$502,"Aprobada",Solicitudes!$L$3:$L$502,"&lt;&gt;Licencia",Solicitudes!$L$3:$L$502,"&lt;&gt;Ausencia")&gt;0,"V",IF(COUNTIFS(Solicitudes!$A$3:$A$502,$A5,Solicitudes!$D$3:$D$502,"&lt;="&amp;H$3,Solicitudes!$E$3:$E$502,"&gt;="&amp;H$3,Solicitudes!$G$3:$G$502,"Aprobada",Solicitudes!$L$3:$L$502,"Licencia")+COUNTIFS(Solicitudes!$A$3:$A$502,$A5,Solicitudes!$D$3:$D$502,"&lt;="&amp;H$3,Solicitudes!$E$3:$E$502,"&gt;="&amp;H$3,Solicitudes!$G$3:$G$502,"Aprobada",Solicitudes!$L$3:$L$502,"Ausencia")&gt;0,"L",IF(COUNTIFS(Solicitudes!$A$3:$A$502,$A5,Solicitudes!$D$3:$D$502,"&lt;="&amp;H$3,Solicitudes!$E$3:$E$502,"&gt;="&amp;H$3,Solicitudes!$G$3:$G$502,"Solicitada")+COUNTIFS(Solicitudes!$A$3:$A$502,$A5,Solicitudes!$D$3:$D$502,"&lt;="&amp;H$3,Solicitudes!$E$3:$E$502,"&gt;="&amp;H$3,Solicitudes!$G$3:$G$502,"Planificada")&gt;0,"P",""))))</f>
        <v/>
      </c>
      <c r="I5" s="27">
        <f>IF(OR(I$3="",$A5=""),"",IF(COUNTIFS(Solicitudes!$A$3:$A$502,$A5,Solicitudes!$D$3:$D$502,"&lt;="&amp;I$3,Solicitudes!$E$3:$E$502,"&gt;="&amp;I$3,Solicitudes!$G$3:$G$502,"Aprobada",Solicitudes!$L$3:$L$502,"&lt;&gt;Licencia",Solicitudes!$L$3:$L$502,"&lt;&gt;Ausencia")&gt;0,"V",IF(COUNTIFS(Solicitudes!$A$3:$A$502,$A5,Solicitudes!$D$3:$D$502,"&lt;="&amp;I$3,Solicitudes!$E$3:$E$502,"&gt;="&amp;I$3,Solicitudes!$G$3:$G$502,"Aprobada",Solicitudes!$L$3:$L$502,"Licencia")+COUNTIFS(Solicitudes!$A$3:$A$502,$A5,Solicitudes!$D$3:$D$502,"&lt;="&amp;I$3,Solicitudes!$E$3:$E$502,"&gt;="&amp;I$3,Solicitudes!$G$3:$G$502,"Aprobada",Solicitudes!$L$3:$L$502,"Ausencia")&gt;0,"L",IF(COUNTIFS(Solicitudes!$A$3:$A$502,$A5,Solicitudes!$D$3:$D$502,"&lt;="&amp;I$3,Solicitudes!$E$3:$E$502,"&gt;="&amp;I$3,Solicitudes!$G$3:$G$502,"Solicitada")+COUNTIFS(Solicitudes!$A$3:$A$502,$A5,Solicitudes!$D$3:$D$502,"&lt;="&amp;I$3,Solicitudes!$E$3:$E$502,"&gt;="&amp;I$3,Solicitudes!$G$3:$G$502,"Planificada")&gt;0,"P",""))))</f>
        <v/>
      </c>
      <c r="J5" s="27">
        <f>IF(OR(J$3="",$A5=""),"",IF(COUNTIFS(Solicitudes!$A$3:$A$502,$A5,Solicitudes!$D$3:$D$502,"&lt;="&amp;J$3,Solicitudes!$E$3:$E$502,"&gt;="&amp;J$3,Solicitudes!$G$3:$G$502,"Aprobada",Solicitudes!$L$3:$L$502,"&lt;&gt;Licencia",Solicitudes!$L$3:$L$502,"&lt;&gt;Ausencia")&gt;0,"V",IF(COUNTIFS(Solicitudes!$A$3:$A$502,$A5,Solicitudes!$D$3:$D$502,"&lt;="&amp;J$3,Solicitudes!$E$3:$E$502,"&gt;="&amp;J$3,Solicitudes!$G$3:$G$502,"Aprobada",Solicitudes!$L$3:$L$502,"Licencia")+COUNTIFS(Solicitudes!$A$3:$A$502,$A5,Solicitudes!$D$3:$D$502,"&lt;="&amp;J$3,Solicitudes!$E$3:$E$502,"&gt;="&amp;J$3,Solicitudes!$G$3:$G$502,"Aprobada",Solicitudes!$L$3:$L$502,"Ausencia")&gt;0,"L",IF(COUNTIFS(Solicitudes!$A$3:$A$502,$A5,Solicitudes!$D$3:$D$502,"&lt;="&amp;J$3,Solicitudes!$E$3:$E$502,"&gt;="&amp;J$3,Solicitudes!$G$3:$G$502,"Solicitada")+COUNTIFS(Solicitudes!$A$3:$A$502,$A5,Solicitudes!$D$3:$D$502,"&lt;="&amp;J$3,Solicitudes!$E$3:$E$502,"&gt;="&amp;J$3,Solicitudes!$G$3:$G$502,"Planificada")&gt;0,"P",""))))</f>
        <v/>
      </c>
      <c r="K5" s="27">
        <f>IF(OR(K$3="",$A5=""),"",IF(COUNTIFS(Solicitudes!$A$3:$A$502,$A5,Solicitudes!$D$3:$D$502,"&lt;="&amp;K$3,Solicitudes!$E$3:$E$502,"&gt;="&amp;K$3,Solicitudes!$G$3:$G$502,"Aprobada",Solicitudes!$L$3:$L$502,"&lt;&gt;Licencia",Solicitudes!$L$3:$L$502,"&lt;&gt;Ausencia")&gt;0,"V",IF(COUNTIFS(Solicitudes!$A$3:$A$502,$A5,Solicitudes!$D$3:$D$502,"&lt;="&amp;K$3,Solicitudes!$E$3:$E$502,"&gt;="&amp;K$3,Solicitudes!$G$3:$G$502,"Aprobada",Solicitudes!$L$3:$L$502,"Licencia")+COUNTIFS(Solicitudes!$A$3:$A$502,$A5,Solicitudes!$D$3:$D$502,"&lt;="&amp;K$3,Solicitudes!$E$3:$E$502,"&gt;="&amp;K$3,Solicitudes!$G$3:$G$502,"Aprobada",Solicitudes!$L$3:$L$502,"Ausencia")&gt;0,"L",IF(COUNTIFS(Solicitudes!$A$3:$A$502,$A5,Solicitudes!$D$3:$D$502,"&lt;="&amp;K$3,Solicitudes!$E$3:$E$502,"&gt;="&amp;K$3,Solicitudes!$G$3:$G$502,"Solicitada")+COUNTIFS(Solicitudes!$A$3:$A$502,$A5,Solicitudes!$D$3:$D$502,"&lt;="&amp;K$3,Solicitudes!$E$3:$E$502,"&gt;="&amp;K$3,Solicitudes!$G$3:$G$502,"Planificada")&gt;0,"P",""))))</f>
        <v/>
      </c>
      <c r="L5" s="27">
        <f>IF(OR(L$3="",$A5=""),"",IF(COUNTIFS(Solicitudes!$A$3:$A$502,$A5,Solicitudes!$D$3:$D$502,"&lt;="&amp;L$3,Solicitudes!$E$3:$E$502,"&gt;="&amp;L$3,Solicitudes!$G$3:$G$502,"Aprobada",Solicitudes!$L$3:$L$502,"&lt;&gt;Licencia",Solicitudes!$L$3:$L$502,"&lt;&gt;Ausencia")&gt;0,"V",IF(COUNTIFS(Solicitudes!$A$3:$A$502,$A5,Solicitudes!$D$3:$D$502,"&lt;="&amp;L$3,Solicitudes!$E$3:$E$502,"&gt;="&amp;L$3,Solicitudes!$G$3:$G$502,"Aprobada",Solicitudes!$L$3:$L$502,"Licencia")+COUNTIFS(Solicitudes!$A$3:$A$502,$A5,Solicitudes!$D$3:$D$502,"&lt;="&amp;L$3,Solicitudes!$E$3:$E$502,"&gt;="&amp;L$3,Solicitudes!$G$3:$G$502,"Aprobada",Solicitudes!$L$3:$L$502,"Ausencia")&gt;0,"L",IF(COUNTIFS(Solicitudes!$A$3:$A$502,$A5,Solicitudes!$D$3:$D$502,"&lt;="&amp;L$3,Solicitudes!$E$3:$E$502,"&gt;="&amp;L$3,Solicitudes!$G$3:$G$502,"Solicitada")+COUNTIFS(Solicitudes!$A$3:$A$502,$A5,Solicitudes!$D$3:$D$502,"&lt;="&amp;L$3,Solicitudes!$E$3:$E$502,"&gt;="&amp;L$3,Solicitudes!$G$3:$G$502,"Planificada")&gt;0,"P",""))))</f>
        <v/>
      </c>
      <c r="M5" s="27">
        <f>IF(OR(M$3="",$A5=""),"",IF(COUNTIFS(Solicitudes!$A$3:$A$502,$A5,Solicitudes!$D$3:$D$502,"&lt;="&amp;M$3,Solicitudes!$E$3:$E$502,"&gt;="&amp;M$3,Solicitudes!$G$3:$G$502,"Aprobada",Solicitudes!$L$3:$L$502,"&lt;&gt;Licencia",Solicitudes!$L$3:$L$502,"&lt;&gt;Ausencia")&gt;0,"V",IF(COUNTIFS(Solicitudes!$A$3:$A$502,$A5,Solicitudes!$D$3:$D$502,"&lt;="&amp;M$3,Solicitudes!$E$3:$E$502,"&gt;="&amp;M$3,Solicitudes!$G$3:$G$502,"Aprobada",Solicitudes!$L$3:$L$502,"Licencia")+COUNTIFS(Solicitudes!$A$3:$A$502,$A5,Solicitudes!$D$3:$D$502,"&lt;="&amp;M$3,Solicitudes!$E$3:$E$502,"&gt;="&amp;M$3,Solicitudes!$G$3:$G$502,"Aprobada",Solicitudes!$L$3:$L$502,"Ausencia")&gt;0,"L",IF(COUNTIFS(Solicitudes!$A$3:$A$502,$A5,Solicitudes!$D$3:$D$502,"&lt;="&amp;M$3,Solicitudes!$E$3:$E$502,"&gt;="&amp;M$3,Solicitudes!$G$3:$G$502,"Solicitada")+COUNTIFS(Solicitudes!$A$3:$A$502,$A5,Solicitudes!$D$3:$D$502,"&lt;="&amp;M$3,Solicitudes!$E$3:$E$502,"&gt;="&amp;M$3,Solicitudes!$G$3:$G$502,"Planificada")&gt;0,"P",""))))</f>
        <v/>
      </c>
      <c r="N5" s="27">
        <f>IF(OR(N$3="",$A5=""),"",IF(COUNTIFS(Solicitudes!$A$3:$A$502,$A5,Solicitudes!$D$3:$D$502,"&lt;="&amp;N$3,Solicitudes!$E$3:$E$502,"&gt;="&amp;N$3,Solicitudes!$G$3:$G$502,"Aprobada",Solicitudes!$L$3:$L$502,"&lt;&gt;Licencia",Solicitudes!$L$3:$L$502,"&lt;&gt;Ausencia")&gt;0,"V",IF(COUNTIFS(Solicitudes!$A$3:$A$502,$A5,Solicitudes!$D$3:$D$502,"&lt;="&amp;N$3,Solicitudes!$E$3:$E$502,"&gt;="&amp;N$3,Solicitudes!$G$3:$G$502,"Aprobada",Solicitudes!$L$3:$L$502,"Licencia")+COUNTIFS(Solicitudes!$A$3:$A$502,$A5,Solicitudes!$D$3:$D$502,"&lt;="&amp;N$3,Solicitudes!$E$3:$E$502,"&gt;="&amp;N$3,Solicitudes!$G$3:$G$502,"Aprobada",Solicitudes!$L$3:$L$502,"Ausencia")&gt;0,"L",IF(COUNTIFS(Solicitudes!$A$3:$A$502,$A5,Solicitudes!$D$3:$D$502,"&lt;="&amp;N$3,Solicitudes!$E$3:$E$502,"&gt;="&amp;N$3,Solicitudes!$G$3:$G$502,"Solicitada")+COUNTIFS(Solicitudes!$A$3:$A$502,$A5,Solicitudes!$D$3:$D$502,"&lt;="&amp;N$3,Solicitudes!$E$3:$E$502,"&gt;="&amp;N$3,Solicitudes!$G$3:$G$502,"Planificada")&gt;0,"P",""))))</f>
        <v/>
      </c>
      <c r="O5" s="27">
        <f>IF(OR(O$3="",$A5=""),"",IF(COUNTIFS(Solicitudes!$A$3:$A$502,$A5,Solicitudes!$D$3:$D$502,"&lt;="&amp;O$3,Solicitudes!$E$3:$E$502,"&gt;="&amp;O$3,Solicitudes!$G$3:$G$502,"Aprobada",Solicitudes!$L$3:$L$502,"&lt;&gt;Licencia",Solicitudes!$L$3:$L$502,"&lt;&gt;Ausencia")&gt;0,"V",IF(COUNTIFS(Solicitudes!$A$3:$A$502,$A5,Solicitudes!$D$3:$D$502,"&lt;="&amp;O$3,Solicitudes!$E$3:$E$502,"&gt;="&amp;O$3,Solicitudes!$G$3:$G$502,"Aprobada",Solicitudes!$L$3:$L$502,"Licencia")+COUNTIFS(Solicitudes!$A$3:$A$502,$A5,Solicitudes!$D$3:$D$502,"&lt;="&amp;O$3,Solicitudes!$E$3:$E$502,"&gt;="&amp;O$3,Solicitudes!$G$3:$G$502,"Aprobada",Solicitudes!$L$3:$L$502,"Ausencia")&gt;0,"L",IF(COUNTIFS(Solicitudes!$A$3:$A$502,$A5,Solicitudes!$D$3:$D$502,"&lt;="&amp;O$3,Solicitudes!$E$3:$E$502,"&gt;="&amp;O$3,Solicitudes!$G$3:$G$502,"Solicitada")+COUNTIFS(Solicitudes!$A$3:$A$502,$A5,Solicitudes!$D$3:$D$502,"&lt;="&amp;O$3,Solicitudes!$E$3:$E$502,"&gt;="&amp;O$3,Solicitudes!$G$3:$G$502,"Planificada")&gt;0,"P",""))))</f>
        <v/>
      </c>
      <c r="P5" s="27">
        <f>IF(OR(P$3="",$A5=""),"",IF(COUNTIFS(Solicitudes!$A$3:$A$502,$A5,Solicitudes!$D$3:$D$502,"&lt;="&amp;P$3,Solicitudes!$E$3:$E$502,"&gt;="&amp;P$3,Solicitudes!$G$3:$G$502,"Aprobada",Solicitudes!$L$3:$L$502,"&lt;&gt;Licencia",Solicitudes!$L$3:$L$502,"&lt;&gt;Ausencia")&gt;0,"V",IF(COUNTIFS(Solicitudes!$A$3:$A$502,$A5,Solicitudes!$D$3:$D$502,"&lt;="&amp;P$3,Solicitudes!$E$3:$E$502,"&gt;="&amp;P$3,Solicitudes!$G$3:$G$502,"Aprobada",Solicitudes!$L$3:$L$502,"Licencia")+COUNTIFS(Solicitudes!$A$3:$A$502,$A5,Solicitudes!$D$3:$D$502,"&lt;="&amp;P$3,Solicitudes!$E$3:$E$502,"&gt;="&amp;P$3,Solicitudes!$G$3:$G$502,"Aprobada",Solicitudes!$L$3:$L$502,"Ausencia")&gt;0,"L",IF(COUNTIFS(Solicitudes!$A$3:$A$502,$A5,Solicitudes!$D$3:$D$502,"&lt;="&amp;P$3,Solicitudes!$E$3:$E$502,"&gt;="&amp;P$3,Solicitudes!$G$3:$G$502,"Solicitada")+COUNTIFS(Solicitudes!$A$3:$A$502,$A5,Solicitudes!$D$3:$D$502,"&lt;="&amp;P$3,Solicitudes!$E$3:$E$502,"&gt;="&amp;P$3,Solicitudes!$G$3:$G$502,"Planificada")&gt;0,"P",""))))</f>
        <v/>
      </c>
      <c r="Q5" s="27">
        <f>IF(OR(Q$3="",$A5=""),"",IF(COUNTIFS(Solicitudes!$A$3:$A$502,$A5,Solicitudes!$D$3:$D$502,"&lt;="&amp;Q$3,Solicitudes!$E$3:$E$502,"&gt;="&amp;Q$3,Solicitudes!$G$3:$G$502,"Aprobada",Solicitudes!$L$3:$L$502,"&lt;&gt;Licencia",Solicitudes!$L$3:$L$502,"&lt;&gt;Ausencia")&gt;0,"V",IF(COUNTIFS(Solicitudes!$A$3:$A$502,$A5,Solicitudes!$D$3:$D$502,"&lt;="&amp;Q$3,Solicitudes!$E$3:$E$502,"&gt;="&amp;Q$3,Solicitudes!$G$3:$G$502,"Aprobada",Solicitudes!$L$3:$L$502,"Licencia")+COUNTIFS(Solicitudes!$A$3:$A$502,$A5,Solicitudes!$D$3:$D$502,"&lt;="&amp;Q$3,Solicitudes!$E$3:$E$502,"&gt;="&amp;Q$3,Solicitudes!$G$3:$G$502,"Aprobada",Solicitudes!$L$3:$L$502,"Ausencia")&gt;0,"L",IF(COUNTIFS(Solicitudes!$A$3:$A$502,$A5,Solicitudes!$D$3:$D$502,"&lt;="&amp;Q$3,Solicitudes!$E$3:$E$502,"&gt;="&amp;Q$3,Solicitudes!$G$3:$G$502,"Solicitada")+COUNTIFS(Solicitudes!$A$3:$A$502,$A5,Solicitudes!$D$3:$D$502,"&lt;="&amp;Q$3,Solicitudes!$E$3:$E$502,"&gt;="&amp;Q$3,Solicitudes!$G$3:$G$502,"Planificada")&gt;0,"P",""))))</f>
        <v/>
      </c>
      <c r="R5" s="27">
        <f>IF(OR(R$3="",$A5=""),"",IF(COUNTIFS(Solicitudes!$A$3:$A$502,$A5,Solicitudes!$D$3:$D$502,"&lt;="&amp;R$3,Solicitudes!$E$3:$E$502,"&gt;="&amp;R$3,Solicitudes!$G$3:$G$502,"Aprobada",Solicitudes!$L$3:$L$502,"&lt;&gt;Licencia",Solicitudes!$L$3:$L$502,"&lt;&gt;Ausencia")&gt;0,"V",IF(COUNTIFS(Solicitudes!$A$3:$A$502,$A5,Solicitudes!$D$3:$D$502,"&lt;="&amp;R$3,Solicitudes!$E$3:$E$502,"&gt;="&amp;R$3,Solicitudes!$G$3:$G$502,"Aprobada",Solicitudes!$L$3:$L$502,"Licencia")+COUNTIFS(Solicitudes!$A$3:$A$502,$A5,Solicitudes!$D$3:$D$502,"&lt;="&amp;R$3,Solicitudes!$E$3:$E$502,"&gt;="&amp;R$3,Solicitudes!$G$3:$G$502,"Aprobada",Solicitudes!$L$3:$L$502,"Ausencia")&gt;0,"L",IF(COUNTIFS(Solicitudes!$A$3:$A$502,$A5,Solicitudes!$D$3:$D$502,"&lt;="&amp;R$3,Solicitudes!$E$3:$E$502,"&gt;="&amp;R$3,Solicitudes!$G$3:$G$502,"Solicitada")+COUNTIFS(Solicitudes!$A$3:$A$502,$A5,Solicitudes!$D$3:$D$502,"&lt;="&amp;R$3,Solicitudes!$E$3:$E$502,"&gt;="&amp;R$3,Solicitudes!$G$3:$G$502,"Planificada")&gt;0,"P",""))))</f>
        <v/>
      </c>
      <c r="S5" s="27">
        <f>IF(OR(S$3="",$A5=""),"",IF(COUNTIFS(Solicitudes!$A$3:$A$502,$A5,Solicitudes!$D$3:$D$502,"&lt;="&amp;S$3,Solicitudes!$E$3:$E$502,"&gt;="&amp;S$3,Solicitudes!$G$3:$G$502,"Aprobada",Solicitudes!$L$3:$L$502,"&lt;&gt;Licencia",Solicitudes!$L$3:$L$502,"&lt;&gt;Ausencia")&gt;0,"V",IF(COUNTIFS(Solicitudes!$A$3:$A$502,$A5,Solicitudes!$D$3:$D$502,"&lt;="&amp;S$3,Solicitudes!$E$3:$E$502,"&gt;="&amp;S$3,Solicitudes!$G$3:$G$502,"Aprobada",Solicitudes!$L$3:$L$502,"Licencia")+COUNTIFS(Solicitudes!$A$3:$A$502,$A5,Solicitudes!$D$3:$D$502,"&lt;="&amp;S$3,Solicitudes!$E$3:$E$502,"&gt;="&amp;S$3,Solicitudes!$G$3:$G$502,"Aprobada",Solicitudes!$L$3:$L$502,"Ausencia")&gt;0,"L",IF(COUNTIFS(Solicitudes!$A$3:$A$502,$A5,Solicitudes!$D$3:$D$502,"&lt;="&amp;S$3,Solicitudes!$E$3:$E$502,"&gt;="&amp;S$3,Solicitudes!$G$3:$G$502,"Solicitada")+COUNTIFS(Solicitudes!$A$3:$A$502,$A5,Solicitudes!$D$3:$D$502,"&lt;="&amp;S$3,Solicitudes!$E$3:$E$502,"&gt;="&amp;S$3,Solicitudes!$G$3:$G$502,"Planificada")&gt;0,"P",""))))</f>
        <v/>
      </c>
      <c r="T5" s="27">
        <f>IF(OR(T$3="",$A5=""),"",IF(COUNTIFS(Solicitudes!$A$3:$A$502,$A5,Solicitudes!$D$3:$D$502,"&lt;="&amp;T$3,Solicitudes!$E$3:$E$502,"&gt;="&amp;T$3,Solicitudes!$G$3:$G$502,"Aprobada",Solicitudes!$L$3:$L$502,"&lt;&gt;Licencia",Solicitudes!$L$3:$L$502,"&lt;&gt;Ausencia")&gt;0,"V",IF(COUNTIFS(Solicitudes!$A$3:$A$502,$A5,Solicitudes!$D$3:$D$502,"&lt;="&amp;T$3,Solicitudes!$E$3:$E$502,"&gt;="&amp;T$3,Solicitudes!$G$3:$G$502,"Aprobada",Solicitudes!$L$3:$L$502,"Licencia")+COUNTIFS(Solicitudes!$A$3:$A$502,$A5,Solicitudes!$D$3:$D$502,"&lt;="&amp;T$3,Solicitudes!$E$3:$E$502,"&gt;="&amp;T$3,Solicitudes!$G$3:$G$502,"Aprobada",Solicitudes!$L$3:$L$502,"Ausencia")&gt;0,"L",IF(COUNTIFS(Solicitudes!$A$3:$A$502,$A5,Solicitudes!$D$3:$D$502,"&lt;="&amp;T$3,Solicitudes!$E$3:$E$502,"&gt;="&amp;T$3,Solicitudes!$G$3:$G$502,"Solicitada")+COUNTIFS(Solicitudes!$A$3:$A$502,$A5,Solicitudes!$D$3:$D$502,"&lt;="&amp;T$3,Solicitudes!$E$3:$E$502,"&gt;="&amp;T$3,Solicitudes!$G$3:$G$502,"Planificada")&gt;0,"P",""))))</f>
        <v/>
      </c>
      <c r="U5" s="27">
        <f>IF(OR(U$3="",$A5=""),"",IF(COUNTIFS(Solicitudes!$A$3:$A$502,$A5,Solicitudes!$D$3:$D$502,"&lt;="&amp;U$3,Solicitudes!$E$3:$E$502,"&gt;="&amp;U$3,Solicitudes!$G$3:$G$502,"Aprobada",Solicitudes!$L$3:$L$502,"&lt;&gt;Licencia",Solicitudes!$L$3:$L$502,"&lt;&gt;Ausencia")&gt;0,"V",IF(COUNTIFS(Solicitudes!$A$3:$A$502,$A5,Solicitudes!$D$3:$D$502,"&lt;="&amp;U$3,Solicitudes!$E$3:$E$502,"&gt;="&amp;U$3,Solicitudes!$G$3:$G$502,"Aprobada",Solicitudes!$L$3:$L$502,"Licencia")+COUNTIFS(Solicitudes!$A$3:$A$502,$A5,Solicitudes!$D$3:$D$502,"&lt;="&amp;U$3,Solicitudes!$E$3:$E$502,"&gt;="&amp;U$3,Solicitudes!$G$3:$G$502,"Aprobada",Solicitudes!$L$3:$L$502,"Ausencia")&gt;0,"L",IF(COUNTIFS(Solicitudes!$A$3:$A$502,$A5,Solicitudes!$D$3:$D$502,"&lt;="&amp;U$3,Solicitudes!$E$3:$E$502,"&gt;="&amp;U$3,Solicitudes!$G$3:$G$502,"Solicitada")+COUNTIFS(Solicitudes!$A$3:$A$502,$A5,Solicitudes!$D$3:$D$502,"&lt;="&amp;U$3,Solicitudes!$E$3:$E$502,"&gt;="&amp;U$3,Solicitudes!$G$3:$G$502,"Planificada")&gt;0,"P",""))))</f>
        <v/>
      </c>
      <c r="V5" s="27">
        <f>IF(OR(V$3="",$A5=""),"",IF(COUNTIFS(Solicitudes!$A$3:$A$502,$A5,Solicitudes!$D$3:$D$502,"&lt;="&amp;V$3,Solicitudes!$E$3:$E$502,"&gt;="&amp;V$3,Solicitudes!$G$3:$G$502,"Aprobada",Solicitudes!$L$3:$L$502,"&lt;&gt;Licencia",Solicitudes!$L$3:$L$502,"&lt;&gt;Ausencia")&gt;0,"V",IF(COUNTIFS(Solicitudes!$A$3:$A$502,$A5,Solicitudes!$D$3:$D$502,"&lt;="&amp;V$3,Solicitudes!$E$3:$E$502,"&gt;="&amp;V$3,Solicitudes!$G$3:$G$502,"Aprobada",Solicitudes!$L$3:$L$502,"Licencia")+COUNTIFS(Solicitudes!$A$3:$A$502,$A5,Solicitudes!$D$3:$D$502,"&lt;="&amp;V$3,Solicitudes!$E$3:$E$502,"&gt;="&amp;V$3,Solicitudes!$G$3:$G$502,"Aprobada",Solicitudes!$L$3:$L$502,"Ausencia")&gt;0,"L",IF(COUNTIFS(Solicitudes!$A$3:$A$502,$A5,Solicitudes!$D$3:$D$502,"&lt;="&amp;V$3,Solicitudes!$E$3:$E$502,"&gt;="&amp;V$3,Solicitudes!$G$3:$G$502,"Solicitada")+COUNTIFS(Solicitudes!$A$3:$A$502,$A5,Solicitudes!$D$3:$D$502,"&lt;="&amp;V$3,Solicitudes!$E$3:$E$502,"&gt;="&amp;V$3,Solicitudes!$G$3:$G$502,"Planificada")&gt;0,"P",""))))</f>
        <v/>
      </c>
      <c r="W5" s="27">
        <f>IF(OR(W$3="",$A5=""),"",IF(COUNTIFS(Solicitudes!$A$3:$A$502,$A5,Solicitudes!$D$3:$D$502,"&lt;="&amp;W$3,Solicitudes!$E$3:$E$502,"&gt;="&amp;W$3,Solicitudes!$G$3:$G$502,"Aprobada",Solicitudes!$L$3:$L$502,"&lt;&gt;Licencia",Solicitudes!$L$3:$L$502,"&lt;&gt;Ausencia")&gt;0,"V",IF(COUNTIFS(Solicitudes!$A$3:$A$502,$A5,Solicitudes!$D$3:$D$502,"&lt;="&amp;W$3,Solicitudes!$E$3:$E$502,"&gt;="&amp;W$3,Solicitudes!$G$3:$G$502,"Aprobada",Solicitudes!$L$3:$L$502,"Licencia")+COUNTIFS(Solicitudes!$A$3:$A$502,$A5,Solicitudes!$D$3:$D$502,"&lt;="&amp;W$3,Solicitudes!$E$3:$E$502,"&gt;="&amp;W$3,Solicitudes!$G$3:$G$502,"Aprobada",Solicitudes!$L$3:$L$502,"Ausencia")&gt;0,"L",IF(COUNTIFS(Solicitudes!$A$3:$A$502,$A5,Solicitudes!$D$3:$D$502,"&lt;="&amp;W$3,Solicitudes!$E$3:$E$502,"&gt;="&amp;W$3,Solicitudes!$G$3:$G$502,"Solicitada")+COUNTIFS(Solicitudes!$A$3:$A$502,$A5,Solicitudes!$D$3:$D$502,"&lt;="&amp;W$3,Solicitudes!$E$3:$E$502,"&gt;="&amp;W$3,Solicitudes!$G$3:$G$502,"Planificada")&gt;0,"P",""))))</f>
        <v/>
      </c>
      <c r="X5" s="27">
        <f>IF(OR(X$3="",$A5=""),"",IF(COUNTIFS(Solicitudes!$A$3:$A$502,$A5,Solicitudes!$D$3:$D$502,"&lt;="&amp;X$3,Solicitudes!$E$3:$E$502,"&gt;="&amp;X$3,Solicitudes!$G$3:$G$502,"Aprobada",Solicitudes!$L$3:$L$502,"&lt;&gt;Licencia",Solicitudes!$L$3:$L$502,"&lt;&gt;Ausencia")&gt;0,"V",IF(COUNTIFS(Solicitudes!$A$3:$A$502,$A5,Solicitudes!$D$3:$D$502,"&lt;="&amp;X$3,Solicitudes!$E$3:$E$502,"&gt;="&amp;X$3,Solicitudes!$G$3:$G$502,"Aprobada",Solicitudes!$L$3:$L$502,"Licencia")+COUNTIFS(Solicitudes!$A$3:$A$502,$A5,Solicitudes!$D$3:$D$502,"&lt;="&amp;X$3,Solicitudes!$E$3:$E$502,"&gt;="&amp;X$3,Solicitudes!$G$3:$G$502,"Aprobada",Solicitudes!$L$3:$L$502,"Ausencia")&gt;0,"L",IF(COUNTIFS(Solicitudes!$A$3:$A$502,$A5,Solicitudes!$D$3:$D$502,"&lt;="&amp;X$3,Solicitudes!$E$3:$E$502,"&gt;="&amp;X$3,Solicitudes!$G$3:$G$502,"Solicitada")+COUNTIFS(Solicitudes!$A$3:$A$502,$A5,Solicitudes!$D$3:$D$502,"&lt;="&amp;X$3,Solicitudes!$E$3:$E$502,"&gt;="&amp;X$3,Solicitudes!$G$3:$G$502,"Planificada")&gt;0,"P",""))))</f>
        <v/>
      </c>
      <c r="Y5" s="27">
        <f>IF(OR(Y$3="",$A5=""),"",IF(COUNTIFS(Solicitudes!$A$3:$A$502,$A5,Solicitudes!$D$3:$D$502,"&lt;="&amp;Y$3,Solicitudes!$E$3:$E$502,"&gt;="&amp;Y$3,Solicitudes!$G$3:$G$502,"Aprobada",Solicitudes!$L$3:$L$502,"&lt;&gt;Licencia",Solicitudes!$L$3:$L$502,"&lt;&gt;Ausencia")&gt;0,"V",IF(COUNTIFS(Solicitudes!$A$3:$A$502,$A5,Solicitudes!$D$3:$D$502,"&lt;="&amp;Y$3,Solicitudes!$E$3:$E$502,"&gt;="&amp;Y$3,Solicitudes!$G$3:$G$502,"Aprobada",Solicitudes!$L$3:$L$502,"Licencia")+COUNTIFS(Solicitudes!$A$3:$A$502,$A5,Solicitudes!$D$3:$D$502,"&lt;="&amp;Y$3,Solicitudes!$E$3:$E$502,"&gt;="&amp;Y$3,Solicitudes!$G$3:$G$502,"Aprobada",Solicitudes!$L$3:$L$502,"Ausencia")&gt;0,"L",IF(COUNTIFS(Solicitudes!$A$3:$A$502,$A5,Solicitudes!$D$3:$D$502,"&lt;="&amp;Y$3,Solicitudes!$E$3:$E$502,"&gt;="&amp;Y$3,Solicitudes!$G$3:$G$502,"Solicitada")+COUNTIFS(Solicitudes!$A$3:$A$502,$A5,Solicitudes!$D$3:$D$502,"&lt;="&amp;Y$3,Solicitudes!$E$3:$E$502,"&gt;="&amp;Y$3,Solicitudes!$G$3:$G$502,"Planificada")&gt;0,"P",""))))</f>
        <v/>
      </c>
      <c r="Z5" s="27">
        <f>IF(OR(Z$3="",$A5=""),"",IF(COUNTIFS(Solicitudes!$A$3:$A$502,$A5,Solicitudes!$D$3:$D$502,"&lt;="&amp;Z$3,Solicitudes!$E$3:$E$502,"&gt;="&amp;Z$3,Solicitudes!$G$3:$G$502,"Aprobada",Solicitudes!$L$3:$L$502,"&lt;&gt;Licencia",Solicitudes!$L$3:$L$502,"&lt;&gt;Ausencia")&gt;0,"V",IF(COUNTIFS(Solicitudes!$A$3:$A$502,$A5,Solicitudes!$D$3:$D$502,"&lt;="&amp;Z$3,Solicitudes!$E$3:$E$502,"&gt;="&amp;Z$3,Solicitudes!$G$3:$G$502,"Aprobada",Solicitudes!$L$3:$L$502,"Licencia")+COUNTIFS(Solicitudes!$A$3:$A$502,$A5,Solicitudes!$D$3:$D$502,"&lt;="&amp;Z$3,Solicitudes!$E$3:$E$502,"&gt;="&amp;Z$3,Solicitudes!$G$3:$G$502,"Aprobada",Solicitudes!$L$3:$L$502,"Ausencia")&gt;0,"L",IF(COUNTIFS(Solicitudes!$A$3:$A$502,$A5,Solicitudes!$D$3:$D$502,"&lt;="&amp;Z$3,Solicitudes!$E$3:$E$502,"&gt;="&amp;Z$3,Solicitudes!$G$3:$G$502,"Solicitada")+COUNTIFS(Solicitudes!$A$3:$A$502,$A5,Solicitudes!$D$3:$D$502,"&lt;="&amp;Z$3,Solicitudes!$E$3:$E$502,"&gt;="&amp;Z$3,Solicitudes!$G$3:$G$502,"Planificada")&gt;0,"P",""))))</f>
        <v/>
      </c>
      <c r="AA5" s="27">
        <f>IF(OR(AA$3="",$A5=""),"",IF(COUNTIFS(Solicitudes!$A$3:$A$502,$A5,Solicitudes!$D$3:$D$502,"&lt;="&amp;AA$3,Solicitudes!$E$3:$E$502,"&gt;="&amp;AA$3,Solicitudes!$G$3:$G$502,"Aprobada",Solicitudes!$L$3:$L$502,"&lt;&gt;Licencia",Solicitudes!$L$3:$L$502,"&lt;&gt;Ausencia")&gt;0,"V",IF(COUNTIFS(Solicitudes!$A$3:$A$502,$A5,Solicitudes!$D$3:$D$502,"&lt;="&amp;AA$3,Solicitudes!$E$3:$E$502,"&gt;="&amp;AA$3,Solicitudes!$G$3:$G$502,"Aprobada",Solicitudes!$L$3:$L$502,"Licencia")+COUNTIFS(Solicitudes!$A$3:$A$502,$A5,Solicitudes!$D$3:$D$502,"&lt;="&amp;AA$3,Solicitudes!$E$3:$E$502,"&gt;="&amp;AA$3,Solicitudes!$G$3:$G$502,"Aprobada",Solicitudes!$L$3:$L$502,"Ausencia")&gt;0,"L",IF(COUNTIFS(Solicitudes!$A$3:$A$502,$A5,Solicitudes!$D$3:$D$502,"&lt;="&amp;AA$3,Solicitudes!$E$3:$E$502,"&gt;="&amp;AA$3,Solicitudes!$G$3:$G$502,"Solicitada")+COUNTIFS(Solicitudes!$A$3:$A$502,$A5,Solicitudes!$D$3:$D$502,"&lt;="&amp;AA$3,Solicitudes!$E$3:$E$502,"&gt;="&amp;AA$3,Solicitudes!$G$3:$G$502,"Planificada")&gt;0,"P",""))))</f>
        <v/>
      </c>
      <c r="AB5" s="27">
        <f>IF(OR(AB$3="",$A5=""),"",IF(COUNTIFS(Solicitudes!$A$3:$A$502,$A5,Solicitudes!$D$3:$D$502,"&lt;="&amp;AB$3,Solicitudes!$E$3:$E$502,"&gt;="&amp;AB$3,Solicitudes!$G$3:$G$502,"Aprobada",Solicitudes!$L$3:$L$502,"&lt;&gt;Licencia",Solicitudes!$L$3:$L$502,"&lt;&gt;Ausencia")&gt;0,"V",IF(COUNTIFS(Solicitudes!$A$3:$A$502,$A5,Solicitudes!$D$3:$D$502,"&lt;="&amp;AB$3,Solicitudes!$E$3:$E$502,"&gt;="&amp;AB$3,Solicitudes!$G$3:$G$502,"Aprobada",Solicitudes!$L$3:$L$502,"Licencia")+COUNTIFS(Solicitudes!$A$3:$A$502,$A5,Solicitudes!$D$3:$D$502,"&lt;="&amp;AB$3,Solicitudes!$E$3:$E$502,"&gt;="&amp;AB$3,Solicitudes!$G$3:$G$502,"Aprobada",Solicitudes!$L$3:$L$502,"Ausencia")&gt;0,"L",IF(COUNTIFS(Solicitudes!$A$3:$A$502,$A5,Solicitudes!$D$3:$D$502,"&lt;="&amp;AB$3,Solicitudes!$E$3:$E$502,"&gt;="&amp;AB$3,Solicitudes!$G$3:$G$502,"Solicitada")+COUNTIFS(Solicitudes!$A$3:$A$502,$A5,Solicitudes!$D$3:$D$502,"&lt;="&amp;AB$3,Solicitudes!$E$3:$E$502,"&gt;="&amp;AB$3,Solicitudes!$G$3:$G$502,"Planificada")&gt;0,"P",""))))</f>
        <v/>
      </c>
      <c r="AC5" s="27">
        <f>IF(OR(AC$3="",$A5=""),"",IF(COUNTIFS(Solicitudes!$A$3:$A$502,$A5,Solicitudes!$D$3:$D$502,"&lt;="&amp;AC$3,Solicitudes!$E$3:$E$502,"&gt;="&amp;AC$3,Solicitudes!$G$3:$G$502,"Aprobada",Solicitudes!$L$3:$L$502,"&lt;&gt;Licencia",Solicitudes!$L$3:$L$502,"&lt;&gt;Ausencia")&gt;0,"V",IF(COUNTIFS(Solicitudes!$A$3:$A$502,$A5,Solicitudes!$D$3:$D$502,"&lt;="&amp;AC$3,Solicitudes!$E$3:$E$502,"&gt;="&amp;AC$3,Solicitudes!$G$3:$G$502,"Aprobada",Solicitudes!$L$3:$L$502,"Licencia")+COUNTIFS(Solicitudes!$A$3:$A$502,$A5,Solicitudes!$D$3:$D$502,"&lt;="&amp;AC$3,Solicitudes!$E$3:$E$502,"&gt;="&amp;AC$3,Solicitudes!$G$3:$G$502,"Aprobada",Solicitudes!$L$3:$L$502,"Ausencia")&gt;0,"L",IF(COUNTIFS(Solicitudes!$A$3:$A$502,$A5,Solicitudes!$D$3:$D$502,"&lt;="&amp;AC$3,Solicitudes!$E$3:$E$502,"&gt;="&amp;AC$3,Solicitudes!$G$3:$G$502,"Solicitada")+COUNTIFS(Solicitudes!$A$3:$A$502,$A5,Solicitudes!$D$3:$D$502,"&lt;="&amp;AC$3,Solicitudes!$E$3:$E$502,"&gt;="&amp;AC$3,Solicitudes!$G$3:$G$502,"Planificada")&gt;0,"P",""))))</f>
        <v/>
      </c>
      <c r="AD5" s="27">
        <f>IF(OR(AD$3="",$A5=""),"",IF(COUNTIFS(Solicitudes!$A$3:$A$502,$A5,Solicitudes!$D$3:$D$502,"&lt;="&amp;AD$3,Solicitudes!$E$3:$E$502,"&gt;="&amp;AD$3,Solicitudes!$G$3:$G$502,"Aprobada",Solicitudes!$L$3:$L$502,"&lt;&gt;Licencia",Solicitudes!$L$3:$L$502,"&lt;&gt;Ausencia")&gt;0,"V",IF(COUNTIFS(Solicitudes!$A$3:$A$502,$A5,Solicitudes!$D$3:$D$502,"&lt;="&amp;AD$3,Solicitudes!$E$3:$E$502,"&gt;="&amp;AD$3,Solicitudes!$G$3:$G$502,"Aprobada",Solicitudes!$L$3:$L$502,"Licencia")+COUNTIFS(Solicitudes!$A$3:$A$502,$A5,Solicitudes!$D$3:$D$502,"&lt;="&amp;AD$3,Solicitudes!$E$3:$E$502,"&gt;="&amp;AD$3,Solicitudes!$G$3:$G$502,"Aprobada",Solicitudes!$L$3:$L$502,"Ausencia")&gt;0,"L",IF(COUNTIFS(Solicitudes!$A$3:$A$502,$A5,Solicitudes!$D$3:$D$502,"&lt;="&amp;AD$3,Solicitudes!$E$3:$E$502,"&gt;="&amp;AD$3,Solicitudes!$G$3:$G$502,"Solicitada")+COUNTIFS(Solicitudes!$A$3:$A$502,$A5,Solicitudes!$D$3:$D$502,"&lt;="&amp;AD$3,Solicitudes!$E$3:$E$502,"&gt;="&amp;AD$3,Solicitudes!$G$3:$G$502,"Planificada")&gt;0,"P",""))))</f>
        <v/>
      </c>
      <c r="AE5" s="27">
        <f>IF(OR(AE$3="",$A5=""),"",IF(COUNTIFS(Solicitudes!$A$3:$A$502,$A5,Solicitudes!$D$3:$D$502,"&lt;="&amp;AE$3,Solicitudes!$E$3:$E$502,"&gt;="&amp;AE$3,Solicitudes!$G$3:$G$502,"Aprobada",Solicitudes!$L$3:$L$502,"&lt;&gt;Licencia",Solicitudes!$L$3:$L$502,"&lt;&gt;Ausencia")&gt;0,"V",IF(COUNTIFS(Solicitudes!$A$3:$A$502,$A5,Solicitudes!$D$3:$D$502,"&lt;="&amp;AE$3,Solicitudes!$E$3:$E$502,"&gt;="&amp;AE$3,Solicitudes!$G$3:$G$502,"Aprobada",Solicitudes!$L$3:$L$502,"Licencia")+COUNTIFS(Solicitudes!$A$3:$A$502,$A5,Solicitudes!$D$3:$D$502,"&lt;="&amp;AE$3,Solicitudes!$E$3:$E$502,"&gt;="&amp;AE$3,Solicitudes!$G$3:$G$502,"Aprobada",Solicitudes!$L$3:$L$502,"Ausencia")&gt;0,"L",IF(COUNTIFS(Solicitudes!$A$3:$A$502,$A5,Solicitudes!$D$3:$D$502,"&lt;="&amp;AE$3,Solicitudes!$E$3:$E$502,"&gt;="&amp;AE$3,Solicitudes!$G$3:$G$502,"Solicitada")+COUNTIFS(Solicitudes!$A$3:$A$502,$A5,Solicitudes!$D$3:$D$502,"&lt;="&amp;AE$3,Solicitudes!$E$3:$E$502,"&gt;="&amp;AE$3,Solicitudes!$G$3:$G$502,"Planificada")&gt;0,"P",""))))</f>
        <v/>
      </c>
      <c r="AF5" s="27">
        <f>IF(OR(AF$3="",$A5=""),"",IF(COUNTIFS(Solicitudes!$A$3:$A$502,$A5,Solicitudes!$D$3:$D$502,"&lt;="&amp;AF$3,Solicitudes!$E$3:$E$502,"&gt;="&amp;AF$3,Solicitudes!$G$3:$G$502,"Aprobada",Solicitudes!$L$3:$L$502,"&lt;&gt;Licencia",Solicitudes!$L$3:$L$502,"&lt;&gt;Ausencia")&gt;0,"V",IF(COUNTIFS(Solicitudes!$A$3:$A$502,$A5,Solicitudes!$D$3:$D$502,"&lt;="&amp;AF$3,Solicitudes!$E$3:$E$502,"&gt;="&amp;AF$3,Solicitudes!$G$3:$G$502,"Aprobada",Solicitudes!$L$3:$L$502,"Licencia")+COUNTIFS(Solicitudes!$A$3:$A$502,$A5,Solicitudes!$D$3:$D$502,"&lt;="&amp;AF$3,Solicitudes!$E$3:$E$502,"&gt;="&amp;AF$3,Solicitudes!$G$3:$G$502,"Aprobada",Solicitudes!$L$3:$L$502,"Ausencia")&gt;0,"L",IF(COUNTIFS(Solicitudes!$A$3:$A$502,$A5,Solicitudes!$D$3:$D$502,"&lt;="&amp;AF$3,Solicitudes!$E$3:$E$502,"&gt;="&amp;AF$3,Solicitudes!$G$3:$G$502,"Solicitada")+COUNTIFS(Solicitudes!$A$3:$A$502,$A5,Solicitudes!$D$3:$D$502,"&lt;="&amp;AF$3,Solicitudes!$E$3:$E$502,"&gt;="&amp;AF$3,Solicitudes!$G$3:$G$502,"Planificada")&gt;0,"P",""))))</f>
        <v/>
      </c>
      <c r="AG5" s="27">
        <f>IF(OR(AG$3="",$A5=""),"",IF(COUNTIFS(Solicitudes!$A$3:$A$502,$A5,Solicitudes!$D$3:$D$502,"&lt;="&amp;AG$3,Solicitudes!$E$3:$E$502,"&gt;="&amp;AG$3,Solicitudes!$G$3:$G$502,"Aprobada",Solicitudes!$L$3:$L$502,"&lt;&gt;Licencia",Solicitudes!$L$3:$L$502,"&lt;&gt;Ausencia")&gt;0,"V",IF(COUNTIFS(Solicitudes!$A$3:$A$502,$A5,Solicitudes!$D$3:$D$502,"&lt;="&amp;AG$3,Solicitudes!$E$3:$E$502,"&gt;="&amp;AG$3,Solicitudes!$G$3:$G$502,"Aprobada",Solicitudes!$L$3:$L$502,"Licencia")+COUNTIFS(Solicitudes!$A$3:$A$502,$A5,Solicitudes!$D$3:$D$502,"&lt;="&amp;AG$3,Solicitudes!$E$3:$E$502,"&gt;="&amp;AG$3,Solicitudes!$G$3:$G$502,"Aprobada",Solicitudes!$L$3:$L$502,"Ausencia")&gt;0,"L",IF(COUNTIFS(Solicitudes!$A$3:$A$502,$A5,Solicitudes!$D$3:$D$502,"&lt;="&amp;AG$3,Solicitudes!$E$3:$E$502,"&gt;="&amp;AG$3,Solicitudes!$G$3:$G$502,"Solicitada")+COUNTIFS(Solicitudes!$A$3:$A$502,$A5,Solicitudes!$D$3:$D$502,"&lt;="&amp;AG$3,Solicitudes!$E$3:$E$502,"&gt;="&amp;AG$3,Solicitudes!$G$3:$G$502,"Planificada")&gt;0,"P",""))))</f>
        <v/>
      </c>
    </row>
    <row r="6">
      <c r="A6">
        <f>IF(Saldos!A6="","",Saldos!A6)</f>
        <v/>
      </c>
      <c r="B6">
        <f>IF(A6="","",Saldos!B6)</f>
        <v/>
      </c>
      <c r="C6" s="27">
        <f>IF(OR(C$3="",$A6=""),"",IF(COUNTIFS(Solicitudes!$A$3:$A$502,$A6,Solicitudes!$D$3:$D$502,"&lt;="&amp;C$3,Solicitudes!$E$3:$E$502,"&gt;="&amp;C$3,Solicitudes!$G$3:$G$502,"Aprobada",Solicitudes!$L$3:$L$502,"&lt;&gt;Licencia",Solicitudes!$L$3:$L$502,"&lt;&gt;Ausencia")&gt;0,"V",IF(COUNTIFS(Solicitudes!$A$3:$A$502,$A6,Solicitudes!$D$3:$D$502,"&lt;="&amp;C$3,Solicitudes!$E$3:$E$502,"&gt;="&amp;C$3,Solicitudes!$G$3:$G$502,"Aprobada",Solicitudes!$L$3:$L$502,"Licencia")+COUNTIFS(Solicitudes!$A$3:$A$502,$A6,Solicitudes!$D$3:$D$502,"&lt;="&amp;C$3,Solicitudes!$E$3:$E$502,"&gt;="&amp;C$3,Solicitudes!$G$3:$G$502,"Aprobada",Solicitudes!$L$3:$L$502,"Ausencia")&gt;0,"L",IF(COUNTIFS(Solicitudes!$A$3:$A$502,$A6,Solicitudes!$D$3:$D$502,"&lt;="&amp;C$3,Solicitudes!$E$3:$E$502,"&gt;="&amp;C$3,Solicitudes!$G$3:$G$502,"Solicitada")+COUNTIFS(Solicitudes!$A$3:$A$502,$A6,Solicitudes!$D$3:$D$502,"&lt;="&amp;C$3,Solicitudes!$E$3:$E$502,"&gt;="&amp;C$3,Solicitudes!$G$3:$G$502,"Planificada")&gt;0,"P",""))))</f>
        <v/>
      </c>
      <c r="D6" s="27">
        <f>IF(OR(D$3="",$A6=""),"",IF(COUNTIFS(Solicitudes!$A$3:$A$502,$A6,Solicitudes!$D$3:$D$502,"&lt;="&amp;D$3,Solicitudes!$E$3:$E$502,"&gt;="&amp;D$3,Solicitudes!$G$3:$G$502,"Aprobada",Solicitudes!$L$3:$L$502,"&lt;&gt;Licencia",Solicitudes!$L$3:$L$502,"&lt;&gt;Ausencia")&gt;0,"V",IF(COUNTIFS(Solicitudes!$A$3:$A$502,$A6,Solicitudes!$D$3:$D$502,"&lt;="&amp;D$3,Solicitudes!$E$3:$E$502,"&gt;="&amp;D$3,Solicitudes!$G$3:$G$502,"Aprobada",Solicitudes!$L$3:$L$502,"Licencia")+COUNTIFS(Solicitudes!$A$3:$A$502,$A6,Solicitudes!$D$3:$D$502,"&lt;="&amp;D$3,Solicitudes!$E$3:$E$502,"&gt;="&amp;D$3,Solicitudes!$G$3:$G$502,"Aprobada",Solicitudes!$L$3:$L$502,"Ausencia")&gt;0,"L",IF(COUNTIFS(Solicitudes!$A$3:$A$502,$A6,Solicitudes!$D$3:$D$502,"&lt;="&amp;D$3,Solicitudes!$E$3:$E$502,"&gt;="&amp;D$3,Solicitudes!$G$3:$G$502,"Solicitada")+COUNTIFS(Solicitudes!$A$3:$A$502,$A6,Solicitudes!$D$3:$D$502,"&lt;="&amp;D$3,Solicitudes!$E$3:$E$502,"&gt;="&amp;D$3,Solicitudes!$G$3:$G$502,"Planificada")&gt;0,"P",""))))</f>
        <v/>
      </c>
      <c r="E6" s="27">
        <f>IF(OR(E$3="",$A6=""),"",IF(COUNTIFS(Solicitudes!$A$3:$A$502,$A6,Solicitudes!$D$3:$D$502,"&lt;="&amp;E$3,Solicitudes!$E$3:$E$502,"&gt;="&amp;E$3,Solicitudes!$G$3:$G$502,"Aprobada",Solicitudes!$L$3:$L$502,"&lt;&gt;Licencia",Solicitudes!$L$3:$L$502,"&lt;&gt;Ausencia")&gt;0,"V",IF(COUNTIFS(Solicitudes!$A$3:$A$502,$A6,Solicitudes!$D$3:$D$502,"&lt;="&amp;E$3,Solicitudes!$E$3:$E$502,"&gt;="&amp;E$3,Solicitudes!$G$3:$G$502,"Aprobada",Solicitudes!$L$3:$L$502,"Licencia")+COUNTIFS(Solicitudes!$A$3:$A$502,$A6,Solicitudes!$D$3:$D$502,"&lt;="&amp;E$3,Solicitudes!$E$3:$E$502,"&gt;="&amp;E$3,Solicitudes!$G$3:$G$502,"Aprobada",Solicitudes!$L$3:$L$502,"Ausencia")&gt;0,"L",IF(COUNTIFS(Solicitudes!$A$3:$A$502,$A6,Solicitudes!$D$3:$D$502,"&lt;="&amp;E$3,Solicitudes!$E$3:$E$502,"&gt;="&amp;E$3,Solicitudes!$G$3:$G$502,"Solicitada")+COUNTIFS(Solicitudes!$A$3:$A$502,$A6,Solicitudes!$D$3:$D$502,"&lt;="&amp;E$3,Solicitudes!$E$3:$E$502,"&gt;="&amp;E$3,Solicitudes!$G$3:$G$502,"Planificada")&gt;0,"P",""))))</f>
        <v/>
      </c>
      <c r="F6" s="27">
        <f>IF(OR(F$3="",$A6=""),"",IF(COUNTIFS(Solicitudes!$A$3:$A$502,$A6,Solicitudes!$D$3:$D$502,"&lt;="&amp;F$3,Solicitudes!$E$3:$E$502,"&gt;="&amp;F$3,Solicitudes!$G$3:$G$502,"Aprobada",Solicitudes!$L$3:$L$502,"&lt;&gt;Licencia",Solicitudes!$L$3:$L$502,"&lt;&gt;Ausencia")&gt;0,"V",IF(COUNTIFS(Solicitudes!$A$3:$A$502,$A6,Solicitudes!$D$3:$D$502,"&lt;="&amp;F$3,Solicitudes!$E$3:$E$502,"&gt;="&amp;F$3,Solicitudes!$G$3:$G$502,"Aprobada",Solicitudes!$L$3:$L$502,"Licencia")+COUNTIFS(Solicitudes!$A$3:$A$502,$A6,Solicitudes!$D$3:$D$502,"&lt;="&amp;F$3,Solicitudes!$E$3:$E$502,"&gt;="&amp;F$3,Solicitudes!$G$3:$G$502,"Aprobada",Solicitudes!$L$3:$L$502,"Ausencia")&gt;0,"L",IF(COUNTIFS(Solicitudes!$A$3:$A$502,$A6,Solicitudes!$D$3:$D$502,"&lt;="&amp;F$3,Solicitudes!$E$3:$E$502,"&gt;="&amp;F$3,Solicitudes!$G$3:$G$502,"Solicitada")+COUNTIFS(Solicitudes!$A$3:$A$502,$A6,Solicitudes!$D$3:$D$502,"&lt;="&amp;F$3,Solicitudes!$E$3:$E$502,"&gt;="&amp;F$3,Solicitudes!$G$3:$G$502,"Planificada")&gt;0,"P",""))))</f>
        <v/>
      </c>
      <c r="G6" s="27">
        <f>IF(OR(G$3="",$A6=""),"",IF(COUNTIFS(Solicitudes!$A$3:$A$502,$A6,Solicitudes!$D$3:$D$502,"&lt;="&amp;G$3,Solicitudes!$E$3:$E$502,"&gt;="&amp;G$3,Solicitudes!$G$3:$G$502,"Aprobada",Solicitudes!$L$3:$L$502,"&lt;&gt;Licencia",Solicitudes!$L$3:$L$502,"&lt;&gt;Ausencia")&gt;0,"V",IF(COUNTIFS(Solicitudes!$A$3:$A$502,$A6,Solicitudes!$D$3:$D$502,"&lt;="&amp;G$3,Solicitudes!$E$3:$E$502,"&gt;="&amp;G$3,Solicitudes!$G$3:$G$502,"Aprobada",Solicitudes!$L$3:$L$502,"Licencia")+COUNTIFS(Solicitudes!$A$3:$A$502,$A6,Solicitudes!$D$3:$D$502,"&lt;="&amp;G$3,Solicitudes!$E$3:$E$502,"&gt;="&amp;G$3,Solicitudes!$G$3:$G$502,"Aprobada",Solicitudes!$L$3:$L$502,"Ausencia")&gt;0,"L",IF(COUNTIFS(Solicitudes!$A$3:$A$502,$A6,Solicitudes!$D$3:$D$502,"&lt;="&amp;G$3,Solicitudes!$E$3:$E$502,"&gt;="&amp;G$3,Solicitudes!$G$3:$G$502,"Solicitada")+COUNTIFS(Solicitudes!$A$3:$A$502,$A6,Solicitudes!$D$3:$D$502,"&lt;="&amp;G$3,Solicitudes!$E$3:$E$502,"&gt;="&amp;G$3,Solicitudes!$G$3:$G$502,"Planificada")&gt;0,"P",""))))</f>
        <v/>
      </c>
      <c r="H6" s="27">
        <f>IF(OR(H$3="",$A6=""),"",IF(COUNTIFS(Solicitudes!$A$3:$A$502,$A6,Solicitudes!$D$3:$D$502,"&lt;="&amp;H$3,Solicitudes!$E$3:$E$502,"&gt;="&amp;H$3,Solicitudes!$G$3:$G$502,"Aprobada",Solicitudes!$L$3:$L$502,"&lt;&gt;Licencia",Solicitudes!$L$3:$L$502,"&lt;&gt;Ausencia")&gt;0,"V",IF(COUNTIFS(Solicitudes!$A$3:$A$502,$A6,Solicitudes!$D$3:$D$502,"&lt;="&amp;H$3,Solicitudes!$E$3:$E$502,"&gt;="&amp;H$3,Solicitudes!$G$3:$G$502,"Aprobada",Solicitudes!$L$3:$L$502,"Licencia")+COUNTIFS(Solicitudes!$A$3:$A$502,$A6,Solicitudes!$D$3:$D$502,"&lt;="&amp;H$3,Solicitudes!$E$3:$E$502,"&gt;="&amp;H$3,Solicitudes!$G$3:$G$502,"Aprobada",Solicitudes!$L$3:$L$502,"Ausencia")&gt;0,"L",IF(COUNTIFS(Solicitudes!$A$3:$A$502,$A6,Solicitudes!$D$3:$D$502,"&lt;="&amp;H$3,Solicitudes!$E$3:$E$502,"&gt;="&amp;H$3,Solicitudes!$G$3:$G$502,"Solicitada")+COUNTIFS(Solicitudes!$A$3:$A$502,$A6,Solicitudes!$D$3:$D$502,"&lt;="&amp;H$3,Solicitudes!$E$3:$E$502,"&gt;="&amp;H$3,Solicitudes!$G$3:$G$502,"Planificada")&gt;0,"P",""))))</f>
        <v/>
      </c>
      <c r="I6" s="27">
        <f>IF(OR(I$3="",$A6=""),"",IF(COUNTIFS(Solicitudes!$A$3:$A$502,$A6,Solicitudes!$D$3:$D$502,"&lt;="&amp;I$3,Solicitudes!$E$3:$E$502,"&gt;="&amp;I$3,Solicitudes!$G$3:$G$502,"Aprobada",Solicitudes!$L$3:$L$502,"&lt;&gt;Licencia",Solicitudes!$L$3:$L$502,"&lt;&gt;Ausencia")&gt;0,"V",IF(COUNTIFS(Solicitudes!$A$3:$A$502,$A6,Solicitudes!$D$3:$D$502,"&lt;="&amp;I$3,Solicitudes!$E$3:$E$502,"&gt;="&amp;I$3,Solicitudes!$G$3:$G$502,"Aprobada",Solicitudes!$L$3:$L$502,"Licencia")+COUNTIFS(Solicitudes!$A$3:$A$502,$A6,Solicitudes!$D$3:$D$502,"&lt;="&amp;I$3,Solicitudes!$E$3:$E$502,"&gt;="&amp;I$3,Solicitudes!$G$3:$G$502,"Aprobada",Solicitudes!$L$3:$L$502,"Ausencia")&gt;0,"L",IF(COUNTIFS(Solicitudes!$A$3:$A$502,$A6,Solicitudes!$D$3:$D$502,"&lt;="&amp;I$3,Solicitudes!$E$3:$E$502,"&gt;="&amp;I$3,Solicitudes!$G$3:$G$502,"Solicitada")+COUNTIFS(Solicitudes!$A$3:$A$502,$A6,Solicitudes!$D$3:$D$502,"&lt;="&amp;I$3,Solicitudes!$E$3:$E$502,"&gt;="&amp;I$3,Solicitudes!$G$3:$G$502,"Planificada")&gt;0,"P",""))))</f>
        <v/>
      </c>
      <c r="J6" s="27">
        <f>IF(OR(J$3="",$A6=""),"",IF(COUNTIFS(Solicitudes!$A$3:$A$502,$A6,Solicitudes!$D$3:$D$502,"&lt;="&amp;J$3,Solicitudes!$E$3:$E$502,"&gt;="&amp;J$3,Solicitudes!$G$3:$G$502,"Aprobada",Solicitudes!$L$3:$L$502,"&lt;&gt;Licencia",Solicitudes!$L$3:$L$502,"&lt;&gt;Ausencia")&gt;0,"V",IF(COUNTIFS(Solicitudes!$A$3:$A$502,$A6,Solicitudes!$D$3:$D$502,"&lt;="&amp;J$3,Solicitudes!$E$3:$E$502,"&gt;="&amp;J$3,Solicitudes!$G$3:$G$502,"Aprobada",Solicitudes!$L$3:$L$502,"Licencia")+COUNTIFS(Solicitudes!$A$3:$A$502,$A6,Solicitudes!$D$3:$D$502,"&lt;="&amp;J$3,Solicitudes!$E$3:$E$502,"&gt;="&amp;J$3,Solicitudes!$G$3:$G$502,"Aprobada",Solicitudes!$L$3:$L$502,"Ausencia")&gt;0,"L",IF(COUNTIFS(Solicitudes!$A$3:$A$502,$A6,Solicitudes!$D$3:$D$502,"&lt;="&amp;J$3,Solicitudes!$E$3:$E$502,"&gt;="&amp;J$3,Solicitudes!$G$3:$G$502,"Solicitada")+COUNTIFS(Solicitudes!$A$3:$A$502,$A6,Solicitudes!$D$3:$D$502,"&lt;="&amp;J$3,Solicitudes!$E$3:$E$502,"&gt;="&amp;J$3,Solicitudes!$G$3:$G$502,"Planificada")&gt;0,"P",""))))</f>
        <v/>
      </c>
      <c r="K6" s="27">
        <f>IF(OR(K$3="",$A6=""),"",IF(COUNTIFS(Solicitudes!$A$3:$A$502,$A6,Solicitudes!$D$3:$D$502,"&lt;="&amp;K$3,Solicitudes!$E$3:$E$502,"&gt;="&amp;K$3,Solicitudes!$G$3:$G$502,"Aprobada",Solicitudes!$L$3:$L$502,"&lt;&gt;Licencia",Solicitudes!$L$3:$L$502,"&lt;&gt;Ausencia")&gt;0,"V",IF(COUNTIFS(Solicitudes!$A$3:$A$502,$A6,Solicitudes!$D$3:$D$502,"&lt;="&amp;K$3,Solicitudes!$E$3:$E$502,"&gt;="&amp;K$3,Solicitudes!$G$3:$G$502,"Aprobada",Solicitudes!$L$3:$L$502,"Licencia")+COUNTIFS(Solicitudes!$A$3:$A$502,$A6,Solicitudes!$D$3:$D$502,"&lt;="&amp;K$3,Solicitudes!$E$3:$E$502,"&gt;="&amp;K$3,Solicitudes!$G$3:$G$502,"Aprobada",Solicitudes!$L$3:$L$502,"Ausencia")&gt;0,"L",IF(COUNTIFS(Solicitudes!$A$3:$A$502,$A6,Solicitudes!$D$3:$D$502,"&lt;="&amp;K$3,Solicitudes!$E$3:$E$502,"&gt;="&amp;K$3,Solicitudes!$G$3:$G$502,"Solicitada")+COUNTIFS(Solicitudes!$A$3:$A$502,$A6,Solicitudes!$D$3:$D$502,"&lt;="&amp;K$3,Solicitudes!$E$3:$E$502,"&gt;="&amp;K$3,Solicitudes!$G$3:$G$502,"Planificada")&gt;0,"P",""))))</f>
        <v/>
      </c>
      <c r="L6" s="27">
        <f>IF(OR(L$3="",$A6=""),"",IF(COUNTIFS(Solicitudes!$A$3:$A$502,$A6,Solicitudes!$D$3:$D$502,"&lt;="&amp;L$3,Solicitudes!$E$3:$E$502,"&gt;="&amp;L$3,Solicitudes!$G$3:$G$502,"Aprobada",Solicitudes!$L$3:$L$502,"&lt;&gt;Licencia",Solicitudes!$L$3:$L$502,"&lt;&gt;Ausencia")&gt;0,"V",IF(COUNTIFS(Solicitudes!$A$3:$A$502,$A6,Solicitudes!$D$3:$D$502,"&lt;="&amp;L$3,Solicitudes!$E$3:$E$502,"&gt;="&amp;L$3,Solicitudes!$G$3:$G$502,"Aprobada",Solicitudes!$L$3:$L$502,"Licencia")+COUNTIFS(Solicitudes!$A$3:$A$502,$A6,Solicitudes!$D$3:$D$502,"&lt;="&amp;L$3,Solicitudes!$E$3:$E$502,"&gt;="&amp;L$3,Solicitudes!$G$3:$G$502,"Aprobada",Solicitudes!$L$3:$L$502,"Ausencia")&gt;0,"L",IF(COUNTIFS(Solicitudes!$A$3:$A$502,$A6,Solicitudes!$D$3:$D$502,"&lt;="&amp;L$3,Solicitudes!$E$3:$E$502,"&gt;="&amp;L$3,Solicitudes!$G$3:$G$502,"Solicitada")+COUNTIFS(Solicitudes!$A$3:$A$502,$A6,Solicitudes!$D$3:$D$502,"&lt;="&amp;L$3,Solicitudes!$E$3:$E$502,"&gt;="&amp;L$3,Solicitudes!$G$3:$G$502,"Planificada")&gt;0,"P",""))))</f>
        <v/>
      </c>
      <c r="M6" s="27">
        <f>IF(OR(M$3="",$A6=""),"",IF(COUNTIFS(Solicitudes!$A$3:$A$502,$A6,Solicitudes!$D$3:$D$502,"&lt;="&amp;M$3,Solicitudes!$E$3:$E$502,"&gt;="&amp;M$3,Solicitudes!$G$3:$G$502,"Aprobada",Solicitudes!$L$3:$L$502,"&lt;&gt;Licencia",Solicitudes!$L$3:$L$502,"&lt;&gt;Ausencia")&gt;0,"V",IF(COUNTIFS(Solicitudes!$A$3:$A$502,$A6,Solicitudes!$D$3:$D$502,"&lt;="&amp;M$3,Solicitudes!$E$3:$E$502,"&gt;="&amp;M$3,Solicitudes!$G$3:$G$502,"Aprobada",Solicitudes!$L$3:$L$502,"Licencia")+COUNTIFS(Solicitudes!$A$3:$A$502,$A6,Solicitudes!$D$3:$D$502,"&lt;="&amp;M$3,Solicitudes!$E$3:$E$502,"&gt;="&amp;M$3,Solicitudes!$G$3:$G$502,"Aprobada",Solicitudes!$L$3:$L$502,"Ausencia")&gt;0,"L",IF(COUNTIFS(Solicitudes!$A$3:$A$502,$A6,Solicitudes!$D$3:$D$502,"&lt;="&amp;M$3,Solicitudes!$E$3:$E$502,"&gt;="&amp;M$3,Solicitudes!$G$3:$G$502,"Solicitada")+COUNTIFS(Solicitudes!$A$3:$A$502,$A6,Solicitudes!$D$3:$D$502,"&lt;="&amp;M$3,Solicitudes!$E$3:$E$502,"&gt;="&amp;M$3,Solicitudes!$G$3:$G$502,"Planificada")&gt;0,"P",""))))</f>
        <v/>
      </c>
      <c r="N6" s="27">
        <f>IF(OR(N$3="",$A6=""),"",IF(COUNTIFS(Solicitudes!$A$3:$A$502,$A6,Solicitudes!$D$3:$D$502,"&lt;="&amp;N$3,Solicitudes!$E$3:$E$502,"&gt;="&amp;N$3,Solicitudes!$G$3:$G$502,"Aprobada",Solicitudes!$L$3:$L$502,"&lt;&gt;Licencia",Solicitudes!$L$3:$L$502,"&lt;&gt;Ausencia")&gt;0,"V",IF(COUNTIFS(Solicitudes!$A$3:$A$502,$A6,Solicitudes!$D$3:$D$502,"&lt;="&amp;N$3,Solicitudes!$E$3:$E$502,"&gt;="&amp;N$3,Solicitudes!$G$3:$G$502,"Aprobada",Solicitudes!$L$3:$L$502,"Licencia")+COUNTIFS(Solicitudes!$A$3:$A$502,$A6,Solicitudes!$D$3:$D$502,"&lt;="&amp;N$3,Solicitudes!$E$3:$E$502,"&gt;="&amp;N$3,Solicitudes!$G$3:$G$502,"Aprobada",Solicitudes!$L$3:$L$502,"Ausencia")&gt;0,"L",IF(COUNTIFS(Solicitudes!$A$3:$A$502,$A6,Solicitudes!$D$3:$D$502,"&lt;="&amp;N$3,Solicitudes!$E$3:$E$502,"&gt;="&amp;N$3,Solicitudes!$G$3:$G$502,"Solicitada")+COUNTIFS(Solicitudes!$A$3:$A$502,$A6,Solicitudes!$D$3:$D$502,"&lt;="&amp;N$3,Solicitudes!$E$3:$E$502,"&gt;="&amp;N$3,Solicitudes!$G$3:$G$502,"Planificada")&gt;0,"P",""))))</f>
        <v/>
      </c>
      <c r="O6" s="27">
        <f>IF(OR(O$3="",$A6=""),"",IF(COUNTIFS(Solicitudes!$A$3:$A$502,$A6,Solicitudes!$D$3:$D$502,"&lt;="&amp;O$3,Solicitudes!$E$3:$E$502,"&gt;="&amp;O$3,Solicitudes!$G$3:$G$502,"Aprobada",Solicitudes!$L$3:$L$502,"&lt;&gt;Licencia",Solicitudes!$L$3:$L$502,"&lt;&gt;Ausencia")&gt;0,"V",IF(COUNTIFS(Solicitudes!$A$3:$A$502,$A6,Solicitudes!$D$3:$D$502,"&lt;="&amp;O$3,Solicitudes!$E$3:$E$502,"&gt;="&amp;O$3,Solicitudes!$G$3:$G$502,"Aprobada",Solicitudes!$L$3:$L$502,"Licencia")+COUNTIFS(Solicitudes!$A$3:$A$502,$A6,Solicitudes!$D$3:$D$502,"&lt;="&amp;O$3,Solicitudes!$E$3:$E$502,"&gt;="&amp;O$3,Solicitudes!$G$3:$G$502,"Aprobada",Solicitudes!$L$3:$L$502,"Ausencia")&gt;0,"L",IF(COUNTIFS(Solicitudes!$A$3:$A$502,$A6,Solicitudes!$D$3:$D$502,"&lt;="&amp;O$3,Solicitudes!$E$3:$E$502,"&gt;="&amp;O$3,Solicitudes!$G$3:$G$502,"Solicitada")+COUNTIFS(Solicitudes!$A$3:$A$502,$A6,Solicitudes!$D$3:$D$502,"&lt;="&amp;O$3,Solicitudes!$E$3:$E$502,"&gt;="&amp;O$3,Solicitudes!$G$3:$G$502,"Planificada")&gt;0,"P",""))))</f>
        <v/>
      </c>
      <c r="P6" s="27">
        <f>IF(OR(P$3="",$A6=""),"",IF(COUNTIFS(Solicitudes!$A$3:$A$502,$A6,Solicitudes!$D$3:$D$502,"&lt;="&amp;P$3,Solicitudes!$E$3:$E$502,"&gt;="&amp;P$3,Solicitudes!$G$3:$G$502,"Aprobada",Solicitudes!$L$3:$L$502,"&lt;&gt;Licencia",Solicitudes!$L$3:$L$502,"&lt;&gt;Ausencia")&gt;0,"V",IF(COUNTIFS(Solicitudes!$A$3:$A$502,$A6,Solicitudes!$D$3:$D$502,"&lt;="&amp;P$3,Solicitudes!$E$3:$E$502,"&gt;="&amp;P$3,Solicitudes!$G$3:$G$502,"Aprobada",Solicitudes!$L$3:$L$502,"Licencia")+COUNTIFS(Solicitudes!$A$3:$A$502,$A6,Solicitudes!$D$3:$D$502,"&lt;="&amp;P$3,Solicitudes!$E$3:$E$502,"&gt;="&amp;P$3,Solicitudes!$G$3:$G$502,"Aprobada",Solicitudes!$L$3:$L$502,"Ausencia")&gt;0,"L",IF(COUNTIFS(Solicitudes!$A$3:$A$502,$A6,Solicitudes!$D$3:$D$502,"&lt;="&amp;P$3,Solicitudes!$E$3:$E$502,"&gt;="&amp;P$3,Solicitudes!$G$3:$G$502,"Solicitada")+COUNTIFS(Solicitudes!$A$3:$A$502,$A6,Solicitudes!$D$3:$D$502,"&lt;="&amp;P$3,Solicitudes!$E$3:$E$502,"&gt;="&amp;P$3,Solicitudes!$G$3:$G$502,"Planificada")&gt;0,"P",""))))</f>
        <v/>
      </c>
      <c r="Q6" s="27">
        <f>IF(OR(Q$3="",$A6=""),"",IF(COUNTIFS(Solicitudes!$A$3:$A$502,$A6,Solicitudes!$D$3:$D$502,"&lt;="&amp;Q$3,Solicitudes!$E$3:$E$502,"&gt;="&amp;Q$3,Solicitudes!$G$3:$G$502,"Aprobada",Solicitudes!$L$3:$L$502,"&lt;&gt;Licencia",Solicitudes!$L$3:$L$502,"&lt;&gt;Ausencia")&gt;0,"V",IF(COUNTIFS(Solicitudes!$A$3:$A$502,$A6,Solicitudes!$D$3:$D$502,"&lt;="&amp;Q$3,Solicitudes!$E$3:$E$502,"&gt;="&amp;Q$3,Solicitudes!$G$3:$G$502,"Aprobada",Solicitudes!$L$3:$L$502,"Licencia")+COUNTIFS(Solicitudes!$A$3:$A$502,$A6,Solicitudes!$D$3:$D$502,"&lt;="&amp;Q$3,Solicitudes!$E$3:$E$502,"&gt;="&amp;Q$3,Solicitudes!$G$3:$G$502,"Aprobada",Solicitudes!$L$3:$L$502,"Ausencia")&gt;0,"L",IF(COUNTIFS(Solicitudes!$A$3:$A$502,$A6,Solicitudes!$D$3:$D$502,"&lt;="&amp;Q$3,Solicitudes!$E$3:$E$502,"&gt;="&amp;Q$3,Solicitudes!$G$3:$G$502,"Solicitada")+COUNTIFS(Solicitudes!$A$3:$A$502,$A6,Solicitudes!$D$3:$D$502,"&lt;="&amp;Q$3,Solicitudes!$E$3:$E$502,"&gt;="&amp;Q$3,Solicitudes!$G$3:$G$502,"Planificada")&gt;0,"P",""))))</f>
        <v/>
      </c>
      <c r="R6" s="27">
        <f>IF(OR(R$3="",$A6=""),"",IF(COUNTIFS(Solicitudes!$A$3:$A$502,$A6,Solicitudes!$D$3:$D$502,"&lt;="&amp;R$3,Solicitudes!$E$3:$E$502,"&gt;="&amp;R$3,Solicitudes!$G$3:$G$502,"Aprobada",Solicitudes!$L$3:$L$502,"&lt;&gt;Licencia",Solicitudes!$L$3:$L$502,"&lt;&gt;Ausencia")&gt;0,"V",IF(COUNTIFS(Solicitudes!$A$3:$A$502,$A6,Solicitudes!$D$3:$D$502,"&lt;="&amp;R$3,Solicitudes!$E$3:$E$502,"&gt;="&amp;R$3,Solicitudes!$G$3:$G$502,"Aprobada",Solicitudes!$L$3:$L$502,"Licencia")+COUNTIFS(Solicitudes!$A$3:$A$502,$A6,Solicitudes!$D$3:$D$502,"&lt;="&amp;R$3,Solicitudes!$E$3:$E$502,"&gt;="&amp;R$3,Solicitudes!$G$3:$G$502,"Aprobada",Solicitudes!$L$3:$L$502,"Ausencia")&gt;0,"L",IF(COUNTIFS(Solicitudes!$A$3:$A$502,$A6,Solicitudes!$D$3:$D$502,"&lt;="&amp;R$3,Solicitudes!$E$3:$E$502,"&gt;="&amp;R$3,Solicitudes!$G$3:$G$502,"Solicitada")+COUNTIFS(Solicitudes!$A$3:$A$502,$A6,Solicitudes!$D$3:$D$502,"&lt;="&amp;R$3,Solicitudes!$E$3:$E$502,"&gt;="&amp;R$3,Solicitudes!$G$3:$G$502,"Planificada")&gt;0,"P",""))))</f>
        <v/>
      </c>
      <c r="S6" s="27">
        <f>IF(OR(S$3="",$A6=""),"",IF(COUNTIFS(Solicitudes!$A$3:$A$502,$A6,Solicitudes!$D$3:$D$502,"&lt;="&amp;S$3,Solicitudes!$E$3:$E$502,"&gt;="&amp;S$3,Solicitudes!$G$3:$G$502,"Aprobada",Solicitudes!$L$3:$L$502,"&lt;&gt;Licencia",Solicitudes!$L$3:$L$502,"&lt;&gt;Ausencia")&gt;0,"V",IF(COUNTIFS(Solicitudes!$A$3:$A$502,$A6,Solicitudes!$D$3:$D$502,"&lt;="&amp;S$3,Solicitudes!$E$3:$E$502,"&gt;="&amp;S$3,Solicitudes!$G$3:$G$502,"Aprobada",Solicitudes!$L$3:$L$502,"Licencia")+COUNTIFS(Solicitudes!$A$3:$A$502,$A6,Solicitudes!$D$3:$D$502,"&lt;="&amp;S$3,Solicitudes!$E$3:$E$502,"&gt;="&amp;S$3,Solicitudes!$G$3:$G$502,"Aprobada",Solicitudes!$L$3:$L$502,"Ausencia")&gt;0,"L",IF(COUNTIFS(Solicitudes!$A$3:$A$502,$A6,Solicitudes!$D$3:$D$502,"&lt;="&amp;S$3,Solicitudes!$E$3:$E$502,"&gt;="&amp;S$3,Solicitudes!$G$3:$G$502,"Solicitada")+COUNTIFS(Solicitudes!$A$3:$A$502,$A6,Solicitudes!$D$3:$D$502,"&lt;="&amp;S$3,Solicitudes!$E$3:$E$502,"&gt;="&amp;S$3,Solicitudes!$G$3:$G$502,"Planificada")&gt;0,"P",""))))</f>
        <v/>
      </c>
      <c r="T6" s="27">
        <f>IF(OR(T$3="",$A6=""),"",IF(COUNTIFS(Solicitudes!$A$3:$A$502,$A6,Solicitudes!$D$3:$D$502,"&lt;="&amp;T$3,Solicitudes!$E$3:$E$502,"&gt;="&amp;T$3,Solicitudes!$G$3:$G$502,"Aprobada",Solicitudes!$L$3:$L$502,"&lt;&gt;Licencia",Solicitudes!$L$3:$L$502,"&lt;&gt;Ausencia")&gt;0,"V",IF(COUNTIFS(Solicitudes!$A$3:$A$502,$A6,Solicitudes!$D$3:$D$502,"&lt;="&amp;T$3,Solicitudes!$E$3:$E$502,"&gt;="&amp;T$3,Solicitudes!$G$3:$G$502,"Aprobada",Solicitudes!$L$3:$L$502,"Licencia")+COUNTIFS(Solicitudes!$A$3:$A$502,$A6,Solicitudes!$D$3:$D$502,"&lt;="&amp;T$3,Solicitudes!$E$3:$E$502,"&gt;="&amp;T$3,Solicitudes!$G$3:$G$502,"Aprobada",Solicitudes!$L$3:$L$502,"Ausencia")&gt;0,"L",IF(COUNTIFS(Solicitudes!$A$3:$A$502,$A6,Solicitudes!$D$3:$D$502,"&lt;="&amp;T$3,Solicitudes!$E$3:$E$502,"&gt;="&amp;T$3,Solicitudes!$G$3:$G$502,"Solicitada")+COUNTIFS(Solicitudes!$A$3:$A$502,$A6,Solicitudes!$D$3:$D$502,"&lt;="&amp;T$3,Solicitudes!$E$3:$E$502,"&gt;="&amp;T$3,Solicitudes!$G$3:$G$502,"Planificada")&gt;0,"P",""))))</f>
        <v/>
      </c>
      <c r="U6" s="27">
        <f>IF(OR(U$3="",$A6=""),"",IF(COUNTIFS(Solicitudes!$A$3:$A$502,$A6,Solicitudes!$D$3:$D$502,"&lt;="&amp;U$3,Solicitudes!$E$3:$E$502,"&gt;="&amp;U$3,Solicitudes!$G$3:$G$502,"Aprobada",Solicitudes!$L$3:$L$502,"&lt;&gt;Licencia",Solicitudes!$L$3:$L$502,"&lt;&gt;Ausencia")&gt;0,"V",IF(COUNTIFS(Solicitudes!$A$3:$A$502,$A6,Solicitudes!$D$3:$D$502,"&lt;="&amp;U$3,Solicitudes!$E$3:$E$502,"&gt;="&amp;U$3,Solicitudes!$G$3:$G$502,"Aprobada",Solicitudes!$L$3:$L$502,"Licencia")+COUNTIFS(Solicitudes!$A$3:$A$502,$A6,Solicitudes!$D$3:$D$502,"&lt;="&amp;U$3,Solicitudes!$E$3:$E$502,"&gt;="&amp;U$3,Solicitudes!$G$3:$G$502,"Aprobada",Solicitudes!$L$3:$L$502,"Ausencia")&gt;0,"L",IF(COUNTIFS(Solicitudes!$A$3:$A$502,$A6,Solicitudes!$D$3:$D$502,"&lt;="&amp;U$3,Solicitudes!$E$3:$E$502,"&gt;="&amp;U$3,Solicitudes!$G$3:$G$502,"Solicitada")+COUNTIFS(Solicitudes!$A$3:$A$502,$A6,Solicitudes!$D$3:$D$502,"&lt;="&amp;U$3,Solicitudes!$E$3:$E$502,"&gt;="&amp;U$3,Solicitudes!$G$3:$G$502,"Planificada")&gt;0,"P",""))))</f>
        <v/>
      </c>
      <c r="V6" s="27">
        <f>IF(OR(V$3="",$A6=""),"",IF(COUNTIFS(Solicitudes!$A$3:$A$502,$A6,Solicitudes!$D$3:$D$502,"&lt;="&amp;V$3,Solicitudes!$E$3:$E$502,"&gt;="&amp;V$3,Solicitudes!$G$3:$G$502,"Aprobada",Solicitudes!$L$3:$L$502,"&lt;&gt;Licencia",Solicitudes!$L$3:$L$502,"&lt;&gt;Ausencia")&gt;0,"V",IF(COUNTIFS(Solicitudes!$A$3:$A$502,$A6,Solicitudes!$D$3:$D$502,"&lt;="&amp;V$3,Solicitudes!$E$3:$E$502,"&gt;="&amp;V$3,Solicitudes!$G$3:$G$502,"Aprobada",Solicitudes!$L$3:$L$502,"Licencia")+COUNTIFS(Solicitudes!$A$3:$A$502,$A6,Solicitudes!$D$3:$D$502,"&lt;="&amp;V$3,Solicitudes!$E$3:$E$502,"&gt;="&amp;V$3,Solicitudes!$G$3:$G$502,"Aprobada",Solicitudes!$L$3:$L$502,"Ausencia")&gt;0,"L",IF(COUNTIFS(Solicitudes!$A$3:$A$502,$A6,Solicitudes!$D$3:$D$502,"&lt;="&amp;V$3,Solicitudes!$E$3:$E$502,"&gt;="&amp;V$3,Solicitudes!$G$3:$G$502,"Solicitada")+COUNTIFS(Solicitudes!$A$3:$A$502,$A6,Solicitudes!$D$3:$D$502,"&lt;="&amp;V$3,Solicitudes!$E$3:$E$502,"&gt;="&amp;V$3,Solicitudes!$G$3:$G$502,"Planificada")&gt;0,"P",""))))</f>
        <v/>
      </c>
      <c r="W6" s="27">
        <f>IF(OR(W$3="",$A6=""),"",IF(COUNTIFS(Solicitudes!$A$3:$A$502,$A6,Solicitudes!$D$3:$D$502,"&lt;="&amp;W$3,Solicitudes!$E$3:$E$502,"&gt;="&amp;W$3,Solicitudes!$G$3:$G$502,"Aprobada",Solicitudes!$L$3:$L$502,"&lt;&gt;Licencia",Solicitudes!$L$3:$L$502,"&lt;&gt;Ausencia")&gt;0,"V",IF(COUNTIFS(Solicitudes!$A$3:$A$502,$A6,Solicitudes!$D$3:$D$502,"&lt;="&amp;W$3,Solicitudes!$E$3:$E$502,"&gt;="&amp;W$3,Solicitudes!$G$3:$G$502,"Aprobada",Solicitudes!$L$3:$L$502,"Licencia")+COUNTIFS(Solicitudes!$A$3:$A$502,$A6,Solicitudes!$D$3:$D$502,"&lt;="&amp;W$3,Solicitudes!$E$3:$E$502,"&gt;="&amp;W$3,Solicitudes!$G$3:$G$502,"Aprobada",Solicitudes!$L$3:$L$502,"Ausencia")&gt;0,"L",IF(COUNTIFS(Solicitudes!$A$3:$A$502,$A6,Solicitudes!$D$3:$D$502,"&lt;="&amp;W$3,Solicitudes!$E$3:$E$502,"&gt;="&amp;W$3,Solicitudes!$G$3:$G$502,"Solicitada")+COUNTIFS(Solicitudes!$A$3:$A$502,$A6,Solicitudes!$D$3:$D$502,"&lt;="&amp;W$3,Solicitudes!$E$3:$E$502,"&gt;="&amp;W$3,Solicitudes!$G$3:$G$502,"Planificada")&gt;0,"P",""))))</f>
        <v/>
      </c>
      <c r="X6" s="27">
        <f>IF(OR(X$3="",$A6=""),"",IF(COUNTIFS(Solicitudes!$A$3:$A$502,$A6,Solicitudes!$D$3:$D$502,"&lt;="&amp;X$3,Solicitudes!$E$3:$E$502,"&gt;="&amp;X$3,Solicitudes!$G$3:$G$502,"Aprobada",Solicitudes!$L$3:$L$502,"&lt;&gt;Licencia",Solicitudes!$L$3:$L$502,"&lt;&gt;Ausencia")&gt;0,"V",IF(COUNTIFS(Solicitudes!$A$3:$A$502,$A6,Solicitudes!$D$3:$D$502,"&lt;="&amp;X$3,Solicitudes!$E$3:$E$502,"&gt;="&amp;X$3,Solicitudes!$G$3:$G$502,"Aprobada",Solicitudes!$L$3:$L$502,"Licencia")+COUNTIFS(Solicitudes!$A$3:$A$502,$A6,Solicitudes!$D$3:$D$502,"&lt;="&amp;X$3,Solicitudes!$E$3:$E$502,"&gt;="&amp;X$3,Solicitudes!$G$3:$G$502,"Aprobada",Solicitudes!$L$3:$L$502,"Ausencia")&gt;0,"L",IF(COUNTIFS(Solicitudes!$A$3:$A$502,$A6,Solicitudes!$D$3:$D$502,"&lt;="&amp;X$3,Solicitudes!$E$3:$E$502,"&gt;="&amp;X$3,Solicitudes!$G$3:$G$502,"Solicitada")+COUNTIFS(Solicitudes!$A$3:$A$502,$A6,Solicitudes!$D$3:$D$502,"&lt;="&amp;X$3,Solicitudes!$E$3:$E$502,"&gt;="&amp;X$3,Solicitudes!$G$3:$G$502,"Planificada")&gt;0,"P",""))))</f>
        <v/>
      </c>
      <c r="Y6" s="27">
        <f>IF(OR(Y$3="",$A6=""),"",IF(COUNTIFS(Solicitudes!$A$3:$A$502,$A6,Solicitudes!$D$3:$D$502,"&lt;="&amp;Y$3,Solicitudes!$E$3:$E$502,"&gt;="&amp;Y$3,Solicitudes!$G$3:$G$502,"Aprobada",Solicitudes!$L$3:$L$502,"&lt;&gt;Licencia",Solicitudes!$L$3:$L$502,"&lt;&gt;Ausencia")&gt;0,"V",IF(COUNTIFS(Solicitudes!$A$3:$A$502,$A6,Solicitudes!$D$3:$D$502,"&lt;="&amp;Y$3,Solicitudes!$E$3:$E$502,"&gt;="&amp;Y$3,Solicitudes!$G$3:$G$502,"Aprobada",Solicitudes!$L$3:$L$502,"Licencia")+COUNTIFS(Solicitudes!$A$3:$A$502,$A6,Solicitudes!$D$3:$D$502,"&lt;="&amp;Y$3,Solicitudes!$E$3:$E$502,"&gt;="&amp;Y$3,Solicitudes!$G$3:$G$502,"Aprobada",Solicitudes!$L$3:$L$502,"Ausencia")&gt;0,"L",IF(COUNTIFS(Solicitudes!$A$3:$A$502,$A6,Solicitudes!$D$3:$D$502,"&lt;="&amp;Y$3,Solicitudes!$E$3:$E$502,"&gt;="&amp;Y$3,Solicitudes!$G$3:$G$502,"Solicitada")+COUNTIFS(Solicitudes!$A$3:$A$502,$A6,Solicitudes!$D$3:$D$502,"&lt;="&amp;Y$3,Solicitudes!$E$3:$E$502,"&gt;="&amp;Y$3,Solicitudes!$G$3:$G$502,"Planificada")&gt;0,"P",""))))</f>
        <v/>
      </c>
      <c r="Z6" s="27">
        <f>IF(OR(Z$3="",$A6=""),"",IF(COUNTIFS(Solicitudes!$A$3:$A$502,$A6,Solicitudes!$D$3:$D$502,"&lt;="&amp;Z$3,Solicitudes!$E$3:$E$502,"&gt;="&amp;Z$3,Solicitudes!$G$3:$G$502,"Aprobada",Solicitudes!$L$3:$L$502,"&lt;&gt;Licencia",Solicitudes!$L$3:$L$502,"&lt;&gt;Ausencia")&gt;0,"V",IF(COUNTIFS(Solicitudes!$A$3:$A$502,$A6,Solicitudes!$D$3:$D$502,"&lt;="&amp;Z$3,Solicitudes!$E$3:$E$502,"&gt;="&amp;Z$3,Solicitudes!$G$3:$G$502,"Aprobada",Solicitudes!$L$3:$L$502,"Licencia")+COUNTIFS(Solicitudes!$A$3:$A$502,$A6,Solicitudes!$D$3:$D$502,"&lt;="&amp;Z$3,Solicitudes!$E$3:$E$502,"&gt;="&amp;Z$3,Solicitudes!$G$3:$G$502,"Aprobada",Solicitudes!$L$3:$L$502,"Ausencia")&gt;0,"L",IF(COUNTIFS(Solicitudes!$A$3:$A$502,$A6,Solicitudes!$D$3:$D$502,"&lt;="&amp;Z$3,Solicitudes!$E$3:$E$502,"&gt;="&amp;Z$3,Solicitudes!$G$3:$G$502,"Solicitada")+COUNTIFS(Solicitudes!$A$3:$A$502,$A6,Solicitudes!$D$3:$D$502,"&lt;="&amp;Z$3,Solicitudes!$E$3:$E$502,"&gt;="&amp;Z$3,Solicitudes!$G$3:$G$502,"Planificada")&gt;0,"P",""))))</f>
        <v/>
      </c>
      <c r="AA6" s="27">
        <f>IF(OR(AA$3="",$A6=""),"",IF(COUNTIFS(Solicitudes!$A$3:$A$502,$A6,Solicitudes!$D$3:$D$502,"&lt;="&amp;AA$3,Solicitudes!$E$3:$E$502,"&gt;="&amp;AA$3,Solicitudes!$G$3:$G$502,"Aprobada",Solicitudes!$L$3:$L$502,"&lt;&gt;Licencia",Solicitudes!$L$3:$L$502,"&lt;&gt;Ausencia")&gt;0,"V",IF(COUNTIFS(Solicitudes!$A$3:$A$502,$A6,Solicitudes!$D$3:$D$502,"&lt;="&amp;AA$3,Solicitudes!$E$3:$E$502,"&gt;="&amp;AA$3,Solicitudes!$G$3:$G$502,"Aprobada",Solicitudes!$L$3:$L$502,"Licencia")+COUNTIFS(Solicitudes!$A$3:$A$502,$A6,Solicitudes!$D$3:$D$502,"&lt;="&amp;AA$3,Solicitudes!$E$3:$E$502,"&gt;="&amp;AA$3,Solicitudes!$G$3:$G$502,"Aprobada",Solicitudes!$L$3:$L$502,"Ausencia")&gt;0,"L",IF(COUNTIFS(Solicitudes!$A$3:$A$502,$A6,Solicitudes!$D$3:$D$502,"&lt;="&amp;AA$3,Solicitudes!$E$3:$E$502,"&gt;="&amp;AA$3,Solicitudes!$G$3:$G$502,"Solicitada")+COUNTIFS(Solicitudes!$A$3:$A$502,$A6,Solicitudes!$D$3:$D$502,"&lt;="&amp;AA$3,Solicitudes!$E$3:$E$502,"&gt;="&amp;AA$3,Solicitudes!$G$3:$G$502,"Planificada")&gt;0,"P",""))))</f>
        <v/>
      </c>
      <c r="AB6" s="27">
        <f>IF(OR(AB$3="",$A6=""),"",IF(COUNTIFS(Solicitudes!$A$3:$A$502,$A6,Solicitudes!$D$3:$D$502,"&lt;="&amp;AB$3,Solicitudes!$E$3:$E$502,"&gt;="&amp;AB$3,Solicitudes!$G$3:$G$502,"Aprobada",Solicitudes!$L$3:$L$502,"&lt;&gt;Licencia",Solicitudes!$L$3:$L$502,"&lt;&gt;Ausencia")&gt;0,"V",IF(COUNTIFS(Solicitudes!$A$3:$A$502,$A6,Solicitudes!$D$3:$D$502,"&lt;="&amp;AB$3,Solicitudes!$E$3:$E$502,"&gt;="&amp;AB$3,Solicitudes!$G$3:$G$502,"Aprobada",Solicitudes!$L$3:$L$502,"Licencia")+COUNTIFS(Solicitudes!$A$3:$A$502,$A6,Solicitudes!$D$3:$D$502,"&lt;="&amp;AB$3,Solicitudes!$E$3:$E$502,"&gt;="&amp;AB$3,Solicitudes!$G$3:$G$502,"Aprobada",Solicitudes!$L$3:$L$502,"Ausencia")&gt;0,"L",IF(COUNTIFS(Solicitudes!$A$3:$A$502,$A6,Solicitudes!$D$3:$D$502,"&lt;="&amp;AB$3,Solicitudes!$E$3:$E$502,"&gt;="&amp;AB$3,Solicitudes!$G$3:$G$502,"Solicitada")+COUNTIFS(Solicitudes!$A$3:$A$502,$A6,Solicitudes!$D$3:$D$502,"&lt;="&amp;AB$3,Solicitudes!$E$3:$E$502,"&gt;="&amp;AB$3,Solicitudes!$G$3:$G$502,"Planificada")&gt;0,"P",""))))</f>
        <v/>
      </c>
      <c r="AC6" s="27">
        <f>IF(OR(AC$3="",$A6=""),"",IF(COUNTIFS(Solicitudes!$A$3:$A$502,$A6,Solicitudes!$D$3:$D$502,"&lt;="&amp;AC$3,Solicitudes!$E$3:$E$502,"&gt;="&amp;AC$3,Solicitudes!$G$3:$G$502,"Aprobada",Solicitudes!$L$3:$L$502,"&lt;&gt;Licencia",Solicitudes!$L$3:$L$502,"&lt;&gt;Ausencia")&gt;0,"V",IF(COUNTIFS(Solicitudes!$A$3:$A$502,$A6,Solicitudes!$D$3:$D$502,"&lt;="&amp;AC$3,Solicitudes!$E$3:$E$502,"&gt;="&amp;AC$3,Solicitudes!$G$3:$G$502,"Aprobada",Solicitudes!$L$3:$L$502,"Licencia")+COUNTIFS(Solicitudes!$A$3:$A$502,$A6,Solicitudes!$D$3:$D$502,"&lt;="&amp;AC$3,Solicitudes!$E$3:$E$502,"&gt;="&amp;AC$3,Solicitudes!$G$3:$G$502,"Aprobada",Solicitudes!$L$3:$L$502,"Ausencia")&gt;0,"L",IF(COUNTIFS(Solicitudes!$A$3:$A$502,$A6,Solicitudes!$D$3:$D$502,"&lt;="&amp;AC$3,Solicitudes!$E$3:$E$502,"&gt;="&amp;AC$3,Solicitudes!$G$3:$G$502,"Solicitada")+COUNTIFS(Solicitudes!$A$3:$A$502,$A6,Solicitudes!$D$3:$D$502,"&lt;="&amp;AC$3,Solicitudes!$E$3:$E$502,"&gt;="&amp;AC$3,Solicitudes!$G$3:$G$502,"Planificada")&gt;0,"P",""))))</f>
        <v/>
      </c>
      <c r="AD6" s="27">
        <f>IF(OR(AD$3="",$A6=""),"",IF(COUNTIFS(Solicitudes!$A$3:$A$502,$A6,Solicitudes!$D$3:$D$502,"&lt;="&amp;AD$3,Solicitudes!$E$3:$E$502,"&gt;="&amp;AD$3,Solicitudes!$G$3:$G$502,"Aprobada",Solicitudes!$L$3:$L$502,"&lt;&gt;Licencia",Solicitudes!$L$3:$L$502,"&lt;&gt;Ausencia")&gt;0,"V",IF(COUNTIFS(Solicitudes!$A$3:$A$502,$A6,Solicitudes!$D$3:$D$502,"&lt;="&amp;AD$3,Solicitudes!$E$3:$E$502,"&gt;="&amp;AD$3,Solicitudes!$G$3:$G$502,"Aprobada",Solicitudes!$L$3:$L$502,"Licencia")+COUNTIFS(Solicitudes!$A$3:$A$502,$A6,Solicitudes!$D$3:$D$502,"&lt;="&amp;AD$3,Solicitudes!$E$3:$E$502,"&gt;="&amp;AD$3,Solicitudes!$G$3:$G$502,"Aprobada",Solicitudes!$L$3:$L$502,"Ausencia")&gt;0,"L",IF(COUNTIFS(Solicitudes!$A$3:$A$502,$A6,Solicitudes!$D$3:$D$502,"&lt;="&amp;AD$3,Solicitudes!$E$3:$E$502,"&gt;="&amp;AD$3,Solicitudes!$G$3:$G$502,"Solicitada")+COUNTIFS(Solicitudes!$A$3:$A$502,$A6,Solicitudes!$D$3:$D$502,"&lt;="&amp;AD$3,Solicitudes!$E$3:$E$502,"&gt;="&amp;AD$3,Solicitudes!$G$3:$G$502,"Planificada")&gt;0,"P",""))))</f>
        <v/>
      </c>
      <c r="AE6" s="27">
        <f>IF(OR(AE$3="",$A6=""),"",IF(COUNTIFS(Solicitudes!$A$3:$A$502,$A6,Solicitudes!$D$3:$D$502,"&lt;="&amp;AE$3,Solicitudes!$E$3:$E$502,"&gt;="&amp;AE$3,Solicitudes!$G$3:$G$502,"Aprobada",Solicitudes!$L$3:$L$502,"&lt;&gt;Licencia",Solicitudes!$L$3:$L$502,"&lt;&gt;Ausencia")&gt;0,"V",IF(COUNTIFS(Solicitudes!$A$3:$A$502,$A6,Solicitudes!$D$3:$D$502,"&lt;="&amp;AE$3,Solicitudes!$E$3:$E$502,"&gt;="&amp;AE$3,Solicitudes!$G$3:$G$502,"Aprobada",Solicitudes!$L$3:$L$502,"Licencia")+COUNTIFS(Solicitudes!$A$3:$A$502,$A6,Solicitudes!$D$3:$D$502,"&lt;="&amp;AE$3,Solicitudes!$E$3:$E$502,"&gt;="&amp;AE$3,Solicitudes!$G$3:$G$502,"Aprobada",Solicitudes!$L$3:$L$502,"Ausencia")&gt;0,"L",IF(COUNTIFS(Solicitudes!$A$3:$A$502,$A6,Solicitudes!$D$3:$D$502,"&lt;="&amp;AE$3,Solicitudes!$E$3:$E$502,"&gt;="&amp;AE$3,Solicitudes!$G$3:$G$502,"Solicitada")+COUNTIFS(Solicitudes!$A$3:$A$502,$A6,Solicitudes!$D$3:$D$502,"&lt;="&amp;AE$3,Solicitudes!$E$3:$E$502,"&gt;="&amp;AE$3,Solicitudes!$G$3:$G$502,"Planificada")&gt;0,"P",""))))</f>
        <v/>
      </c>
      <c r="AF6" s="27">
        <f>IF(OR(AF$3="",$A6=""),"",IF(COUNTIFS(Solicitudes!$A$3:$A$502,$A6,Solicitudes!$D$3:$D$502,"&lt;="&amp;AF$3,Solicitudes!$E$3:$E$502,"&gt;="&amp;AF$3,Solicitudes!$G$3:$G$502,"Aprobada",Solicitudes!$L$3:$L$502,"&lt;&gt;Licencia",Solicitudes!$L$3:$L$502,"&lt;&gt;Ausencia")&gt;0,"V",IF(COUNTIFS(Solicitudes!$A$3:$A$502,$A6,Solicitudes!$D$3:$D$502,"&lt;="&amp;AF$3,Solicitudes!$E$3:$E$502,"&gt;="&amp;AF$3,Solicitudes!$G$3:$G$502,"Aprobada",Solicitudes!$L$3:$L$502,"Licencia")+COUNTIFS(Solicitudes!$A$3:$A$502,$A6,Solicitudes!$D$3:$D$502,"&lt;="&amp;AF$3,Solicitudes!$E$3:$E$502,"&gt;="&amp;AF$3,Solicitudes!$G$3:$G$502,"Aprobada",Solicitudes!$L$3:$L$502,"Ausencia")&gt;0,"L",IF(COUNTIFS(Solicitudes!$A$3:$A$502,$A6,Solicitudes!$D$3:$D$502,"&lt;="&amp;AF$3,Solicitudes!$E$3:$E$502,"&gt;="&amp;AF$3,Solicitudes!$G$3:$G$502,"Solicitada")+COUNTIFS(Solicitudes!$A$3:$A$502,$A6,Solicitudes!$D$3:$D$502,"&lt;="&amp;AF$3,Solicitudes!$E$3:$E$502,"&gt;="&amp;AF$3,Solicitudes!$G$3:$G$502,"Planificada")&gt;0,"P",""))))</f>
        <v/>
      </c>
      <c r="AG6" s="27">
        <f>IF(OR(AG$3="",$A6=""),"",IF(COUNTIFS(Solicitudes!$A$3:$A$502,$A6,Solicitudes!$D$3:$D$502,"&lt;="&amp;AG$3,Solicitudes!$E$3:$E$502,"&gt;="&amp;AG$3,Solicitudes!$G$3:$G$502,"Aprobada",Solicitudes!$L$3:$L$502,"&lt;&gt;Licencia",Solicitudes!$L$3:$L$502,"&lt;&gt;Ausencia")&gt;0,"V",IF(COUNTIFS(Solicitudes!$A$3:$A$502,$A6,Solicitudes!$D$3:$D$502,"&lt;="&amp;AG$3,Solicitudes!$E$3:$E$502,"&gt;="&amp;AG$3,Solicitudes!$G$3:$G$502,"Aprobada",Solicitudes!$L$3:$L$502,"Licencia")+COUNTIFS(Solicitudes!$A$3:$A$502,$A6,Solicitudes!$D$3:$D$502,"&lt;="&amp;AG$3,Solicitudes!$E$3:$E$502,"&gt;="&amp;AG$3,Solicitudes!$G$3:$G$502,"Aprobada",Solicitudes!$L$3:$L$502,"Ausencia")&gt;0,"L",IF(COUNTIFS(Solicitudes!$A$3:$A$502,$A6,Solicitudes!$D$3:$D$502,"&lt;="&amp;AG$3,Solicitudes!$E$3:$E$502,"&gt;="&amp;AG$3,Solicitudes!$G$3:$G$502,"Solicitada")+COUNTIFS(Solicitudes!$A$3:$A$502,$A6,Solicitudes!$D$3:$D$502,"&lt;="&amp;AG$3,Solicitudes!$E$3:$E$502,"&gt;="&amp;AG$3,Solicitudes!$G$3:$G$502,"Planificada")&gt;0,"P",""))))</f>
        <v/>
      </c>
    </row>
    <row r="7">
      <c r="A7">
        <f>IF(Saldos!A7="","",Saldos!A7)</f>
        <v/>
      </c>
      <c r="B7">
        <f>IF(A7="","",Saldos!B7)</f>
        <v/>
      </c>
      <c r="C7" s="27">
        <f>IF(OR(C$3="",$A7=""),"",IF(COUNTIFS(Solicitudes!$A$3:$A$502,$A7,Solicitudes!$D$3:$D$502,"&lt;="&amp;C$3,Solicitudes!$E$3:$E$502,"&gt;="&amp;C$3,Solicitudes!$G$3:$G$502,"Aprobada",Solicitudes!$L$3:$L$502,"&lt;&gt;Licencia",Solicitudes!$L$3:$L$502,"&lt;&gt;Ausencia")&gt;0,"V",IF(COUNTIFS(Solicitudes!$A$3:$A$502,$A7,Solicitudes!$D$3:$D$502,"&lt;="&amp;C$3,Solicitudes!$E$3:$E$502,"&gt;="&amp;C$3,Solicitudes!$G$3:$G$502,"Aprobada",Solicitudes!$L$3:$L$502,"Licencia")+COUNTIFS(Solicitudes!$A$3:$A$502,$A7,Solicitudes!$D$3:$D$502,"&lt;="&amp;C$3,Solicitudes!$E$3:$E$502,"&gt;="&amp;C$3,Solicitudes!$G$3:$G$502,"Aprobada",Solicitudes!$L$3:$L$502,"Ausencia")&gt;0,"L",IF(COUNTIFS(Solicitudes!$A$3:$A$502,$A7,Solicitudes!$D$3:$D$502,"&lt;="&amp;C$3,Solicitudes!$E$3:$E$502,"&gt;="&amp;C$3,Solicitudes!$G$3:$G$502,"Solicitada")+COUNTIFS(Solicitudes!$A$3:$A$502,$A7,Solicitudes!$D$3:$D$502,"&lt;="&amp;C$3,Solicitudes!$E$3:$E$502,"&gt;="&amp;C$3,Solicitudes!$G$3:$G$502,"Planificada")&gt;0,"P",""))))</f>
        <v/>
      </c>
      <c r="D7" s="27">
        <f>IF(OR(D$3="",$A7=""),"",IF(COUNTIFS(Solicitudes!$A$3:$A$502,$A7,Solicitudes!$D$3:$D$502,"&lt;="&amp;D$3,Solicitudes!$E$3:$E$502,"&gt;="&amp;D$3,Solicitudes!$G$3:$G$502,"Aprobada",Solicitudes!$L$3:$L$502,"&lt;&gt;Licencia",Solicitudes!$L$3:$L$502,"&lt;&gt;Ausencia")&gt;0,"V",IF(COUNTIFS(Solicitudes!$A$3:$A$502,$A7,Solicitudes!$D$3:$D$502,"&lt;="&amp;D$3,Solicitudes!$E$3:$E$502,"&gt;="&amp;D$3,Solicitudes!$G$3:$G$502,"Aprobada",Solicitudes!$L$3:$L$502,"Licencia")+COUNTIFS(Solicitudes!$A$3:$A$502,$A7,Solicitudes!$D$3:$D$502,"&lt;="&amp;D$3,Solicitudes!$E$3:$E$502,"&gt;="&amp;D$3,Solicitudes!$G$3:$G$502,"Aprobada",Solicitudes!$L$3:$L$502,"Ausencia")&gt;0,"L",IF(COUNTIFS(Solicitudes!$A$3:$A$502,$A7,Solicitudes!$D$3:$D$502,"&lt;="&amp;D$3,Solicitudes!$E$3:$E$502,"&gt;="&amp;D$3,Solicitudes!$G$3:$G$502,"Solicitada")+COUNTIFS(Solicitudes!$A$3:$A$502,$A7,Solicitudes!$D$3:$D$502,"&lt;="&amp;D$3,Solicitudes!$E$3:$E$502,"&gt;="&amp;D$3,Solicitudes!$G$3:$G$502,"Planificada")&gt;0,"P",""))))</f>
        <v/>
      </c>
      <c r="E7" s="27">
        <f>IF(OR(E$3="",$A7=""),"",IF(COUNTIFS(Solicitudes!$A$3:$A$502,$A7,Solicitudes!$D$3:$D$502,"&lt;="&amp;E$3,Solicitudes!$E$3:$E$502,"&gt;="&amp;E$3,Solicitudes!$G$3:$G$502,"Aprobada",Solicitudes!$L$3:$L$502,"&lt;&gt;Licencia",Solicitudes!$L$3:$L$502,"&lt;&gt;Ausencia")&gt;0,"V",IF(COUNTIFS(Solicitudes!$A$3:$A$502,$A7,Solicitudes!$D$3:$D$502,"&lt;="&amp;E$3,Solicitudes!$E$3:$E$502,"&gt;="&amp;E$3,Solicitudes!$G$3:$G$502,"Aprobada",Solicitudes!$L$3:$L$502,"Licencia")+COUNTIFS(Solicitudes!$A$3:$A$502,$A7,Solicitudes!$D$3:$D$502,"&lt;="&amp;E$3,Solicitudes!$E$3:$E$502,"&gt;="&amp;E$3,Solicitudes!$G$3:$G$502,"Aprobada",Solicitudes!$L$3:$L$502,"Ausencia")&gt;0,"L",IF(COUNTIFS(Solicitudes!$A$3:$A$502,$A7,Solicitudes!$D$3:$D$502,"&lt;="&amp;E$3,Solicitudes!$E$3:$E$502,"&gt;="&amp;E$3,Solicitudes!$G$3:$G$502,"Solicitada")+COUNTIFS(Solicitudes!$A$3:$A$502,$A7,Solicitudes!$D$3:$D$502,"&lt;="&amp;E$3,Solicitudes!$E$3:$E$502,"&gt;="&amp;E$3,Solicitudes!$G$3:$G$502,"Planificada")&gt;0,"P",""))))</f>
        <v/>
      </c>
      <c r="F7" s="27">
        <f>IF(OR(F$3="",$A7=""),"",IF(COUNTIFS(Solicitudes!$A$3:$A$502,$A7,Solicitudes!$D$3:$D$502,"&lt;="&amp;F$3,Solicitudes!$E$3:$E$502,"&gt;="&amp;F$3,Solicitudes!$G$3:$G$502,"Aprobada",Solicitudes!$L$3:$L$502,"&lt;&gt;Licencia",Solicitudes!$L$3:$L$502,"&lt;&gt;Ausencia")&gt;0,"V",IF(COUNTIFS(Solicitudes!$A$3:$A$502,$A7,Solicitudes!$D$3:$D$502,"&lt;="&amp;F$3,Solicitudes!$E$3:$E$502,"&gt;="&amp;F$3,Solicitudes!$G$3:$G$502,"Aprobada",Solicitudes!$L$3:$L$502,"Licencia")+COUNTIFS(Solicitudes!$A$3:$A$502,$A7,Solicitudes!$D$3:$D$502,"&lt;="&amp;F$3,Solicitudes!$E$3:$E$502,"&gt;="&amp;F$3,Solicitudes!$G$3:$G$502,"Aprobada",Solicitudes!$L$3:$L$502,"Ausencia")&gt;0,"L",IF(COUNTIFS(Solicitudes!$A$3:$A$502,$A7,Solicitudes!$D$3:$D$502,"&lt;="&amp;F$3,Solicitudes!$E$3:$E$502,"&gt;="&amp;F$3,Solicitudes!$G$3:$G$502,"Solicitada")+COUNTIFS(Solicitudes!$A$3:$A$502,$A7,Solicitudes!$D$3:$D$502,"&lt;="&amp;F$3,Solicitudes!$E$3:$E$502,"&gt;="&amp;F$3,Solicitudes!$G$3:$G$502,"Planificada")&gt;0,"P",""))))</f>
        <v/>
      </c>
      <c r="G7" s="27">
        <f>IF(OR(G$3="",$A7=""),"",IF(COUNTIFS(Solicitudes!$A$3:$A$502,$A7,Solicitudes!$D$3:$D$502,"&lt;="&amp;G$3,Solicitudes!$E$3:$E$502,"&gt;="&amp;G$3,Solicitudes!$G$3:$G$502,"Aprobada",Solicitudes!$L$3:$L$502,"&lt;&gt;Licencia",Solicitudes!$L$3:$L$502,"&lt;&gt;Ausencia")&gt;0,"V",IF(COUNTIFS(Solicitudes!$A$3:$A$502,$A7,Solicitudes!$D$3:$D$502,"&lt;="&amp;G$3,Solicitudes!$E$3:$E$502,"&gt;="&amp;G$3,Solicitudes!$G$3:$G$502,"Aprobada",Solicitudes!$L$3:$L$502,"Licencia")+COUNTIFS(Solicitudes!$A$3:$A$502,$A7,Solicitudes!$D$3:$D$502,"&lt;="&amp;G$3,Solicitudes!$E$3:$E$502,"&gt;="&amp;G$3,Solicitudes!$G$3:$G$502,"Aprobada",Solicitudes!$L$3:$L$502,"Ausencia")&gt;0,"L",IF(COUNTIFS(Solicitudes!$A$3:$A$502,$A7,Solicitudes!$D$3:$D$502,"&lt;="&amp;G$3,Solicitudes!$E$3:$E$502,"&gt;="&amp;G$3,Solicitudes!$G$3:$G$502,"Solicitada")+COUNTIFS(Solicitudes!$A$3:$A$502,$A7,Solicitudes!$D$3:$D$502,"&lt;="&amp;G$3,Solicitudes!$E$3:$E$502,"&gt;="&amp;G$3,Solicitudes!$G$3:$G$502,"Planificada")&gt;0,"P",""))))</f>
        <v/>
      </c>
      <c r="H7" s="27">
        <f>IF(OR(H$3="",$A7=""),"",IF(COUNTIFS(Solicitudes!$A$3:$A$502,$A7,Solicitudes!$D$3:$D$502,"&lt;="&amp;H$3,Solicitudes!$E$3:$E$502,"&gt;="&amp;H$3,Solicitudes!$G$3:$G$502,"Aprobada",Solicitudes!$L$3:$L$502,"&lt;&gt;Licencia",Solicitudes!$L$3:$L$502,"&lt;&gt;Ausencia")&gt;0,"V",IF(COUNTIFS(Solicitudes!$A$3:$A$502,$A7,Solicitudes!$D$3:$D$502,"&lt;="&amp;H$3,Solicitudes!$E$3:$E$502,"&gt;="&amp;H$3,Solicitudes!$G$3:$G$502,"Aprobada",Solicitudes!$L$3:$L$502,"Licencia")+COUNTIFS(Solicitudes!$A$3:$A$502,$A7,Solicitudes!$D$3:$D$502,"&lt;="&amp;H$3,Solicitudes!$E$3:$E$502,"&gt;="&amp;H$3,Solicitudes!$G$3:$G$502,"Aprobada",Solicitudes!$L$3:$L$502,"Ausencia")&gt;0,"L",IF(COUNTIFS(Solicitudes!$A$3:$A$502,$A7,Solicitudes!$D$3:$D$502,"&lt;="&amp;H$3,Solicitudes!$E$3:$E$502,"&gt;="&amp;H$3,Solicitudes!$G$3:$G$502,"Solicitada")+COUNTIFS(Solicitudes!$A$3:$A$502,$A7,Solicitudes!$D$3:$D$502,"&lt;="&amp;H$3,Solicitudes!$E$3:$E$502,"&gt;="&amp;H$3,Solicitudes!$G$3:$G$502,"Planificada")&gt;0,"P",""))))</f>
        <v/>
      </c>
      <c r="I7" s="27">
        <f>IF(OR(I$3="",$A7=""),"",IF(COUNTIFS(Solicitudes!$A$3:$A$502,$A7,Solicitudes!$D$3:$D$502,"&lt;="&amp;I$3,Solicitudes!$E$3:$E$502,"&gt;="&amp;I$3,Solicitudes!$G$3:$G$502,"Aprobada",Solicitudes!$L$3:$L$502,"&lt;&gt;Licencia",Solicitudes!$L$3:$L$502,"&lt;&gt;Ausencia")&gt;0,"V",IF(COUNTIFS(Solicitudes!$A$3:$A$502,$A7,Solicitudes!$D$3:$D$502,"&lt;="&amp;I$3,Solicitudes!$E$3:$E$502,"&gt;="&amp;I$3,Solicitudes!$G$3:$G$502,"Aprobada",Solicitudes!$L$3:$L$502,"Licencia")+COUNTIFS(Solicitudes!$A$3:$A$502,$A7,Solicitudes!$D$3:$D$502,"&lt;="&amp;I$3,Solicitudes!$E$3:$E$502,"&gt;="&amp;I$3,Solicitudes!$G$3:$G$502,"Aprobada",Solicitudes!$L$3:$L$502,"Ausencia")&gt;0,"L",IF(COUNTIFS(Solicitudes!$A$3:$A$502,$A7,Solicitudes!$D$3:$D$502,"&lt;="&amp;I$3,Solicitudes!$E$3:$E$502,"&gt;="&amp;I$3,Solicitudes!$G$3:$G$502,"Solicitada")+COUNTIFS(Solicitudes!$A$3:$A$502,$A7,Solicitudes!$D$3:$D$502,"&lt;="&amp;I$3,Solicitudes!$E$3:$E$502,"&gt;="&amp;I$3,Solicitudes!$G$3:$G$502,"Planificada")&gt;0,"P",""))))</f>
        <v/>
      </c>
      <c r="J7" s="27">
        <f>IF(OR(J$3="",$A7=""),"",IF(COUNTIFS(Solicitudes!$A$3:$A$502,$A7,Solicitudes!$D$3:$D$502,"&lt;="&amp;J$3,Solicitudes!$E$3:$E$502,"&gt;="&amp;J$3,Solicitudes!$G$3:$G$502,"Aprobada",Solicitudes!$L$3:$L$502,"&lt;&gt;Licencia",Solicitudes!$L$3:$L$502,"&lt;&gt;Ausencia")&gt;0,"V",IF(COUNTIFS(Solicitudes!$A$3:$A$502,$A7,Solicitudes!$D$3:$D$502,"&lt;="&amp;J$3,Solicitudes!$E$3:$E$502,"&gt;="&amp;J$3,Solicitudes!$G$3:$G$502,"Aprobada",Solicitudes!$L$3:$L$502,"Licencia")+COUNTIFS(Solicitudes!$A$3:$A$502,$A7,Solicitudes!$D$3:$D$502,"&lt;="&amp;J$3,Solicitudes!$E$3:$E$502,"&gt;="&amp;J$3,Solicitudes!$G$3:$G$502,"Aprobada",Solicitudes!$L$3:$L$502,"Ausencia")&gt;0,"L",IF(COUNTIFS(Solicitudes!$A$3:$A$502,$A7,Solicitudes!$D$3:$D$502,"&lt;="&amp;J$3,Solicitudes!$E$3:$E$502,"&gt;="&amp;J$3,Solicitudes!$G$3:$G$502,"Solicitada")+COUNTIFS(Solicitudes!$A$3:$A$502,$A7,Solicitudes!$D$3:$D$502,"&lt;="&amp;J$3,Solicitudes!$E$3:$E$502,"&gt;="&amp;J$3,Solicitudes!$G$3:$G$502,"Planificada")&gt;0,"P",""))))</f>
        <v/>
      </c>
      <c r="K7" s="27">
        <f>IF(OR(K$3="",$A7=""),"",IF(COUNTIFS(Solicitudes!$A$3:$A$502,$A7,Solicitudes!$D$3:$D$502,"&lt;="&amp;K$3,Solicitudes!$E$3:$E$502,"&gt;="&amp;K$3,Solicitudes!$G$3:$G$502,"Aprobada",Solicitudes!$L$3:$L$502,"&lt;&gt;Licencia",Solicitudes!$L$3:$L$502,"&lt;&gt;Ausencia")&gt;0,"V",IF(COUNTIFS(Solicitudes!$A$3:$A$502,$A7,Solicitudes!$D$3:$D$502,"&lt;="&amp;K$3,Solicitudes!$E$3:$E$502,"&gt;="&amp;K$3,Solicitudes!$G$3:$G$502,"Aprobada",Solicitudes!$L$3:$L$502,"Licencia")+COUNTIFS(Solicitudes!$A$3:$A$502,$A7,Solicitudes!$D$3:$D$502,"&lt;="&amp;K$3,Solicitudes!$E$3:$E$502,"&gt;="&amp;K$3,Solicitudes!$G$3:$G$502,"Aprobada",Solicitudes!$L$3:$L$502,"Ausencia")&gt;0,"L",IF(COUNTIFS(Solicitudes!$A$3:$A$502,$A7,Solicitudes!$D$3:$D$502,"&lt;="&amp;K$3,Solicitudes!$E$3:$E$502,"&gt;="&amp;K$3,Solicitudes!$G$3:$G$502,"Solicitada")+COUNTIFS(Solicitudes!$A$3:$A$502,$A7,Solicitudes!$D$3:$D$502,"&lt;="&amp;K$3,Solicitudes!$E$3:$E$502,"&gt;="&amp;K$3,Solicitudes!$G$3:$G$502,"Planificada")&gt;0,"P",""))))</f>
        <v/>
      </c>
      <c r="L7" s="27">
        <f>IF(OR(L$3="",$A7=""),"",IF(COUNTIFS(Solicitudes!$A$3:$A$502,$A7,Solicitudes!$D$3:$D$502,"&lt;="&amp;L$3,Solicitudes!$E$3:$E$502,"&gt;="&amp;L$3,Solicitudes!$G$3:$G$502,"Aprobada",Solicitudes!$L$3:$L$502,"&lt;&gt;Licencia",Solicitudes!$L$3:$L$502,"&lt;&gt;Ausencia")&gt;0,"V",IF(COUNTIFS(Solicitudes!$A$3:$A$502,$A7,Solicitudes!$D$3:$D$502,"&lt;="&amp;L$3,Solicitudes!$E$3:$E$502,"&gt;="&amp;L$3,Solicitudes!$G$3:$G$502,"Aprobada",Solicitudes!$L$3:$L$502,"Licencia")+COUNTIFS(Solicitudes!$A$3:$A$502,$A7,Solicitudes!$D$3:$D$502,"&lt;="&amp;L$3,Solicitudes!$E$3:$E$502,"&gt;="&amp;L$3,Solicitudes!$G$3:$G$502,"Aprobada",Solicitudes!$L$3:$L$502,"Ausencia")&gt;0,"L",IF(COUNTIFS(Solicitudes!$A$3:$A$502,$A7,Solicitudes!$D$3:$D$502,"&lt;="&amp;L$3,Solicitudes!$E$3:$E$502,"&gt;="&amp;L$3,Solicitudes!$G$3:$G$502,"Solicitada")+COUNTIFS(Solicitudes!$A$3:$A$502,$A7,Solicitudes!$D$3:$D$502,"&lt;="&amp;L$3,Solicitudes!$E$3:$E$502,"&gt;="&amp;L$3,Solicitudes!$G$3:$G$502,"Planificada")&gt;0,"P",""))))</f>
        <v/>
      </c>
      <c r="M7" s="27">
        <f>IF(OR(M$3="",$A7=""),"",IF(COUNTIFS(Solicitudes!$A$3:$A$502,$A7,Solicitudes!$D$3:$D$502,"&lt;="&amp;M$3,Solicitudes!$E$3:$E$502,"&gt;="&amp;M$3,Solicitudes!$G$3:$G$502,"Aprobada",Solicitudes!$L$3:$L$502,"&lt;&gt;Licencia",Solicitudes!$L$3:$L$502,"&lt;&gt;Ausencia")&gt;0,"V",IF(COUNTIFS(Solicitudes!$A$3:$A$502,$A7,Solicitudes!$D$3:$D$502,"&lt;="&amp;M$3,Solicitudes!$E$3:$E$502,"&gt;="&amp;M$3,Solicitudes!$G$3:$G$502,"Aprobada",Solicitudes!$L$3:$L$502,"Licencia")+COUNTIFS(Solicitudes!$A$3:$A$502,$A7,Solicitudes!$D$3:$D$502,"&lt;="&amp;M$3,Solicitudes!$E$3:$E$502,"&gt;="&amp;M$3,Solicitudes!$G$3:$G$502,"Aprobada",Solicitudes!$L$3:$L$502,"Ausencia")&gt;0,"L",IF(COUNTIFS(Solicitudes!$A$3:$A$502,$A7,Solicitudes!$D$3:$D$502,"&lt;="&amp;M$3,Solicitudes!$E$3:$E$502,"&gt;="&amp;M$3,Solicitudes!$G$3:$G$502,"Solicitada")+COUNTIFS(Solicitudes!$A$3:$A$502,$A7,Solicitudes!$D$3:$D$502,"&lt;="&amp;M$3,Solicitudes!$E$3:$E$502,"&gt;="&amp;M$3,Solicitudes!$G$3:$G$502,"Planificada")&gt;0,"P",""))))</f>
        <v/>
      </c>
      <c r="N7" s="27">
        <f>IF(OR(N$3="",$A7=""),"",IF(COUNTIFS(Solicitudes!$A$3:$A$502,$A7,Solicitudes!$D$3:$D$502,"&lt;="&amp;N$3,Solicitudes!$E$3:$E$502,"&gt;="&amp;N$3,Solicitudes!$G$3:$G$502,"Aprobada",Solicitudes!$L$3:$L$502,"&lt;&gt;Licencia",Solicitudes!$L$3:$L$502,"&lt;&gt;Ausencia")&gt;0,"V",IF(COUNTIFS(Solicitudes!$A$3:$A$502,$A7,Solicitudes!$D$3:$D$502,"&lt;="&amp;N$3,Solicitudes!$E$3:$E$502,"&gt;="&amp;N$3,Solicitudes!$G$3:$G$502,"Aprobada",Solicitudes!$L$3:$L$502,"Licencia")+COUNTIFS(Solicitudes!$A$3:$A$502,$A7,Solicitudes!$D$3:$D$502,"&lt;="&amp;N$3,Solicitudes!$E$3:$E$502,"&gt;="&amp;N$3,Solicitudes!$G$3:$G$502,"Aprobada",Solicitudes!$L$3:$L$502,"Ausencia")&gt;0,"L",IF(COUNTIFS(Solicitudes!$A$3:$A$502,$A7,Solicitudes!$D$3:$D$502,"&lt;="&amp;N$3,Solicitudes!$E$3:$E$502,"&gt;="&amp;N$3,Solicitudes!$G$3:$G$502,"Solicitada")+COUNTIFS(Solicitudes!$A$3:$A$502,$A7,Solicitudes!$D$3:$D$502,"&lt;="&amp;N$3,Solicitudes!$E$3:$E$502,"&gt;="&amp;N$3,Solicitudes!$G$3:$G$502,"Planificada")&gt;0,"P",""))))</f>
        <v/>
      </c>
      <c r="O7" s="27">
        <f>IF(OR(O$3="",$A7=""),"",IF(COUNTIFS(Solicitudes!$A$3:$A$502,$A7,Solicitudes!$D$3:$D$502,"&lt;="&amp;O$3,Solicitudes!$E$3:$E$502,"&gt;="&amp;O$3,Solicitudes!$G$3:$G$502,"Aprobada",Solicitudes!$L$3:$L$502,"&lt;&gt;Licencia",Solicitudes!$L$3:$L$502,"&lt;&gt;Ausencia")&gt;0,"V",IF(COUNTIFS(Solicitudes!$A$3:$A$502,$A7,Solicitudes!$D$3:$D$502,"&lt;="&amp;O$3,Solicitudes!$E$3:$E$502,"&gt;="&amp;O$3,Solicitudes!$G$3:$G$502,"Aprobada",Solicitudes!$L$3:$L$502,"Licencia")+COUNTIFS(Solicitudes!$A$3:$A$502,$A7,Solicitudes!$D$3:$D$502,"&lt;="&amp;O$3,Solicitudes!$E$3:$E$502,"&gt;="&amp;O$3,Solicitudes!$G$3:$G$502,"Aprobada",Solicitudes!$L$3:$L$502,"Ausencia")&gt;0,"L",IF(COUNTIFS(Solicitudes!$A$3:$A$502,$A7,Solicitudes!$D$3:$D$502,"&lt;="&amp;O$3,Solicitudes!$E$3:$E$502,"&gt;="&amp;O$3,Solicitudes!$G$3:$G$502,"Solicitada")+COUNTIFS(Solicitudes!$A$3:$A$502,$A7,Solicitudes!$D$3:$D$502,"&lt;="&amp;O$3,Solicitudes!$E$3:$E$502,"&gt;="&amp;O$3,Solicitudes!$G$3:$G$502,"Planificada")&gt;0,"P",""))))</f>
        <v/>
      </c>
      <c r="P7" s="27">
        <f>IF(OR(P$3="",$A7=""),"",IF(COUNTIFS(Solicitudes!$A$3:$A$502,$A7,Solicitudes!$D$3:$D$502,"&lt;="&amp;P$3,Solicitudes!$E$3:$E$502,"&gt;="&amp;P$3,Solicitudes!$G$3:$G$502,"Aprobada",Solicitudes!$L$3:$L$502,"&lt;&gt;Licencia",Solicitudes!$L$3:$L$502,"&lt;&gt;Ausencia")&gt;0,"V",IF(COUNTIFS(Solicitudes!$A$3:$A$502,$A7,Solicitudes!$D$3:$D$502,"&lt;="&amp;P$3,Solicitudes!$E$3:$E$502,"&gt;="&amp;P$3,Solicitudes!$G$3:$G$502,"Aprobada",Solicitudes!$L$3:$L$502,"Licencia")+COUNTIFS(Solicitudes!$A$3:$A$502,$A7,Solicitudes!$D$3:$D$502,"&lt;="&amp;P$3,Solicitudes!$E$3:$E$502,"&gt;="&amp;P$3,Solicitudes!$G$3:$G$502,"Aprobada",Solicitudes!$L$3:$L$502,"Ausencia")&gt;0,"L",IF(COUNTIFS(Solicitudes!$A$3:$A$502,$A7,Solicitudes!$D$3:$D$502,"&lt;="&amp;P$3,Solicitudes!$E$3:$E$502,"&gt;="&amp;P$3,Solicitudes!$G$3:$G$502,"Solicitada")+COUNTIFS(Solicitudes!$A$3:$A$502,$A7,Solicitudes!$D$3:$D$502,"&lt;="&amp;P$3,Solicitudes!$E$3:$E$502,"&gt;="&amp;P$3,Solicitudes!$G$3:$G$502,"Planificada")&gt;0,"P",""))))</f>
        <v/>
      </c>
      <c r="Q7" s="27">
        <f>IF(OR(Q$3="",$A7=""),"",IF(COUNTIFS(Solicitudes!$A$3:$A$502,$A7,Solicitudes!$D$3:$D$502,"&lt;="&amp;Q$3,Solicitudes!$E$3:$E$502,"&gt;="&amp;Q$3,Solicitudes!$G$3:$G$502,"Aprobada",Solicitudes!$L$3:$L$502,"&lt;&gt;Licencia",Solicitudes!$L$3:$L$502,"&lt;&gt;Ausencia")&gt;0,"V",IF(COUNTIFS(Solicitudes!$A$3:$A$502,$A7,Solicitudes!$D$3:$D$502,"&lt;="&amp;Q$3,Solicitudes!$E$3:$E$502,"&gt;="&amp;Q$3,Solicitudes!$G$3:$G$502,"Aprobada",Solicitudes!$L$3:$L$502,"Licencia")+COUNTIFS(Solicitudes!$A$3:$A$502,$A7,Solicitudes!$D$3:$D$502,"&lt;="&amp;Q$3,Solicitudes!$E$3:$E$502,"&gt;="&amp;Q$3,Solicitudes!$G$3:$G$502,"Aprobada",Solicitudes!$L$3:$L$502,"Ausencia")&gt;0,"L",IF(COUNTIFS(Solicitudes!$A$3:$A$502,$A7,Solicitudes!$D$3:$D$502,"&lt;="&amp;Q$3,Solicitudes!$E$3:$E$502,"&gt;="&amp;Q$3,Solicitudes!$G$3:$G$502,"Solicitada")+COUNTIFS(Solicitudes!$A$3:$A$502,$A7,Solicitudes!$D$3:$D$502,"&lt;="&amp;Q$3,Solicitudes!$E$3:$E$502,"&gt;="&amp;Q$3,Solicitudes!$G$3:$G$502,"Planificada")&gt;0,"P",""))))</f>
        <v/>
      </c>
      <c r="R7" s="27">
        <f>IF(OR(R$3="",$A7=""),"",IF(COUNTIFS(Solicitudes!$A$3:$A$502,$A7,Solicitudes!$D$3:$D$502,"&lt;="&amp;R$3,Solicitudes!$E$3:$E$502,"&gt;="&amp;R$3,Solicitudes!$G$3:$G$502,"Aprobada",Solicitudes!$L$3:$L$502,"&lt;&gt;Licencia",Solicitudes!$L$3:$L$502,"&lt;&gt;Ausencia")&gt;0,"V",IF(COUNTIFS(Solicitudes!$A$3:$A$502,$A7,Solicitudes!$D$3:$D$502,"&lt;="&amp;R$3,Solicitudes!$E$3:$E$502,"&gt;="&amp;R$3,Solicitudes!$G$3:$G$502,"Aprobada",Solicitudes!$L$3:$L$502,"Licencia")+COUNTIFS(Solicitudes!$A$3:$A$502,$A7,Solicitudes!$D$3:$D$502,"&lt;="&amp;R$3,Solicitudes!$E$3:$E$502,"&gt;="&amp;R$3,Solicitudes!$G$3:$G$502,"Aprobada",Solicitudes!$L$3:$L$502,"Ausencia")&gt;0,"L",IF(COUNTIFS(Solicitudes!$A$3:$A$502,$A7,Solicitudes!$D$3:$D$502,"&lt;="&amp;R$3,Solicitudes!$E$3:$E$502,"&gt;="&amp;R$3,Solicitudes!$G$3:$G$502,"Solicitada")+COUNTIFS(Solicitudes!$A$3:$A$502,$A7,Solicitudes!$D$3:$D$502,"&lt;="&amp;R$3,Solicitudes!$E$3:$E$502,"&gt;="&amp;R$3,Solicitudes!$G$3:$G$502,"Planificada")&gt;0,"P",""))))</f>
        <v/>
      </c>
      <c r="S7" s="27">
        <f>IF(OR(S$3="",$A7=""),"",IF(COUNTIFS(Solicitudes!$A$3:$A$502,$A7,Solicitudes!$D$3:$D$502,"&lt;="&amp;S$3,Solicitudes!$E$3:$E$502,"&gt;="&amp;S$3,Solicitudes!$G$3:$G$502,"Aprobada",Solicitudes!$L$3:$L$502,"&lt;&gt;Licencia",Solicitudes!$L$3:$L$502,"&lt;&gt;Ausencia")&gt;0,"V",IF(COUNTIFS(Solicitudes!$A$3:$A$502,$A7,Solicitudes!$D$3:$D$502,"&lt;="&amp;S$3,Solicitudes!$E$3:$E$502,"&gt;="&amp;S$3,Solicitudes!$G$3:$G$502,"Aprobada",Solicitudes!$L$3:$L$502,"Licencia")+COUNTIFS(Solicitudes!$A$3:$A$502,$A7,Solicitudes!$D$3:$D$502,"&lt;="&amp;S$3,Solicitudes!$E$3:$E$502,"&gt;="&amp;S$3,Solicitudes!$G$3:$G$502,"Aprobada",Solicitudes!$L$3:$L$502,"Ausencia")&gt;0,"L",IF(COUNTIFS(Solicitudes!$A$3:$A$502,$A7,Solicitudes!$D$3:$D$502,"&lt;="&amp;S$3,Solicitudes!$E$3:$E$502,"&gt;="&amp;S$3,Solicitudes!$G$3:$G$502,"Solicitada")+COUNTIFS(Solicitudes!$A$3:$A$502,$A7,Solicitudes!$D$3:$D$502,"&lt;="&amp;S$3,Solicitudes!$E$3:$E$502,"&gt;="&amp;S$3,Solicitudes!$G$3:$G$502,"Planificada")&gt;0,"P",""))))</f>
        <v/>
      </c>
      <c r="T7" s="27">
        <f>IF(OR(T$3="",$A7=""),"",IF(COUNTIFS(Solicitudes!$A$3:$A$502,$A7,Solicitudes!$D$3:$D$502,"&lt;="&amp;T$3,Solicitudes!$E$3:$E$502,"&gt;="&amp;T$3,Solicitudes!$G$3:$G$502,"Aprobada",Solicitudes!$L$3:$L$502,"&lt;&gt;Licencia",Solicitudes!$L$3:$L$502,"&lt;&gt;Ausencia")&gt;0,"V",IF(COUNTIFS(Solicitudes!$A$3:$A$502,$A7,Solicitudes!$D$3:$D$502,"&lt;="&amp;T$3,Solicitudes!$E$3:$E$502,"&gt;="&amp;T$3,Solicitudes!$G$3:$G$502,"Aprobada",Solicitudes!$L$3:$L$502,"Licencia")+COUNTIFS(Solicitudes!$A$3:$A$502,$A7,Solicitudes!$D$3:$D$502,"&lt;="&amp;T$3,Solicitudes!$E$3:$E$502,"&gt;="&amp;T$3,Solicitudes!$G$3:$G$502,"Aprobada",Solicitudes!$L$3:$L$502,"Ausencia")&gt;0,"L",IF(COUNTIFS(Solicitudes!$A$3:$A$502,$A7,Solicitudes!$D$3:$D$502,"&lt;="&amp;T$3,Solicitudes!$E$3:$E$502,"&gt;="&amp;T$3,Solicitudes!$G$3:$G$502,"Solicitada")+COUNTIFS(Solicitudes!$A$3:$A$502,$A7,Solicitudes!$D$3:$D$502,"&lt;="&amp;T$3,Solicitudes!$E$3:$E$502,"&gt;="&amp;T$3,Solicitudes!$G$3:$G$502,"Planificada")&gt;0,"P",""))))</f>
        <v/>
      </c>
      <c r="U7" s="27">
        <f>IF(OR(U$3="",$A7=""),"",IF(COUNTIFS(Solicitudes!$A$3:$A$502,$A7,Solicitudes!$D$3:$D$502,"&lt;="&amp;U$3,Solicitudes!$E$3:$E$502,"&gt;="&amp;U$3,Solicitudes!$G$3:$G$502,"Aprobada",Solicitudes!$L$3:$L$502,"&lt;&gt;Licencia",Solicitudes!$L$3:$L$502,"&lt;&gt;Ausencia")&gt;0,"V",IF(COUNTIFS(Solicitudes!$A$3:$A$502,$A7,Solicitudes!$D$3:$D$502,"&lt;="&amp;U$3,Solicitudes!$E$3:$E$502,"&gt;="&amp;U$3,Solicitudes!$G$3:$G$502,"Aprobada",Solicitudes!$L$3:$L$502,"Licencia")+COUNTIFS(Solicitudes!$A$3:$A$502,$A7,Solicitudes!$D$3:$D$502,"&lt;="&amp;U$3,Solicitudes!$E$3:$E$502,"&gt;="&amp;U$3,Solicitudes!$G$3:$G$502,"Aprobada",Solicitudes!$L$3:$L$502,"Ausencia")&gt;0,"L",IF(COUNTIFS(Solicitudes!$A$3:$A$502,$A7,Solicitudes!$D$3:$D$502,"&lt;="&amp;U$3,Solicitudes!$E$3:$E$502,"&gt;="&amp;U$3,Solicitudes!$G$3:$G$502,"Solicitada")+COUNTIFS(Solicitudes!$A$3:$A$502,$A7,Solicitudes!$D$3:$D$502,"&lt;="&amp;U$3,Solicitudes!$E$3:$E$502,"&gt;="&amp;U$3,Solicitudes!$G$3:$G$502,"Planificada")&gt;0,"P",""))))</f>
        <v/>
      </c>
      <c r="V7" s="27">
        <f>IF(OR(V$3="",$A7=""),"",IF(COUNTIFS(Solicitudes!$A$3:$A$502,$A7,Solicitudes!$D$3:$D$502,"&lt;="&amp;V$3,Solicitudes!$E$3:$E$502,"&gt;="&amp;V$3,Solicitudes!$G$3:$G$502,"Aprobada",Solicitudes!$L$3:$L$502,"&lt;&gt;Licencia",Solicitudes!$L$3:$L$502,"&lt;&gt;Ausencia")&gt;0,"V",IF(COUNTIFS(Solicitudes!$A$3:$A$502,$A7,Solicitudes!$D$3:$D$502,"&lt;="&amp;V$3,Solicitudes!$E$3:$E$502,"&gt;="&amp;V$3,Solicitudes!$G$3:$G$502,"Aprobada",Solicitudes!$L$3:$L$502,"Licencia")+COUNTIFS(Solicitudes!$A$3:$A$502,$A7,Solicitudes!$D$3:$D$502,"&lt;="&amp;V$3,Solicitudes!$E$3:$E$502,"&gt;="&amp;V$3,Solicitudes!$G$3:$G$502,"Aprobada",Solicitudes!$L$3:$L$502,"Ausencia")&gt;0,"L",IF(COUNTIFS(Solicitudes!$A$3:$A$502,$A7,Solicitudes!$D$3:$D$502,"&lt;="&amp;V$3,Solicitudes!$E$3:$E$502,"&gt;="&amp;V$3,Solicitudes!$G$3:$G$502,"Solicitada")+COUNTIFS(Solicitudes!$A$3:$A$502,$A7,Solicitudes!$D$3:$D$502,"&lt;="&amp;V$3,Solicitudes!$E$3:$E$502,"&gt;="&amp;V$3,Solicitudes!$G$3:$G$502,"Planificada")&gt;0,"P",""))))</f>
        <v/>
      </c>
      <c r="W7" s="27">
        <f>IF(OR(W$3="",$A7=""),"",IF(COUNTIFS(Solicitudes!$A$3:$A$502,$A7,Solicitudes!$D$3:$D$502,"&lt;="&amp;W$3,Solicitudes!$E$3:$E$502,"&gt;="&amp;W$3,Solicitudes!$G$3:$G$502,"Aprobada",Solicitudes!$L$3:$L$502,"&lt;&gt;Licencia",Solicitudes!$L$3:$L$502,"&lt;&gt;Ausencia")&gt;0,"V",IF(COUNTIFS(Solicitudes!$A$3:$A$502,$A7,Solicitudes!$D$3:$D$502,"&lt;="&amp;W$3,Solicitudes!$E$3:$E$502,"&gt;="&amp;W$3,Solicitudes!$G$3:$G$502,"Aprobada",Solicitudes!$L$3:$L$502,"Licencia")+COUNTIFS(Solicitudes!$A$3:$A$502,$A7,Solicitudes!$D$3:$D$502,"&lt;="&amp;W$3,Solicitudes!$E$3:$E$502,"&gt;="&amp;W$3,Solicitudes!$G$3:$G$502,"Aprobada",Solicitudes!$L$3:$L$502,"Ausencia")&gt;0,"L",IF(COUNTIFS(Solicitudes!$A$3:$A$502,$A7,Solicitudes!$D$3:$D$502,"&lt;="&amp;W$3,Solicitudes!$E$3:$E$502,"&gt;="&amp;W$3,Solicitudes!$G$3:$G$502,"Solicitada")+COUNTIFS(Solicitudes!$A$3:$A$502,$A7,Solicitudes!$D$3:$D$502,"&lt;="&amp;W$3,Solicitudes!$E$3:$E$502,"&gt;="&amp;W$3,Solicitudes!$G$3:$G$502,"Planificada")&gt;0,"P",""))))</f>
        <v/>
      </c>
      <c r="X7" s="27">
        <f>IF(OR(X$3="",$A7=""),"",IF(COUNTIFS(Solicitudes!$A$3:$A$502,$A7,Solicitudes!$D$3:$D$502,"&lt;="&amp;X$3,Solicitudes!$E$3:$E$502,"&gt;="&amp;X$3,Solicitudes!$G$3:$G$502,"Aprobada",Solicitudes!$L$3:$L$502,"&lt;&gt;Licencia",Solicitudes!$L$3:$L$502,"&lt;&gt;Ausencia")&gt;0,"V",IF(COUNTIFS(Solicitudes!$A$3:$A$502,$A7,Solicitudes!$D$3:$D$502,"&lt;="&amp;X$3,Solicitudes!$E$3:$E$502,"&gt;="&amp;X$3,Solicitudes!$G$3:$G$502,"Aprobada",Solicitudes!$L$3:$L$502,"Licencia")+COUNTIFS(Solicitudes!$A$3:$A$502,$A7,Solicitudes!$D$3:$D$502,"&lt;="&amp;X$3,Solicitudes!$E$3:$E$502,"&gt;="&amp;X$3,Solicitudes!$G$3:$G$502,"Aprobada",Solicitudes!$L$3:$L$502,"Ausencia")&gt;0,"L",IF(COUNTIFS(Solicitudes!$A$3:$A$502,$A7,Solicitudes!$D$3:$D$502,"&lt;="&amp;X$3,Solicitudes!$E$3:$E$502,"&gt;="&amp;X$3,Solicitudes!$G$3:$G$502,"Solicitada")+COUNTIFS(Solicitudes!$A$3:$A$502,$A7,Solicitudes!$D$3:$D$502,"&lt;="&amp;X$3,Solicitudes!$E$3:$E$502,"&gt;="&amp;X$3,Solicitudes!$G$3:$G$502,"Planificada")&gt;0,"P",""))))</f>
        <v/>
      </c>
      <c r="Y7" s="27">
        <f>IF(OR(Y$3="",$A7=""),"",IF(COUNTIFS(Solicitudes!$A$3:$A$502,$A7,Solicitudes!$D$3:$D$502,"&lt;="&amp;Y$3,Solicitudes!$E$3:$E$502,"&gt;="&amp;Y$3,Solicitudes!$G$3:$G$502,"Aprobada",Solicitudes!$L$3:$L$502,"&lt;&gt;Licencia",Solicitudes!$L$3:$L$502,"&lt;&gt;Ausencia")&gt;0,"V",IF(COUNTIFS(Solicitudes!$A$3:$A$502,$A7,Solicitudes!$D$3:$D$502,"&lt;="&amp;Y$3,Solicitudes!$E$3:$E$502,"&gt;="&amp;Y$3,Solicitudes!$G$3:$G$502,"Aprobada",Solicitudes!$L$3:$L$502,"Licencia")+COUNTIFS(Solicitudes!$A$3:$A$502,$A7,Solicitudes!$D$3:$D$502,"&lt;="&amp;Y$3,Solicitudes!$E$3:$E$502,"&gt;="&amp;Y$3,Solicitudes!$G$3:$G$502,"Aprobada",Solicitudes!$L$3:$L$502,"Ausencia")&gt;0,"L",IF(COUNTIFS(Solicitudes!$A$3:$A$502,$A7,Solicitudes!$D$3:$D$502,"&lt;="&amp;Y$3,Solicitudes!$E$3:$E$502,"&gt;="&amp;Y$3,Solicitudes!$G$3:$G$502,"Solicitada")+COUNTIFS(Solicitudes!$A$3:$A$502,$A7,Solicitudes!$D$3:$D$502,"&lt;="&amp;Y$3,Solicitudes!$E$3:$E$502,"&gt;="&amp;Y$3,Solicitudes!$G$3:$G$502,"Planificada")&gt;0,"P",""))))</f>
        <v/>
      </c>
      <c r="Z7" s="27">
        <f>IF(OR(Z$3="",$A7=""),"",IF(COUNTIFS(Solicitudes!$A$3:$A$502,$A7,Solicitudes!$D$3:$D$502,"&lt;="&amp;Z$3,Solicitudes!$E$3:$E$502,"&gt;="&amp;Z$3,Solicitudes!$G$3:$G$502,"Aprobada",Solicitudes!$L$3:$L$502,"&lt;&gt;Licencia",Solicitudes!$L$3:$L$502,"&lt;&gt;Ausencia")&gt;0,"V",IF(COUNTIFS(Solicitudes!$A$3:$A$502,$A7,Solicitudes!$D$3:$D$502,"&lt;="&amp;Z$3,Solicitudes!$E$3:$E$502,"&gt;="&amp;Z$3,Solicitudes!$G$3:$G$502,"Aprobada",Solicitudes!$L$3:$L$502,"Licencia")+COUNTIFS(Solicitudes!$A$3:$A$502,$A7,Solicitudes!$D$3:$D$502,"&lt;="&amp;Z$3,Solicitudes!$E$3:$E$502,"&gt;="&amp;Z$3,Solicitudes!$G$3:$G$502,"Aprobada",Solicitudes!$L$3:$L$502,"Ausencia")&gt;0,"L",IF(COUNTIFS(Solicitudes!$A$3:$A$502,$A7,Solicitudes!$D$3:$D$502,"&lt;="&amp;Z$3,Solicitudes!$E$3:$E$502,"&gt;="&amp;Z$3,Solicitudes!$G$3:$G$502,"Solicitada")+COUNTIFS(Solicitudes!$A$3:$A$502,$A7,Solicitudes!$D$3:$D$502,"&lt;="&amp;Z$3,Solicitudes!$E$3:$E$502,"&gt;="&amp;Z$3,Solicitudes!$G$3:$G$502,"Planificada")&gt;0,"P",""))))</f>
        <v/>
      </c>
      <c r="AA7" s="27">
        <f>IF(OR(AA$3="",$A7=""),"",IF(COUNTIFS(Solicitudes!$A$3:$A$502,$A7,Solicitudes!$D$3:$D$502,"&lt;="&amp;AA$3,Solicitudes!$E$3:$E$502,"&gt;="&amp;AA$3,Solicitudes!$G$3:$G$502,"Aprobada",Solicitudes!$L$3:$L$502,"&lt;&gt;Licencia",Solicitudes!$L$3:$L$502,"&lt;&gt;Ausencia")&gt;0,"V",IF(COUNTIFS(Solicitudes!$A$3:$A$502,$A7,Solicitudes!$D$3:$D$502,"&lt;="&amp;AA$3,Solicitudes!$E$3:$E$502,"&gt;="&amp;AA$3,Solicitudes!$G$3:$G$502,"Aprobada",Solicitudes!$L$3:$L$502,"Licencia")+COUNTIFS(Solicitudes!$A$3:$A$502,$A7,Solicitudes!$D$3:$D$502,"&lt;="&amp;AA$3,Solicitudes!$E$3:$E$502,"&gt;="&amp;AA$3,Solicitudes!$G$3:$G$502,"Aprobada",Solicitudes!$L$3:$L$502,"Ausencia")&gt;0,"L",IF(COUNTIFS(Solicitudes!$A$3:$A$502,$A7,Solicitudes!$D$3:$D$502,"&lt;="&amp;AA$3,Solicitudes!$E$3:$E$502,"&gt;="&amp;AA$3,Solicitudes!$G$3:$G$502,"Solicitada")+COUNTIFS(Solicitudes!$A$3:$A$502,$A7,Solicitudes!$D$3:$D$502,"&lt;="&amp;AA$3,Solicitudes!$E$3:$E$502,"&gt;="&amp;AA$3,Solicitudes!$G$3:$G$502,"Planificada")&gt;0,"P",""))))</f>
        <v/>
      </c>
      <c r="AB7" s="27">
        <f>IF(OR(AB$3="",$A7=""),"",IF(COUNTIFS(Solicitudes!$A$3:$A$502,$A7,Solicitudes!$D$3:$D$502,"&lt;="&amp;AB$3,Solicitudes!$E$3:$E$502,"&gt;="&amp;AB$3,Solicitudes!$G$3:$G$502,"Aprobada",Solicitudes!$L$3:$L$502,"&lt;&gt;Licencia",Solicitudes!$L$3:$L$502,"&lt;&gt;Ausencia")&gt;0,"V",IF(COUNTIFS(Solicitudes!$A$3:$A$502,$A7,Solicitudes!$D$3:$D$502,"&lt;="&amp;AB$3,Solicitudes!$E$3:$E$502,"&gt;="&amp;AB$3,Solicitudes!$G$3:$G$502,"Aprobada",Solicitudes!$L$3:$L$502,"Licencia")+COUNTIFS(Solicitudes!$A$3:$A$502,$A7,Solicitudes!$D$3:$D$502,"&lt;="&amp;AB$3,Solicitudes!$E$3:$E$502,"&gt;="&amp;AB$3,Solicitudes!$G$3:$G$502,"Aprobada",Solicitudes!$L$3:$L$502,"Ausencia")&gt;0,"L",IF(COUNTIFS(Solicitudes!$A$3:$A$502,$A7,Solicitudes!$D$3:$D$502,"&lt;="&amp;AB$3,Solicitudes!$E$3:$E$502,"&gt;="&amp;AB$3,Solicitudes!$G$3:$G$502,"Solicitada")+COUNTIFS(Solicitudes!$A$3:$A$502,$A7,Solicitudes!$D$3:$D$502,"&lt;="&amp;AB$3,Solicitudes!$E$3:$E$502,"&gt;="&amp;AB$3,Solicitudes!$G$3:$G$502,"Planificada")&gt;0,"P",""))))</f>
        <v/>
      </c>
      <c r="AC7" s="27">
        <f>IF(OR(AC$3="",$A7=""),"",IF(COUNTIFS(Solicitudes!$A$3:$A$502,$A7,Solicitudes!$D$3:$D$502,"&lt;="&amp;AC$3,Solicitudes!$E$3:$E$502,"&gt;="&amp;AC$3,Solicitudes!$G$3:$G$502,"Aprobada",Solicitudes!$L$3:$L$502,"&lt;&gt;Licencia",Solicitudes!$L$3:$L$502,"&lt;&gt;Ausencia")&gt;0,"V",IF(COUNTIFS(Solicitudes!$A$3:$A$502,$A7,Solicitudes!$D$3:$D$502,"&lt;="&amp;AC$3,Solicitudes!$E$3:$E$502,"&gt;="&amp;AC$3,Solicitudes!$G$3:$G$502,"Aprobada",Solicitudes!$L$3:$L$502,"Licencia")+COUNTIFS(Solicitudes!$A$3:$A$502,$A7,Solicitudes!$D$3:$D$502,"&lt;="&amp;AC$3,Solicitudes!$E$3:$E$502,"&gt;="&amp;AC$3,Solicitudes!$G$3:$G$502,"Aprobada",Solicitudes!$L$3:$L$502,"Ausencia")&gt;0,"L",IF(COUNTIFS(Solicitudes!$A$3:$A$502,$A7,Solicitudes!$D$3:$D$502,"&lt;="&amp;AC$3,Solicitudes!$E$3:$E$502,"&gt;="&amp;AC$3,Solicitudes!$G$3:$G$502,"Solicitada")+COUNTIFS(Solicitudes!$A$3:$A$502,$A7,Solicitudes!$D$3:$D$502,"&lt;="&amp;AC$3,Solicitudes!$E$3:$E$502,"&gt;="&amp;AC$3,Solicitudes!$G$3:$G$502,"Planificada")&gt;0,"P",""))))</f>
        <v/>
      </c>
      <c r="AD7" s="27">
        <f>IF(OR(AD$3="",$A7=""),"",IF(COUNTIFS(Solicitudes!$A$3:$A$502,$A7,Solicitudes!$D$3:$D$502,"&lt;="&amp;AD$3,Solicitudes!$E$3:$E$502,"&gt;="&amp;AD$3,Solicitudes!$G$3:$G$502,"Aprobada",Solicitudes!$L$3:$L$502,"&lt;&gt;Licencia",Solicitudes!$L$3:$L$502,"&lt;&gt;Ausencia")&gt;0,"V",IF(COUNTIFS(Solicitudes!$A$3:$A$502,$A7,Solicitudes!$D$3:$D$502,"&lt;="&amp;AD$3,Solicitudes!$E$3:$E$502,"&gt;="&amp;AD$3,Solicitudes!$G$3:$G$502,"Aprobada",Solicitudes!$L$3:$L$502,"Licencia")+COUNTIFS(Solicitudes!$A$3:$A$502,$A7,Solicitudes!$D$3:$D$502,"&lt;="&amp;AD$3,Solicitudes!$E$3:$E$502,"&gt;="&amp;AD$3,Solicitudes!$G$3:$G$502,"Aprobada",Solicitudes!$L$3:$L$502,"Ausencia")&gt;0,"L",IF(COUNTIFS(Solicitudes!$A$3:$A$502,$A7,Solicitudes!$D$3:$D$502,"&lt;="&amp;AD$3,Solicitudes!$E$3:$E$502,"&gt;="&amp;AD$3,Solicitudes!$G$3:$G$502,"Solicitada")+COUNTIFS(Solicitudes!$A$3:$A$502,$A7,Solicitudes!$D$3:$D$502,"&lt;="&amp;AD$3,Solicitudes!$E$3:$E$502,"&gt;="&amp;AD$3,Solicitudes!$G$3:$G$502,"Planificada")&gt;0,"P",""))))</f>
        <v/>
      </c>
      <c r="AE7" s="27">
        <f>IF(OR(AE$3="",$A7=""),"",IF(COUNTIFS(Solicitudes!$A$3:$A$502,$A7,Solicitudes!$D$3:$D$502,"&lt;="&amp;AE$3,Solicitudes!$E$3:$E$502,"&gt;="&amp;AE$3,Solicitudes!$G$3:$G$502,"Aprobada",Solicitudes!$L$3:$L$502,"&lt;&gt;Licencia",Solicitudes!$L$3:$L$502,"&lt;&gt;Ausencia")&gt;0,"V",IF(COUNTIFS(Solicitudes!$A$3:$A$502,$A7,Solicitudes!$D$3:$D$502,"&lt;="&amp;AE$3,Solicitudes!$E$3:$E$502,"&gt;="&amp;AE$3,Solicitudes!$G$3:$G$502,"Aprobada",Solicitudes!$L$3:$L$502,"Licencia")+COUNTIFS(Solicitudes!$A$3:$A$502,$A7,Solicitudes!$D$3:$D$502,"&lt;="&amp;AE$3,Solicitudes!$E$3:$E$502,"&gt;="&amp;AE$3,Solicitudes!$G$3:$G$502,"Aprobada",Solicitudes!$L$3:$L$502,"Ausencia")&gt;0,"L",IF(COUNTIFS(Solicitudes!$A$3:$A$502,$A7,Solicitudes!$D$3:$D$502,"&lt;="&amp;AE$3,Solicitudes!$E$3:$E$502,"&gt;="&amp;AE$3,Solicitudes!$G$3:$G$502,"Solicitada")+COUNTIFS(Solicitudes!$A$3:$A$502,$A7,Solicitudes!$D$3:$D$502,"&lt;="&amp;AE$3,Solicitudes!$E$3:$E$502,"&gt;="&amp;AE$3,Solicitudes!$G$3:$G$502,"Planificada")&gt;0,"P",""))))</f>
        <v/>
      </c>
      <c r="AF7" s="27">
        <f>IF(OR(AF$3="",$A7=""),"",IF(COUNTIFS(Solicitudes!$A$3:$A$502,$A7,Solicitudes!$D$3:$D$502,"&lt;="&amp;AF$3,Solicitudes!$E$3:$E$502,"&gt;="&amp;AF$3,Solicitudes!$G$3:$G$502,"Aprobada",Solicitudes!$L$3:$L$502,"&lt;&gt;Licencia",Solicitudes!$L$3:$L$502,"&lt;&gt;Ausencia")&gt;0,"V",IF(COUNTIFS(Solicitudes!$A$3:$A$502,$A7,Solicitudes!$D$3:$D$502,"&lt;="&amp;AF$3,Solicitudes!$E$3:$E$502,"&gt;="&amp;AF$3,Solicitudes!$G$3:$G$502,"Aprobada",Solicitudes!$L$3:$L$502,"Licencia")+COUNTIFS(Solicitudes!$A$3:$A$502,$A7,Solicitudes!$D$3:$D$502,"&lt;="&amp;AF$3,Solicitudes!$E$3:$E$502,"&gt;="&amp;AF$3,Solicitudes!$G$3:$G$502,"Aprobada",Solicitudes!$L$3:$L$502,"Ausencia")&gt;0,"L",IF(COUNTIFS(Solicitudes!$A$3:$A$502,$A7,Solicitudes!$D$3:$D$502,"&lt;="&amp;AF$3,Solicitudes!$E$3:$E$502,"&gt;="&amp;AF$3,Solicitudes!$G$3:$G$502,"Solicitada")+COUNTIFS(Solicitudes!$A$3:$A$502,$A7,Solicitudes!$D$3:$D$502,"&lt;="&amp;AF$3,Solicitudes!$E$3:$E$502,"&gt;="&amp;AF$3,Solicitudes!$G$3:$G$502,"Planificada")&gt;0,"P",""))))</f>
        <v/>
      </c>
      <c r="AG7" s="27">
        <f>IF(OR(AG$3="",$A7=""),"",IF(COUNTIFS(Solicitudes!$A$3:$A$502,$A7,Solicitudes!$D$3:$D$502,"&lt;="&amp;AG$3,Solicitudes!$E$3:$E$502,"&gt;="&amp;AG$3,Solicitudes!$G$3:$G$502,"Aprobada",Solicitudes!$L$3:$L$502,"&lt;&gt;Licencia",Solicitudes!$L$3:$L$502,"&lt;&gt;Ausencia")&gt;0,"V",IF(COUNTIFS(Solicitudes!$A$3:$A$502,$A7,Solicitudes!$D$3:$D$502,"&lt;="&amp;AG$3,Solicitudes!$E$3:$E$502,"&gt;="&amp;AG$3,Solicitudes!$G$3:$G$502,"Aprobada",Solicitudes!$L$3:$L$502,"Licencia")+COUNTIFS(Solicitudes!$A$3:$A$502,$A7,Solicitudes!$D$3:$D$502,"&lt;="&amp;AG$3,Solicitudes!$E$3:$E$502,"&gt;="&amp;AG$3,Solicitudes!$G$3:$G$502,"Aprobada",Solicitudes!$L$3:$L$502,"Ausencia")&gt;0,"L",IF(COUNTIFS(Solicitudes!$A$3:$A$502,$A7,Solicitudes!$D$3:$D$502,"&lt;="&amp;AG$3,Solicitudes!$E$3:$E$502,"&gt;="&amp;AG$3,Solicitudes!$G$3:$G$502,"Solicitada")+COUNTIFS(Solicitudes!$A$3:$A$502,$A7,Solicitudes!$D$3:$D$502,"&lt;="&amp;AG$3,Solicitudes!$E$3:$E$502,"&gt;="&amp;AG$3,Solicitudes!$G$3:$G$502,"Planificada")&gt;0,"P",""))))</f>
        <v/>
      </c>
    </row>
    <row r="8">
      <c r="A8">
        <f>IF(Saldos!A8="","",Saldos!A8)</f>
        <v/>
      </c>
      <c r="B8">
        <f>IF(A8="","",Saldos!B8)</f>
        <v/>
      </c>
      <c r="C8" s="27">
        <f>IF(OR(C$3="",$A8=""),"",IF(COUNTIFS(Solicitudes!$A$3:$A$502,$A8,Solicitudes!$D$3:$D$502,"&lt;="&amp;C$3,Solicitudes!$E$3:$E$502,"&gt;="&amp;C$3,Solicitudes!$G$3:$G$502,"Aprobada",Solicitudes!$L$3:$L$502,"&lt;&gt;Licencia",Solicitudes!$L$3:$L$502,"&lt;&gt;Ausencia")&gt;0,"V",IF(COUNTIFS(Solicitudes!$A$3:$A$502,$A8,Solicitudes!$D$3:$D$502,"&lt;="&amp;C$3,Solicitudes!$E$3:$E$502,"&gt;="&amp;C$3,Solicitudes!$G$3:$G$502,"Aprobada",Solicitudes!$L$3:$L$502,"Licencia")+COUNTIFS(Solicitudes!$A$3:$A$502,$A8,Solicitudes!$D$3:$D$502,"&lt;="&amp;C$3,Solicitudes!$E$3:$E$502,"&gt;="&amp;C$3,Solicitudes!$G$3:$G$502,"Aprobada",Solicitudes!$L$3:$L$502,"Ausencia")&gt;0,"L",IF(COUNTIFS(Solicitudes!$A$3:$A$502,$A8,Solicitudes!$D$3:$D$502,"&lt;="&amp;C$3,Solicitudes!$E$3:$E$502,"&gt;="&amp;C$3,Solicitudes!$G$3:$G$502,"Solicitada")+COUNTIFS(Solicitudes!$A$3:$A$502,$A8,Solicitudes!$D$3:$D$502,"&lt;="&amp;C$3,Solicitudes!$E$3:$E$502,"&gt;="&amp;C$3,Solicitudes!$G$3:$G$502,"Planificada")&gt;0,"P",""))))</f>
        <v/>
      </c>
      <c r="D8" s="27">
        <f>IF(OR(D$3="",$A8=""),"",IF(COUNTIFS(Solicitudes!$A$3:$A$502,$A8,Solicitudes!$D$3:$D$502,"&lt;="&amp;D$3,Solicitudes!$E$3:$E$502,"&gt;="&amp;D$3,Solicitudes!$G$3:$G$502,"Aprobada",Solicitudes!$L$3:$L$502,"&lt;&gt;Licencia",Solicitudes!$L$3:$L$502,"&lt;&gt;Ausencia")&gt;0,"V",IF(COUNTIFS(Solicitudes!$A$3:$A$502,$A8,Solicitudes!$D$3:$D$502,"&lt;="&amp;D$3,Solicitudes!$E$3:$E$502,"&gt;="&amp;D$3,Solicitudes!$G$3:$G$502,"Aprobada",Solicitudes!$L$3:$L$502,"Licencia")+COUNTIFS(Solicitudes!$A$3:$A$502,$A8,Solicitudes!$D$3:$D$502,"&lt;="&amp;D$3,Solicitudes!$E$3:$E$502,"&gt;="&amp;D$3,Solicitudes!$G$3:$G$502,"Aprobada",Solicitudes!$L$3:$L$502,"Ausencia")&gt;0,"L",IF(COUNTIFS(Solicitudes!$A$3:$A$502,$A8,Solicitudes!$D$3:$D$502,"&lt;="&amp;D$3,Solicitudes!$E$3:$E$502,"&gt;="&amp;D$3,Solicitudes!$G$3:$G$502,"Solicitada")+COUNTIFS(Solicitudes!$A$3:$A$502,$A8,Solicitudes!$D$3:$D$502,"&lt;="&amp;D$3,Solicitudes!$E$3:$E$502,"&gt;="&amp;D$3,Solicitudes!$G$3:$G$502,"Planificada")&gt;0,"P",""))))</f>
        <v/>
      </c>
      <c r="E8" s="27">
        <f>IF(OR(E$3="",$A8=""),"",IF(COUNTIFS(Solicitudes!$A$3:$A$502,$A8,Solicitudes!$D$3:$D$502,"&lt;="&amp;E$3,Solicitudes!$E$3:$E$502,"&gt;="&amp;E$3,Solicitudes!$G$3:$G$502,"Aprobada",Solicitudes!$L$3:$L$502,"&lt;&gt;Licencia",Solicitudes!$L$3:$L$502,"&lt;&gt;Ausencia")&gt;0,"V",IF(COUNTIFS(Solicitudes!$A$3:$A$502,$A8,Solicitudes!$D$3:$D$502,"&lt;="&amp;E$3,Solicitudes!$E$3:$E$502,"&gt;="&amp;E$3,Solicitudes!$G$3:$G$502,"Aprobada",Solicitudes!$L$3:$L$502,"Licencia")+COUNTIFS(Solicitudes!$A$3:$A$502,$A8,Solicitudes!$D$3:$D$502,"&lt;="&amp;E$3,Solicitudes!$E$3:$E$502,"&gt;="&amp;E$3,Solicitudes!$G$3:$G$502,"Aprobada",Solicitudes!$L$3:$L$502,"Ausencia")&gt;0,"L",IF(COUNTIFS(Solicitudes!$A$3:$A$502,$A8,Solicitudes!$D$3:$D$502,"&lt;="&amp;E$3,Solicitudes!$E$3:$E$502,"&gt;="&amp;E$3,Solicitudes!$G$3:$G$502,"Solicitada")+COUNTIFS(Solicitudes!$A$3:$A$502,$A8,Solicitudes!$D$3:$D$502,"&lt;="&amp;E$3,Solicitudes!$E$3:$E$502,"&gt;="&amp;E$3,Solicitudes!$G$3:$G$502,"Planificada")&gt;0,"P",""))))</f>
        <v/>
      </c>
      <c r="F8" s="27">
        <f>IF(OR(F$3="",$A8=""),"",IF(COUNTIFS(Solicitudes!$A$3:$A$502,$A8,Solicitudes!$D$3:$D$502,"&lt;="&amp;F$3,Solicitudes!$E$3:$E$502,"&gt;="&amp;F$3,Solicitudes!$G$3:$G$502,"Aprobada",Solicitudes!$L$3:$L$502,"&lt;&gt;Licencia",Solicitudes!$L$3:$L$502,"&lt;&gt;Ausencia")&gt;0,"V",IF(COUNTIFS(Solicitudes!$A$3:$A$502,$A8,Solicitudes!$D$3:$D$502,"&lt;="&amp;F$3,Solicitudes!$E$3:$E$502,"&gt;="&amp;F$3,Solicitudes!$G$3:$G$502,"Aprobada",Solicitudes!$L$3:$L$502,"Licencia")+COUNTIFS(Solicitudes!$A$3:$A$502,$A8,Solicitudes!$D$3:$D$502,"&lt;="&amp;F$3,Solicitudes!$E$3:$E$502,"&gt;="&amp;F$3,Solicitudes!$G$3:$G$502,"Aprobada",Solicitudes!$L$3:$L$502,"Ausencia")&gt;0,"L",IF(COUNTIFS(Solicitudes!$A$3:$A$502,$A8,Solicitudes!$D$3:$D$502,"&lt;="&amp;F$3,Solicitudes!$E$3:$E$502,"&gt;="&amp;F$3,Solicitudes!$G$3:$G$502,"Solicitada")+COUNTIFS(Solicitudes!$A$3:$A$502,$A8,Solicitudes!$D$3:$D$502,"&lt;="&amp;F$3,Solicitudes!$E$3:$E$502,"&gt;="&amp;F$3,Solicitudes!$G$3:$G$502,"Planificada")&gt;0,"P",""))))</f>
        <v/>
      </c>
      <c r="G8" s="27">
        <f>IF(OR(G$3="",$A8=""),"",IF(COUNTIFS(Solicitudes!$A$3:$A$502,$A8,Solicitudes!$D$3:$D$502,"&lt;="&amp;G$3,Solicitudes!$E$3:$E$502,"&gt;="&amp;G$3,Solicitudes!$G$3:$G$502,"Aprobada",Solicitudes!$L$3:$L$502,"&lt;&gt;Licencia",Solicitudes!$L$3:$L$502,"&lt;&gt;Ausencia")&gt;0,"V",IF(COUNTIFS(Solicitudes!$A$3:$A$502,$A8,Solicitudes!$D$3:$D$502,"&lt;="&amp;G$3,Solicitudes!$E$3:$E$502,"&gt;="&amp;G$3,Solicitudes!$G$3:$G$502,"Aprobada",Solicitudes!$L$3:$L$502,"Licencia")+COUNTIFS(Solicitudes!$A$3:$A$502,$A8,Solicitudes!$D$3:$D$502,"&lt;="&amp;G$3,Solicitudes!$E$3:$E$502,"&gt;="&amp;G$3,Solicitudes!$G$3:$G$502,"Aprobada",Solicitudes!$L$3:$L$502,"Ausencia")&gt;0,"L",IF(COUNTIFS(Solicitudes!$A$3:$A$502,$A8,Solicitudes!$D$3:$D$502,"&lt;="&amp;G$3,Solicitudes!$E$3:$E$502,"&gt;="&amp;G$3,Solicitudes!$G$3:$G$502,"Solicitada")+COUNTIFS(Solicitudes!$A$3:$A$502,$A8,Solicitudes!$D$3:$D$502,"&lt;="&amp;G$3,Solicitudes!$E$3:$E$502,"&gt;="&amp;G$3,Solicitudes!$G$3:$G$502,"Planificada")&gt;0,"P",""))))</f>
        <v/>
      </c>
      <c r="H8" s="27">
        <f>IF(OR(H$3="",$A8=""),"",IF(COUNTIFS(Solicitudes!$A$3:$A$502,$A8,Solicitudes!$D$3:$D$502,"&lt;="&amp;H$3,Solicitudes!$E$3:$E$502,"&gt;="&amp;H$3,Solicitudes!$G$3:$G$502,"Aprobada",Solicitudes!$L$3:$L$502,"&lt;&gt;Licencia",Solicitudes!$L$3:$L$502,"&lt;&gt;Ausencia")&gt;0,"V",IF(COUNTIFS(Solicitudes!$A$3:$A$502,$A8,Solicitudes!$D$3:$D$502,"&lt;="&amp;H$3,Solicitudes!$E$3:$E$502,"&gt;="&amp;H$3,Solicitudes!$G$3:$G$502,"Aprobada",Solicitudes!$L$3:$L$502,"Licencia")+COUNTIFS(Solicitudes!$A$3:$A$502,$A8,Solicitudes!$D$3:$D$502,"&lt;="&amp;H$3,Solicitudes!$E$3:$E$502,"&gt;="&amp;H$3,Solicitudes!$G$3:$G$502,"Aprobada",Solicitudes!$L$3:$L$502,"Ausencia")&gt;0,"L",IF(COUNTIFS(Solicitudes!$A$3:$A$502,$A8,Solicitudes!$D$3:$D$502,"&lt;="&amp;H$3,Solicitudes!$E$3:$E$502,"&gt;="&amp;H$3,Solicitudes!$G$3:$G$502,"Solicitada")+COUNTIFS(Solicitudes!$A$3:$A$502,$A8,Solicitudes!$D$3:$D$502,"&lt;="&amp;H$3,Solicitudes!$E$3:$E$502,"&gt;="&amp;H$3,Solicitudes!$G$3:$G$502,"Planificada")&gt;0,"P",""))))</f>
        <v/>
      </c>
      <c r="I8" s="27">
        <f>IF(OR(I$3="",$A8=""),"",IF(COUNTIFS(Solicitudes!$A$3:$A$502,$A8,Solicitudes!$D$3:$D$502,"&lt;="&amp;I$3,Solicitudes!$E$3:$E$502,"&gt;="&amp;I$3,Solicitudes!$G$3:$G$502,"Aprobada",Solicitudes!$L$3:$L$502,"&lt;&gt;Licencia",Solicitudes!$L$3:$L$502,"&lt;&gt;Ausencia")&gt;0,"V",IF(COUNTIFS(Solicitudes!$A$3:$A$502,$A8,Solicitudes!$D$3:$D$502,"&lt;="&amp;I$3,Solicitudes!$E$3:$E$502,"&gt;="&amp;I$3,Solicitudes!$G$3:$G$502,"Aprobada",Solicitudes!$L$3:$L$502,"Licencia")+COUNTIFS(Solicitudes!$A$3:$A$502,$A8,Solicitudes!$D$3:$D$502,"&lt;="&amp;I$3,Solicitudes!$E$3:$E$502,"&gt;="&amp;I$3,Solicitudes!$G$3:$G$502,"Aprobada",Solicitudes!$L$3:$L$502,"Ausencia")&gt;0,"L",IF(COUNTIFS(Solicitudes!$A$3:$A$502,$A8,Solicitudes!$D$3:$D$502,"&lt;="&amp;I$3,Solicitudes!$E$3:$E$502,"&gt;="&amp;I$3,Solicitudes!$G$3:$G$502,"Solicitada")+COUNTIFS(Solicitudes!$A$3:$A$502,$A8,Solicitudes!$D$3:$D$502,"&lt;="&amp;I$3,Solicitudes!$E$3:$E$502,"&gt;="&amp;I$3,Solicitudes!$G$3:$G$502,"Planificada")&gt;0,"P",""))))</f>
        <v/>
      </c>
      <c r="J8" s="27">
        <f>IF(OR(J$3="",$A8=""),"",IF(COUNTIFS(Solicitudes!$A$3:$A$502,$A8,Solicitudes!$D$3:$D$502,"&lt;="&amp;J$3,Solicitudes!$E$3:$E$502,"&gt;="&amp;J$3,Solicitudes!$G$3:$G$502,"Aprobada",Solicitudes!$L$3:$L$502,"&lt;&gt;Licencia",Solicitudes!$L$3:$L$502,"&lt;&gt;Ausencia")&gt;0,"V",IF(COUNTIFS(Solicitudes!$A$3:$A$502,$A8,Solicitudes!$D$3:$D$502,"&lt;="&amp;J$3,Solicitudes!$E$3:$E$502,"&gt;="&amp;J$3,Solicitudes!$G$3:$G$502,"Aprobada",Solicitudes!$L$3:$L$502,"Licencia")+COUNTIFS(Solicitudes!$A$3:$A$502,$A8,Solicitudes!$D$3:$D$502,"&lt;="&amp;J$3,Solicitudes!$E$3:$E$502,"&gt;="&amp;J$3,Solicitudes!$G$3:$G$502,"Aprobada",Solicitudes!$L$3:$L$502,"Ausencia")&gt;0,"L",IF(COUNTIFS(Solicitudes!$A$3:$A$502,$A8,Solicitudes!$D$3:$D$502,"&lt;="&amp;J$3,Solicitudes!$E$3:$E$502,"&gt;="&amp;J$3,Solicitudes!$G$3:$G$502,"Solicitada")+COUNTIFS(Solicitudes!$A$3:$A$502,$A8,Solicitudes!$D$3:$D$502,"&lt;="&amp;J$3,Solicitudes!$E$3:$E$502,"&gt;="&amp;J$3,Solicitudes!$G$3:$G$502,"Planificada")&gt;0,"P",""))))</f>
        <v/>
      </c>
      <c r="K8" s="27">
        <f>IF(OR(K$3="",$A8=""),"",IF(COUNTIFS(Solicitudes!$A$3:$A$502,$A8,Solicitudes!$D$3:$D$502,"&lt;="&amp;K$3,Solicitudes!$E$3:$E$502,"&gt;="&amp;K$3,Solicitudes!$G$3:$G$502,"Aprobada",Solicitudes!$L$3:$L$502,"&lt;&gt;Licencia",Solicitudes!$L$3:$L$502,"&lt;&gt;Ausencia")&gt;0,"V",IF(COUNTIFS(Solicitudes!$A$3:$A$502,$A8,Solicitudes!$D$3:$D$502,"&lt;="&amp;K$3,Solicitudes!$E$3:$E$502,"&gt;="&amp;K$3,Solicitudes!$G$3:$G$502,"Aprobada",Solicitudes!$L$3:$L$502,"Licencia")+COUNTIFS(Solicitudes!$A$3:$A$502,$A8,Solicitudes!$D$3:$D$502,"&lt;="&amp;K$3,Solicitudes!$E$3:$E$502,"&gt;="&amp;K$3,Solicitudes!$G$3:$G$502,"Aprobada",Solicitudes!$L$3:$L$502,"Ausencia")&gt;0,"L",IF(COUNTIFS(Solicitudes!$A$3:$A$502,$A8,Solicitudes!$D$3:$D$502,"&lt;="&amp;K$3,Solicitudes!$E$3:$E$502,"&gt;="&amp;K$3,Solicitudes!$G$3:$G$502,"Solicitada")+COUNTIFS(Solicitudes!$A$3:$A$502,$A8,Solicitudes!$D$3:$D$502,"&lt;="&amp;K$3,Solicitudes!$E$3:$E$502,"&gt;="&amp;K$3,Solicitudes!$G$3:$G$502,"Planificada")&gt;0,"P",""))))</f>
        <v/>
      </c>
      <c r="L8" s="27">
        <f>IF(OR(L$3="",$A8=""),"",IF(COUNTIFS(Solicitudes!$A$3:$A$502,$A8,Solicitudes!$D$3:$D$502,"&lt;="&amp;L$3,Solicitudes!$E$3:$E$502,"&gt;="&amp;L$3,Solicitudes!$G$3:$G$502,"Aprobada",Solicitudes!$L$3:$L$502,"&lt;&gt;Licencia",Solicitudes!$L$3:$L$502,"&lt;&gt;Ausencia")&gt;0,"V",IF(COUNTIFS(Solicitudes!$A$3:$A$502,$A8,Solicitudes!$D$3:$D$502,"&lt;="&amp;L$3,Solicitudes!$E$3:$E$502,"&gt;="&amp;L$3,Solicitudes!$G$3:$G$502,"Aprobada",Solicitudes!$L$3:$L$502,"Licencia")+COUNTIFS(Solicitudes!$A$3:$A$502,$A8,Solicitudes!$D$3:$D$502,"&lt;="&amp;L$3,Solicitudes!$E$3:$E$502,"&gt;="&amp;L$3,Solicitudes!$G$3:$G$502,"Aprobada",Solicitudes!$L$3:$L$502,"Ausencia")&gt;0,"L",IF(COUNTIFS(Solicitudes!$A$3:$A$502,$A8,Solicitudes!$D$3:$D$502,"&lt;="&amp;L$3,Solicitudes!$E$3:$E$502,"&gt;="&amp;L$3,Solicitudes!$G$3:$G$502,"Solicitada")+COUNTIFS(Solicitudes!$A$3:$A$502,$A8,Solicitudes!$D$3:$D$502,"&lt;="&amp;L$3,Solicitudes!$E$3:$E$502,"&gt;="&amp;L$3,Solicitudes!$G$3:$G$502,"Planificada")&gt;0,"P",""))))</f>
        <v/>
      </c>
      <c r="M8" s="27">
        <f>IF(OR(M$3="",$A8=""),"",IF(COUNTIFS(Solicitudes!$A$3:$A$502,$A8,Solicitudes!$D$3:$D$502,"&lt;="&amp;M$3,Solicitudes!$E$3:$E$502,"&gt;="&amp;M$3,Solicitudes!$G$3:$G$502,"Aprobada",Solicitudes!$L$3:$L$502,"&lt;&gt;Licencia",Solicitudes!$L$3:$L$502,"&lt;&gt;Ausencia")&gt;0,"V",IF(COUNTIFS(Solicitudes!$A$3:$A$502,$A8,Solicitudes!$D$3:$D$502,"&lt;="&amp;M$3,Solicitudes!$E$3:$E$502,"&gt;="&amp;M$3,Solicitudes!$G$3:$G$502,"Aprobada",Solicitudes!$L$3:$L$502,"Licencia")+COUNTIFS(Solicitudes!$A$3:$A$502,$A8,Solicitudes!$D$3:$D$502,"&lt;="&amp;M$3,Solicitudes!$E$3:$E$502,"&gt;="&amp;M$3,Solicitudes!$G$3:$G$502,"Aprobada",Solicitudes!$L$3:$L$502,"Ausencia")&gt;0,"L",IF(COUNTIFS(Solicitudes!$A$3:$A$502,$A8,Solicitudes!$D$3:$D$502,"&lt;="&amp;M$3,Solicitudes!$E$3:$E$502,"&gt;="&amp;M$3,Solicitudes!$G$3:$G$502,"Solicitada")+COUNTIFS(Solicitudes!$A$3:$A$502,$A8,Solicitudes!$D$3:$D$502,"&lt;="&amp;M$3,Solicitudes!$E$3:$E$502,"&gt;="&amp;M$3,Solicitudes!$G$3:$G$502,"Planificada")&gt;0,"P",""))))</f>
        <v/>
      </c>
      <c r="N8" s="27">
        <f>IF(OR(N$3="",$A8=""),"",IF(COUNTIFS(Solicitudes!$A$3:$A$502,$A8,Solicitudes!$D$3:$D$502,"&lt;="&amp;N$3,Solicitudes!$E$3:$E$502,"&gt;="&amp;N$3,Solicitudes!$G$3:$G$502,"Aprobada",Solicitudes!$L$3:$L$502,"&lt;&gt;Licencia",Solicitudes!$L$3:$L$502,"&lt;&gt;Ausencia")&gt;0,"V",IF(COUNTIFS(Solicitudes!$A$3:$A$502,$A8,Solicitudes!$D$3:$D$502,"&lt;="&amp;N$3,Solicitudes!$E$3:$E$502,"&gt;="&amp;N$3,Solicitudes!$G$3:$G$502,"Aprobada",Solicitudes!$L$3:$L$502,"Licencia")+COUNTIFS(Solicitudes!$A$3:$A$502,$A8,Solicitudes!$D$3:$D$502,"&lt;="&amp;N$3,Solicitudes!$E$3:$E$502,"&gt;="&amp;N$3,Solicitudes!$G$3:$G$502,"Aprobada",Solicitudes!$L$3:$L$502,"Ausencia")&gt;0,"L",IF(COUNTIFS(Solicitudes!$A$3:$A$502,$A8,Solicitudes!$D$3:$D$502,"&lt;="&amp;N$3,Solicitudes!$E$3:$E$502,"&gt;="&amp;N$3,Solicitudes!$G$3:$G$502,"Solicitada")+COUNTIFS(Solicitudes!$A$3:$A$502,$A8,Solicitudes!$D$3:$D$502,"&lt;="&amp;N$3,Solicitudes!$E$3:$E$502,"&gt;="&amp;N$3,Solicitudes!$G$3:$G$502,"Planificada")&gt;0,"P",""))))</f>
        <v/>
      </c>
      <c r="O8" s="27">
        <f>IF(OR(O$3="",$A8=""),"",IF(COUNTIFS(Solicitudes!$A$3:$A$502,$A8,Solicitudes!$D$3:$D$502,"&lt;="&amp;O$3,Solicitudes!$E$3:$E$502,"&gt;="&amp;O$3,Solicitudes!$G$3:$G$502,"Aprobada",Solicitudes!$L$3:$L$502,"&lt;&gt;Licencia",Solicitudes!$L$3:$L$502,"&lt;&gt;Ausencia")&gt;0,"V",IF(COUNTIFS(Solicitudes!$A$3:$A$502,$A8,Solicitudes!$D$3:$D$502,"&lt;="&amp;O$3,Solicitudes!$E$3:$E$502,"&gt;="&amp;O$3,Solicitudes!$G$3:$G$502,"Aprobada",Solicitudes!$L$3:$L$502,"Licencia")+COUNTIFS(Solicitudes!$A$3:$A$502,$A8,Solicitudes!$D$3:$D$502,"&lt;="&amp;O$3,Solicitudes!$E$3:$E$502,"&gt;="&amp;O$3,Solicitudes!$G$3:$G$502,"Aprobada",Solicitudes!$L$3:$L$502,"Ausencia")&gt;0,"L",IF(COUNTIFS(Solicitudes!$A$3:$A$502,$A8,Solicitudes!$D$3:$D$502,"&lt;="&amp;O$3,Solicitudes!$E$3:$E$502,"&gt;="&amp;O$3,Solicitudes!$G$3:$G$502,"Solicitada")+COUNTIFS(Solicitudes!$A$3:$A$502,$A8,Solicitudes!$D$3:$D$502,"&lt;="&amp;O$3,Solicitudes!$E$3:$E$502,"&gt;="&amp;O$3,Solicitudes!$G$3:$G$502,"Planificada")&gt;0,"P",""))))</f>
        <v/>
      </c>
      <c r="P8" s="27">
        <f>IF(OR(P$3="",$A8=""),"",IF(COUNTIFS(Solicitudes!$A$3:$A$502,$A8,Solicitudes!$D$3:$D$502,"&lt;="&amp;P$3,Solicitudes!$E$3:$E$502,"&gt;="&amp;P$3,Solicitudes!$G$3:$G$502,"Aprobada",Solicitudes!$L$3:$L$502,"&lt;&gt;Licencia",Solicitudes!$L$3:$L$502,"&lt;&gt;Ausencia")&gt;0,"V",IF(COUNTIFS(Solicitudes!$A$3:$A$502,$A8,Solicitudes!$D$3:$D$502,"&lt;="&amp;P$3,Solicitudes!$E$3:$E$502,"&gt;="&amp;P$3,Solicitudes!$G$3:$G$502,"Aprobada",Solicitudes!$L$3:$L$502,"Licencia")+COUNTIFS(Solicitudes!$A$3:$A$502,$A8,Solicitudes!$D$3:$D$502,"&lt;="&amp;P$3,Solicitudes!$E$3:$E$502,"&gt;="&amp;P$3,Solicitudes!$G$3:$G$502,"Aprobada",Solicitudes!$L$3:$L$502,"Ausencia")&gt;0,"L",IF(COUNTIFS(Solicitudes!$A$3:$A$502,$A8,Solicitudes!$D$3:$D$502,"&lt;="&amp;P$3,Solicitudes!$E$3:$E$502,"&gt;="&amp;P$3,Solicitudes!$G$3:$G$502,"Solicitada")+COUNTIFS(Solicitudes!$A$3:$A$502,$A8,Solicitudes!$D$3:$D$502,"&lt;="&amp;P$3,Solicitudes!$E$3:$E$502,"&gt;="&amp;P$3,Solicitudes!$G$3:$G$502,"Planificada")&gt;0,"P",""))))</f>
        <v/>
      </c>
      <c r="Q8" s="27">
        <f>IF(OR(Q$3="",$A8=""),"",IF(COUNTIFS(Solicitudes!$A$3:$A$502,$A8,Solicitudes!$D$3:$D$502,"&lt;="&amp;Q$3,Solicitudes!$E$3:$E$502,"&gt;="&amp;Q$3,Solicitudes!$G$3:$G$502,"Aprobada",Solicitudes!$L$3:$L$502,"&lt;&gt;Licencia",Solicitudes!$L$3:$L$502,"&lt;&gt;Ausencia")&gt;0,"V",IF(COUNTIFS(Solicitudes!$A$3:$A$502,$A8,Solicitudes!$D$3:$D$502,"&lt;="&amp;Q$3,Solicitudes!$E$3:$E$502,"&gt;="&amp;Q$3,Solicitudes!$G$3:$G$502,"Aprobada",Solicitudes!$L$3:$L$502,"Licencia")+COUNTIFS(Solicitudes!$A$3:$A$502,$A8,Solicitudes!$D$3:$D$502,"&lt;="&amp;Q$3,Solicitudes!$E$3:$E$502,"&gt;="&amp;Q$3,Solicitudes!$G$3:$G$502,"Aprobada",Solicitudes!$L$3:$L$502,"Ausencia")&gt;0,"L",IF(COUNTIFS(Solicitudes!$A$3:$A$502,$A8,Solicitudes!$D$3:$D$502,"&lt;="&amp;Q$3,Solicitudes!$E$3:$E$502,"&gt;="&amp;Q$3,Solicitudes!$G$3:$G$502,"Solicitada")+COUNTIFS(Solicitudes!$A$3:$A$502,$A8,Solicitudes!$D$3:$D$502,"&lt;="&amp;Q$3,Solicitudes!$E$3:$E$502,"&gt;="&amp;Q$3,Solicitudes!$G$3:$G$502,"Planificada")&gt;0,"P",""))))</f>
        <v/>
      </c>
      <c r="R8" s="27">
        <f>IF(OR(R$3="",$A8=""),"",IF(COUNTIFS(Solicitudes!$A$3:$A$502,$A8,Solicitudes!$D$3:$D$502,"&lt;="&amp;R$3,Solicitudes!$E$3:$E$502,"&gt;="&amp;R$3,Solicitudes!$G$3:$G$502,"Aprobada",Solicitudes!$L$3:$L$502,"&lt;&gt;Licencia",Solicitudes!$L$3:$L$502,"&lt;&gt;Ausencia")&gt;0,"V",IF(COUNTIFS(Solicitudes!$A$3:$A$502,$A8,Solicitudes!$D$3:$D$502,"&lt;="&amp;R$3,Solicitudes!$E$3:$E$502,"&gt;="&amp;R$3,Solicitudes!$G$3:$G$502,"Aprobada",Solicitudes!$L$3:$L$502,"Licencia")+COUNTIFS(Solicitudes!$A$3:$A$502,$A8,Solicitudes!$D$3:$D$502,"&lt;="&amp;R$3,Solicitudes!$E$3:$E$502,"&gt;="&amp;R$3,Solicitudes!$G$3:$G$502,"Aprobada",Solicitudes!$L$3:$L$502,"Ausencia")&gt;0,"L",IF(COUNTIFS(Solicitudes!$A$3:$A$502,$A8,Solicitudes!$D$3:$D$502,"&lt;="&amp;R$3,Solicitudes!$E$3:$E$502,"&gt;="&amp;R$3,Solicitudes!$G$3:$G$502,"Solicitada")+COUNTIFS(Solicitudes!$A$3:$A$502,$A8,Solicitudes!$D$3:$D$502,"&lt;="&amp;R$3,Solicitudes!$E$3:$E$502,"&gt;="&amp;R$3,Solicitudes!$G$3:$G$502,"Planificada")&gt;0,"P",""))))</f>
        <v/>
      </c>
      <c r="S8" s="27">
        <f>IF(OR(S$3="",$A8=""),"",IF(COUNTIFS(Solicitudes!$A$3:$A$502,$A8,Solicitudes!$D$3:$D$502,"&lt;="&amp;S$3,Solicitudes!$E$3:$E$502,"&gt;="&amp;S$3,Solicitudes!$G$3:$G$502,"Aprobada",Solicitudes!$L$3:$L$502,"&lt;&gt;Licencia",Solicitudes!$L$3:$L$502,"&lt;&gt;Ausencia")&gt;0,"V",IF(COUNTIFS(Solicitudes!$A$3:$A$502,$A8,Solicitudes!$D$3:$D$502,"&lt;="&amp;S$3,Solicitudes!$E$3:$E$502,"&gt;="&amp;S$3,Solicitudes!$G$3:$G$502,"Aprobada",Solicitudes!$L$3:$L$502,"Licencia")+COUNTIFS(Solicitudes!$A$3:$A$502,$A8,Solicitudes!$D$3:$D$502,"&lt;="&amp;S$3,Solicitudes!$E$3:$E$502,"&gt;="&amp;S$3,Solicitudes!$G$3:$G$502,"Aprobada",Solicitudes!$L$3:$L$502,"Ausencia")&gt;0,"L",IF(COUNTIFS(Solicitudes!$A$3:$A$502,$A8,Solicitudes!$D$3:$D$502,"&lt;="&amp;S$3,Solicitudes!$E$3:$E$502,"&gt;="&amp;S$3,Solicitudes!$G$3:$G$502,"Solicitada")+COUNTIFS(Solicitudes!$A$3:$A$502,$A8,Solicitudes!$D$3:$D$502,"&lt;="&amp;S$3,Solicitudes!$E$3:$E$502,"&gt;="&amp;S$3,Solicitudes!$G$3:$G$502,"Planificada")&gt;0,"P",""))))</f>
        <v/>
      </c>
      <c r="T8" s="27">
        <f>IF(OR(T$3="",$A8=""),"",IF(COUNTIFS(Solicitudes!$A$3:$A$502,$A8,Solicitudes!$D$3:$D$502,"&lt;="&amp;T$3,Solicitudes!$E$3:$E$502,"&gt;="&amp;T$3,Solicitudes!$G$3:$G$502,"Aprobada",Solicitudes!$L$3:$L$502,"&lt;&gt;Licencia",Solicitudes!$L$3:$L$502,"&lt;&gt;Ausencia")&gt;0,"V",IF(COUNTIFS(Solicitudes!$A$3:$A$502,$A8,Solicitudes!$D$3:$D$502,"&lt;="&amp;T$3,Solicitudes!$E$3:$E$502,"&gt;="&amp;T$3,Solicitudes!$G$3:$G$502,"Aprobada",Solicitudes!$L$3:$L$502,"Licencia")+COUNTIFS(Solicitudes!$A$3:$A$502,$A8,Solicitudes!$D$3:$D$502,"&lt;="&amp;T$3,Solicitudes!$E$3:$E$502,"&gt;="&amp;T$3,Solicitudes!$G$3:$G$502,"Aprobada",Solicitudes!$L$3:$L$502,"Ausencia")&gt;0,"L",IF(COUNTIFS(Solicitudes!$A$3:$A$502,$A8,Solicitudes!$D$3:$D$502,"&lt;="&amp;T$3,Solicitudes!$E$3:$E$502,"&gt;="&amp;T$3,Solicitudes!$G$3:$G$502,"Solicitada")+COUNTIFS(Solicitudes!$A$3:$A$502,$A8,Solicitudes!$D$3:$D$502,"&lt;="&amp;T$3,Solicitudes!$E$3:$E$502,"&gt;="&amp;T$3,Solicitudes!$G$3:$G$502,"Planificada")&gt;0,"P",""))))</f>
        <v/>
      </c>
      <c r="U8" s="27">
        <f>IF(OR(U$3="",$A8=""),"",IF(COUNTIFS(Solicitudes!$A$3:$A$502,$A8,Solicitudes!$D$3:$D$502,"&lt;="&amp;U$3,Solicitudes!$E$3:$E$502,"&gt;="&amp;U$3,Solicitudes!$G$3:$G$502,"Aprobada",Solicitudes!$L$3:$L$502,"&lt;&gt;Licencia",Solicitudes!$L$3:$L$502,"&lt;&gt;Ausencia")&gt;0,"V",IF(COUNTIFS(Solicitudes!$A$3:$A$502,$A8,Solicitudes!$D$3:$D$502,"&lt;="&amp;U$3,Solicitudes!$E$3:$E$502,"&gt;="&amp;U$3,Solicitudes!$G$3:$G$502,"Aprobada",Solicitudes!$L$3:$L$502,"Licencia")+COUNTIFS(Solicitudes!$A$3:$A$502,$A8,Solicitudes!$D$3:$D$502,"&lt;="&amp;U$3,Solicitudes!$E$3:$E$502,"&gt;="&amp;U$3,Solicitudes!$G$3:$G$502,"Aprobada",Solicitudes!$L$3:$L$502,"Ausencia")&gt;0,"L",IF(COUNTIFS(Solicitudes!$A$3:$A$502,$A8,Solicitudes!$D$3:$D$502,"&lt;="&amp;U$3,Solicitudes!$E$3:$E$502,"&gt;="&amp;U$3,Solicitudes!$G$3:$G$502,"Solicitada")+COUNTIFS(Solicitudes!$A$3:$A$502,$A8,Solicitudes!$D$3:$D$502,"&lt;="&amp;U$3,Solicitudes!$E$3:$E$502,"&gt;="&amp;U$3,Solicitudes!$G$3:$G$502,"Planificada")&gt;0,"P",""))))</f>
        <v/>
      </c>
      <c r="V8" s="27">
        <f>IF(OR(V$3="",$A8=""),"",IF(COUNTIFS(Solicitudes!$A$3:$A$502,$A8,Solicitudes!$D$3:$D$502,"&lt;="&amp;V$3,Solicitudes!$E$3:$E$502,"&gt;="&amp;V$3,Solicitudes!$G$3:$G$502,"Aprobada",Solicitudes!$L$3:$L$502,"&lt;&gt;Licencia",Solicitudes!$L$3:$L$502,"&lt;&gt;Ausencia")&gt;0,"V",IF(COUNTIFS(Solicitudes!$A$3:$A$502,$A8,Solicitudes!$D$3:$D$502,"&lt;="&amp;V$3,Solicitudes!$E$3:$E$502,"&gt;="&amp;V$3,Solicitudes!$G$3:$G$502,"Aprobada",Solicitudes!$L$3:$L$502,"Licencia")+COUNTIFS(Solicitudes!$A$3:$A$502,$A8,Solicitudes!$D$3:$D$502,"&lt;="&amp;V$3,Solicitudes!$E$3:$E$502,"&gt;="&amp;V$3,Solicitudes!$G$3:$G$502,"Aprobada",Solicitudes!$L$3:$L$502,"Ausencia")&gt;0,"L",IF(COUNTIFS(Solicitudes!$A$3:$A$502,$A8,Solicitudes!$D$3:$D$502,"&lt;="&amp;V$3,Solicitudes!$E$3:$E$502,"&gt;="&amp;V$3,Solicitudes!$G$3:$G$502,"Solicitada")+COUNTIFS(Solicitudes!$A$3:$A$502,$A8,Solicitudes!$D$3:$D$502,"&lt;="&amp;V$3,Solicitudes!$E$3:$E$502,"&gt;="&amp;V$3,Solicitudes!$G$3:$G$502,"Planificada")&gt;0,"P",""))))</f>
        <v/>
      </c>
      <c r="W8" s="27">
        <f>IF(OR(W$3="",$A8=""),"",IF(COUNTIFS(Solicitudes!$A$3:$A$502,$A8,Solicitudes!$D$3:$D$502,"&lt;="&amp;W$3,Solicitudes!$E$3:$E$502,"&gt;="&amp;W$3,Solicitudes!$G$3:$G$502,"Aprobada",Solicitudes!$L$3:$L$502,"&lt;&gt;Licencia",Solicitudes!$L$3:$L$502,"&lt;&gt;Ausencia")&gt;0,"V",IF(COUNTIFS(Solicitudes!$A$3:$A$502,$A8,Solicitudes!$D$3:$D$502,"&lt;="&amp;W$3,Solicitudes!$E$3:$E$502,"&gt;="&amp;W$3,Solicitudes!$G$3:$G$502,"Aprobada",Solicitudes!$L$3:$L$502,"Licencia")+COUNTIFS(Solicitudes!$A$3:$A$502,$A8,Solicitudes!$D$3:$D$502,"&lt;="&amp;W$3,Solicitudes!$E$3:$E$502,"&gt;="&amp;W$3,Solicitudes!$G$3:$G$502,"Aprobada",Solicitudes!$L$3:$L$502,"Ausencia")&gt;0,"L",IF(COUNTIFS(Solicitudes!$A$3:$A$502,$A8,Solicitudes!$D$3:$D$502,"&lt;="&amp;W$3,Solicitudes!$E$3:$E$502,"&gt;="&amp;W$3,Solicitudes!$G$3:$G$502,"Solicitada")+COUNTIFS(Solicitudes!$A$3:$A$502,$A8,Solicitudes!$D$3:$D$502,"&lt;="&amp;W$3,Solicitudes!$E$3:$E$502,"&gt;="&amp;W$3,Solicitudes!$G$3:$G$502,"Planificada")&gt;0,"P",""))))</f>
        <v/>
      </c>
      <c r="X8" s="27">
        <f>IF(OR(X$3="",$A8=""),"",IF(COUNTIFS(Solicitudes!$A$3:$A$502,$A8,Solicitudes!$D$3:$D$502,"&lt;="&amp;X$3,Solicitudes!$E$3:$E$502,"&gt;="&amp;X$3,Solicitudes!$G$3:$G$502,"Aprobada",Solicitudes!$L$3:$L$502,"&lt;&gt;Licencia",Solicitudes!$L$3:$L$502,"&lt;&gt;Ausencia")&gt;0,"V",IF(COUNTIFS(Solicitudes!$A$3:$A$502,$A8,Solicitudes!$D$3:$D$502,"&lt;="&amp;X$3,Solicitudes!$E$3:$E$502,"&gt;="&amp;X$3,Solicitudes!$G$3:$G$502,"Aprobada",Solicitudes!$L$3:$L$502,"Licencia")+COUNTIFS(Solicitudes!$A$3:$A$502,$A8,Solicitudes!$D$3:$D$502,"&lt;="&amp;X$3,Solicitudes!$E$3:$E$502,"&gt;="&amp;X$3,Solicitudes!$G$3:$G$502,"Aprobada",Solicitudes!$L$3:$L$502,"Ausencia")&gt;0,"L",IF(COUNTIFS(Solicitudes!$A$3:$A$502,$A8,Solicitudes!$D$3:$D$502,"&lt;="&amp;X$3,Solicitudes!$E$3:$E$502,"&gt;="&amp;X$3,Solicitudes!$G$3:$G$502,"Solicitada")+COUNTIFS(Solicitudes!$A$3:$A$502,$A8,Solicitudes!$D$3:$D$502,"&lt;="&amp;X$3,Solicitudes!$E$3:$E$502,"&gt;="&amp;X$3,Solicitudes!$G$3:$G$502,"Planificada")&gt;0,"P",""))))</f>
        <v/>
      </c>
      <c r="Y8" s="27">
        <f>IF(OR(Y$3="",$A8=""),"",IF(COUNTIFS(Solicitudes!$A$3:$A$502,$A8,Solicitudes!$D$3:$D$502,"&lt;="&amp;Y$3,Solicitudes!$E$3:$E$502,"&gt;="&amp;Y$3,Solicitudes!$G$3:$G$502,"Aprobada",Solicitudes!$L$3:$L$502,"&lt;&gt;Licencia",Solicitudes!$L$3:$L$502,"&lt;&gt;Ausencia")&gt;0,"V",IF(COUNTIFS(Solicitudes!$A$3:$A$502,$A8,Solicitudes!$D$3:$D$502,"&lt;="&amp;Y$3,Solicitudes!$E$3:$E$502,"&gt;="&amp;Y$3,Solicitudes!$G$3:$G$502,"Aprobada",Solicitudes!$L$3:$L$502,"Licencia")+COUNTIFS(Solicitudes!$A$3:$A$502,$A8,Solicitudes!$D$3:$D$502,"&lt;="&amp;Y$3,Solicitudes!$E$3:$E$502,"&gt;="&amp;Y$3,Solicitudes!$G$3:$G$502,"Aprobada",Solicitudes!$L$3:$L$502,"Ausencia")&gt;0,"L",IF(COUNTIFS(Solicitudes!$A$3:$A$502,$A8,Solicitudes!$D$3:$D$502,"&lt;="&amp;Y$3,Solicitudes!$E$3:$E$502,"&gt;="&amp;Y$3,Solicitudes!$G$3:$G$502,"Solicitada")+COUNTIFS(Solicitudes!$A$3:$A$502,$A8,Solicitudes!$D$3:$D$502,"&lt;="&amp;Y$3,Solicitudes!$E$3:$E$502,"&gt;="&amp;Y$3,Solicitudes!$G$3:$G$502,"Planificada")&gt;0,"P",""))))</f>
        <v/>
      </c>
      <c r="Z8" s="27">
        <f>IF(OR(Z$3="",$A8=""),"",IF(COUNTIFS(Solicitudes!$A$3:$A$502,$A8,Solicitudes!$D$3:$D$502,"&lt;="&amp;Z$3,Solicitudes!$E$3:$E$502,"&gt;="&amp;Z$3,Solicitudes!$G$3:$G$502,"Aprobada",Solicitudes!$L$3:$L$502,"&lt;&gt;Licencia",Solicitudes!$L$3:$L$502,"&lt;&gt;Ausencia")&gt;0,"V",IF(COUNTIFS(Solicitudes!$A$3:$A$502,$A8,Solicitudes!$D$3:$D$502,"&lt;="&amp;Z$3,Solicitudes!$E$3:$E$502,"&gt;="&amp;Z$3,Solicitudes!$G$3:$G$502,"Aprobada",Solicitudes!$L$3:$L$502,"Licencia")+COUNTIFS(Solicitudes!$A$3:$A$502,$A8,Solicitudes!$D$3:$D$502,"&lt;="&amp;Z$3,Solicitudes!$E$3:$E$502,"&gt;="&amp;Z$3,Solicitudes!$G$3:$G$502,"Aprobada",Solicitudes!$L$3:$L$502,"Ausencia")&gt;0,"L",IF(COUNTIFS(Solicitudes!$A$3:$A$502,$A8,Solicitudes!$D$3:$D$502,"&lt;="&amp;Z$3,Solicitudes!$E$3:$E$502,"&gt;="&amp;Z$3,Solicitudes!$G$3:$G$502,"Solicitada")+COUNTIFS(Solicitudes!$A$3:$A$502,$A8,Solicitudes!$D$3:$D$502,"&lt;="&amp;Z$3,Solicitudes!$E$3:$E$502,"&gt;="&amp;Z$3,Solicitudes!$G$3:$G$502,"Planificada")&gt;0,"P",""))))</f>
        <v/>
      </c>
      <c r="AA8" s="27">
        <f>IF(OR(AA$3="",$A8=""),"",IF(COUNTIFS(Solicitudes!$A$3:$A$502,$A8,Solicitudes!$D$3:$D$502,"&lt;="&amp;AA$3,Solicitudes!$E$3:$E$502,"&gt;="&amp;AA$3,Solicitudes!$G$3:$G$502,"Aprobada",Solicitudes!$L$3:$L$502,"&lt;&gt;Licencia",Solicitudes!$L$3:$L$502,"&lt;&gt;Ausencia")&gt;0,"V",IF(COUNTIFS(Solicitudes!$A$3:$A$502,$A8,Solicitudes!$D$3:$D$502,"&lt;="&amp;AA$3,Solicitudes!$E$3:$E$502,"&gt;="&amp;AA$3,Solicitudes!$G$3:$G$502,"Aprobada",Solicitudes!$L$3:$L$502,"Licencia")+COUNTIFS(Solicitudes!$A$3:$A$502,$A8,Solicitudes!$D$3:$D$502,"&lt;="&amp;AA$3,Solicitudes!$E$3:$E$502,"&gt;="&amp;AA$3,Solicitudes!$G$3:$G$502,"Aprobada",Solicitudes!$L$3:$L$502,"Ausencia")&gt;0,"L",IF(COUNTIFS(Solicitudes!$A$3:$A$502,$A8,Solicitudes!$D$3:$D$502,"&lt;="&amp;AA$3,Solicitudes!$E$3:$E$502,"&gt;="&amp;AA$3,Solicitudes!$G$3:$G$502,"Solicitada")+COUNTIFS(Solicitudes!$A$3:$A$502,$A8,Solicitudes!$D$3:$D$502,"&lt;="&amp;AA$3,Solicitudes!$E$3:$E$502,"&gt;="&amp;AA$3,Solicitudes!$G$3:$G$502,"Planificada")&gt;0,"P",""))))</f>
        <v/>
      </c>
      <c r="AB8" s="27">
        <f>IF(OR(AB$3="",$A8=""),"",IF(COUNTIFS(Solicitudes!$A$3:$A$502,$A8,Solicitudes!$D$3:$D$502,"&lt;="&amp;AB$3,Solicitudes!$E$3:$E$502,"&gt;="&amp;AB$3,Solicitudes!$G$3:$G$502,"Aprobada",Solicitudes!$L$3:$L$502,"&lt;&gt;Licencia",Solicitudes!$L$3:$L$502,"&lt;&gt;Ausencia")&gt;0,"V",IF(COUNTIFS(Solicitudes!$A$3:$A$502,$A8,Solicitudes!$D$3:$D$502,"&lt;="&amp;AB$3,Solicitudes!$E$3:$E$502,"&gt;="&amp;AB$3,Solicitudes!$G$3:$G$502,"Aprobada",Solicitudes!$L$3:$L$502,"Licencia")+COUNTIFS(Solicitudes!$A$3:$A$502,$A8,Solicitudes!$D$3:$D$502,"&lt;="&amp;AB$3,Solicitudes!$E$3:$E$502,"&gt;="&amp;AB$3,Solicitudes!$G$3:$G$502,"Aprobada",Solicitudes!$L$3:$L$502,"Ausencia")&gt;0,"L",IF(COUNTIFS(Solicitudes!$A$3:$A$502,$A8,Solicitudes!$D$3:$D$502,"&lt;="&amp;AB$3,Solicitudes!$E$3:$E$502,"&gt;="&amp;AB$3,Solicitudes!$G$3:$G$502,"Solicitada")+COUNTIFS(Solicitudes!$A$3:$A$502,$A8,Solicitudes!$D$3:$D$502,"&lt;="&amp;AB$3,Solicitudes!$E$3:$E$502,"&gt;="&amp;AB$3,Solicitudes!$G$3:$G$502,"Planificada")&gt;0,"P",""))))</f>
        <v/>
      </c>
      <c r="AC8" s="27">
        <f>IF(OR(AC$3="",$A8=""),"",IF(COUNTIFS(Solicitudes!$A$3:$A$502,$A8,Solicitudes!$D$3:$D$502,"&lt;="&amp;AC$3,Solicitudes!$E$3:$E$502,"&gt;="&amp;AC$3,Solicitudes!$G$3:$G$502,"Aprobada",Solicitudes!$L$3:$L$502,"&lt;&gt;Licencia",Solicitudes!$L$3:$L$502,"&lt;&gt;Ausencia")&gt;0,"V",IF(COUNTIFS(Solicitudes!$A$3:$A$502,$A8,Solicitudes!$D$3:$D$502,"&lt;="&amp;AC$3,Solicitudes!$E$3:$E$502,"&gt;="&amp;AC$3,Solicitudes!$G$3:$G$502,"Aprobada",Solicitudes!$L$3:$L$502,"Licencia")+COUNTIFS(Solicitudes!$A$3:$A$502,$A8,Solicitudes!$D$3:$D$502,"&lt;="&amp;AC$3,Solicitudes!$E$3:$E$502,"&gt;="&amp;AC$3,Solicitudes!$G$3:$G$502,"Aprobada",Solicitudes!$L$3:$L$502,"Ausencia")&gt;0,"L",IF(COUNTIFS(Solicitudes!$A$3:$A$502,$A8,Solicitudes!$D$3:$D$502,"&lt;="&amp;AC$3,Solicitudes!$E$3:$E$502,"&gt;="&amp;AC$3,Solicitudes!$G$3:$G$502,"Solicitada")+COUNTIFS(Solicitudes!$A$3:$A$502,$A8,Solicitudes!$D$3:$D$502,"&lt;="&amp;AC$3,Solicitudes!$E$3:$E$502,"&gt;="&amp;AC$3,Solicitudes!$G$3:$G$502,"Planificada")&gt;0,"P",""))))</f>
        <v/>
      </c>
      <c r="AD8" s="27">
        <f>IF(OR(AD$3="",$A8=""),"",IF(COUNTIFS(Solicitudes!$A$3:$A$502,$A8,Solicitudes!$D$3:$D$502,"&lt;="&amp;AD$3,Solicitudes!$E$3:$E$502,"&gt;="&amp;AD$3,Solicitudes!$G$3:$G$502,"Aprobada",Solicitudes!$L$3:$L$502,"&lt;&gt;Licencia",Solicitudes!$L$3:$L$502,"&lt;&gt;Ausencia")&gt;0,"V",IF(COUNTIFS(Solicitudes!$A$3:$A$502,$A8,Solicitudes!$D$3:$D$502,"&lt;="&amp;AD$3,Solicitudes!$E$3:$E$502,"&gt;="&amp;AD$3,Solicitudes!$G$3:$G$502,"Aprobada",Solicitudes!$L$3:$L$502,"Licencia")+COUNTIFS(Solicitudes!$A$3:$A$502,$A8,Solicitudes!$D$3:$D$502,"&lt;="&amp;AD$3,Solicitudes!$E$3:$E$502,"&gt;="&amp;AD$3,Solicitudes!$G$3:$G$502,"Aprobada",Solicitudes!$L$3:$L$502,"Ausencia")&gt;0,"L",IF(COUNTIFS(Solicitudes!$A$3:$A$502,$A8,Solicitudes!$D$3:$D$502,"&lt;="&amp;AD$3,Solicitudes!$E$3:$E$502,"&gt;="&amp;AD$3,Solicitudes!$G$3:$G$502,"Solicitada")+COUNTIFS(Solicitudes!$A$3:$A$502,$A8,Solicitudes!$D$3:$D$502,"&lt;="&amp;AD$3,Solicitudes!$E$3:$E$502,"&gt;="&amp;AD$3,Solicitudes!$G$3:$G$502,"Planificada")&gt;0,"P",""))))</f>
        <v/>
      </c>
      <c r="AE8" s="27">
        <f>IF(OR(AE$3="",$A8=""),"",IF(COUNTIFS(Solicitudes!$A$3:$A$502,$A8,Solicitudes!$D$3:$D$502,"&lt;="&amp;AE$3,Solicitudes!$E$3:$E$502,"&gt;="&amp;AE$3,Solicitudes!$G$3:$G$502,"Aprobada",Solicitudes!$L$3:$L$502,"&lt;&gt;Licencia",Solicitudes!$L$3:$L$502,"&lt;&gt;Ausencia")&gt;0,"V",IF(COUNTIFS(Solicitudes!$A$3:$A$502,$A8,Solicitudes!$D$3:$D$502,"&lt;="&amp;AE$3,Solicitudes!$E$3:$E$502,"&gt;="&amp;AE$3,Solicitudes!$G$3:$G$502,"Aprobada",Solicitudes!$L$3:$L$502,"Licencia")+COUNTIFS(Solicitudes!$A$3:$A$502,$A8,Solicitudes!$D$3:$D$502,"&lt;="&amp;AE$3,Solicitudes!$E$3:$E$502,"&gt;="&amp;AE$3,Solicitudes!$G$3:$G$502,"Aprobada",Solicitudes!$L$3:$L$502,"Ausencia")&gt;0,"L",IF(COUNTIFS(Solicitudes!$A$3:$A$502,$A8,Solicitudes!$D$3:$D$502,"&lt;="&amp;AE$3,Solicitudes!$E$3:$E$502,"&gt;="&amp;AE$3,Solicitudes!$G$3:$G$502,"Solicitada")+COUNTIFS(Solicitudes!$A$3:$A$502,$A8,Solicitudes!$D$3:$D$502,"&lt;="&amp;AE$3,Solicitudes!$E$3:$E$502,"&gt;="&amp;AE$3,Solicitudes!$G$3:$G$502,"Planificada")&gt;0,"P",""))))</f>
        <v/>
      </c>
      <c r="AF8" s="27">
        <f>IF(OR(AF$3="",$A8=""),"",IF(COUNTIFS(Solicitudes!$A$3:$A$502,$A8,Solicitudes!$D$3:$D$502,"&lt;="&amp;AF$3,Solicitudes!$E$3:$E$502,"&gt;="&amp;AF$3,Solicitudes!$G$3:$G$502,"Aprobada",Solicitudes!$L$3:$L$502,"&lt;&gt;Licencia",Solicitudes!$L$3:$L$502,"&lt;&gt;Ausencia")&gt;0,"V",IF(COUNTIFS(Solicitudes!$A$3:$A$502,$A8,Solicitudes!$D$3:$D$502,"&lt;="&amp;AF$3,Solicitudes!$E$3:$E$502,"&gt;="&amp;AF$3,Solicitudes!$G$3:$G$502,"Aprobada",Solicitudes!$L$3:$L$502,"Licencia")+COUNTIFS(Solicitudes!$A$3:$A$502,$A8,Solicitudes!$D$3:$D$502,"&lt;="&amp;AF$3,Solicitudes!$E$3:$E$502,"&gt;="&amp;AF$3,Solicitudes!$G$3:$G$502,"Aprobada",Solicitudes!$L$3:$L$502,"Ausencia")&gt;0,"L",IF(COUNTIFS(Solicitudes!$A$3:$A$502,$A8,Solicitudes!$D$3:$D$502,"&lt;="&amp;AF$3,Solicitudes!$E$3:$E$502,"&gt;="&amp;AF$3,Solicitudes!$G$3:$G$502,"Solicitada")+COUNTIFS(Solicitudes!$A$3:$A$502,$A8,Solicitudes!$D$3:$D$502,"&lt;="&amp;AF$3,Solicitudes!$E$3:$E$502,"&gt;="&amp;AF$3,Solicitudes!$G$3:$G$502,"Planificada")&gt;0,"P",""))))</f>
        <v/>
      </c>
      <c r="AG8" s="27">
        <f>IF(OR(AG$3="",$A8=""),"",IF(COUNTIFS(Solicitudes!$A$3:$A$502,$A8,Solicitudes!$D$3:$D$502,"&lt;="&amp;AG$3,Solicitudes!$E$3:$E$502,"&gt;="&amp;AG$3,Solicitudes!$G$3:$G$502,"Aprobada",Solicitudes!$L$3:$L$502,"&lt;&gt;Licencia",Solicitudes!$L$3:$L$502,"&lt;&gt;Ausencia")&gt;0,"V",IF(COUNTIFS(Solicitudes!$A$3:$A$502,$A8,Solicitudes!$D$3:$D$502,"&lt;="&amp;AG$3,Solicitudes!$E$3:$E$502,"&gt;="&amp;AG$3,Solicitudes!$G$3:$G$502,"Aprobada",Solicitudes!$L$3:$L$502,"Licencia")+COUNTIFS(Solicitudes!$A$3:$A$502,$A8,Solicitudes!$D$3:$D$502,"&lt;="&amp;AG$3,Solicitudes!$E$3:$E$502,"&gt;="&amp;AG$3,Solicitudes!$G$3:$G$502,"Aprobada",Solicitudes!$L$3:$L$502,"Ausencia")&gt;0,"L",IF(COUNTIFS(Solicitudes!$A$3:$A$502,$A8,Solicitudes!$D$3:$D$502,"&lt;="&amp;AG$3,Solicitudes!$E$3:$E$502,"&gt;="&amp;AG$3,Solicitudes!$G$3:$G$502,"Solicitada")+COUNTIFS(Solicitudes!$A$3:$A$502,$A8,Solicitudes!$D$3:$D$502,"&lt;="&amp;AG$3,Solicitudes!$E$3:$E$502,"&gt;="&amp;AG$3,Solicitudes!$G$3:$G$502,"Planificada")&gt;0,"P",""))))</f>
        <v/>
      </c>
    </row>
    <row r="9">
      <c r="A9">
        <f>IF(Saldos!A9="","",Saldos!A9)</f>
        <v/>
      </c>
      <c r="B9">
        <f>IF(A9="","",Saldos!B9)</f>
        <v/>
      </c>
      <c r="C9" s="27">
        <f>IF(OR(C$3="",$A9=""),"",IF(COUNTIFS(Solicitudes!$A$3:$A$502,$A9,Solicitudes!$D$3:$D$502,"&lt;="&amp;C$3,Solicitudes!$E$3:$E$502,"&gt;="&amp;C$3,Solicitudes!$G$3:$G$502,"Aprobada",Solicitudes!$L$3:$L$502,"&lt;&gt;Licencia",Solicitudes!$L$3:$L$502,"&lt;&gt;Ausencia")&gt;0,"V",IF(COUNTIFS(Solicitudes!$A$3:$A$502,$A9,Solicitudes!$D$3:$D$502,"&lt;="&amp;C$3,Solicitudes!$E$3:$E$502,"&gt;="&amp;C$3,Solicitudes!$G$3:$G$502,"Aprobada",Solicitudes!$L$3:$L$502,"Licencia")+COUNTIFS(Solicitudes!$A$3:$A$502,$A9,Solicitudes!$D$3:$D$502,"&lt;="&amp;C$3,Solicitudes!$E$3:$E$502,"&gt;="&amp;C$3,Solicitudes!$G$3:$G$502,"Aprobada",Solicitudes!$L$3:$L$502,"Ausencia")&gt;0,"L",IF(COUNTIFS(Solicitudes!$A$3:$A$502,$A9,Solicitudes!$D$3:$D$502,"&lt;="&amp;C$3,Solicitudes!$E$3:$E$502,"&gt;="&amp;C$3,Solicitudes!$G$3:$G$502,"Solicitada")+COUNTIFS(Solicitudes!$A$3:$A$502,$A9,Solicitudes!$D$3:$D$502,"&lt;="&amp;C$3,Solicitudes!$E$3:$E$502,"&gt;="&amp;C$3,Solicitudes!$G$3:$G$502,"Planificada")&gt;0,"P",""))))</f>
        <v/>
      </c>
      <c r="D9" s="27">
        <f>IF(OR(D$3="",$A9=""),"",IF(COUNTIFS(Solicitudes!$A$3:$A$502,$A9,Solicitudes!$D$3:$D$502,"&lt;="&amp;D$3,Solicitudes!$E$3:$E$502,"&gt;="&amp;D$3,Solicitudes!$G$3:$G$502,"Aprobada",Solicitudes!$L$3:$L$502,"&lt;&gt;Licencia",Solicitudes!$L$3:$L$502,"&lt;&gt;Ausencia")&gt;0,"V",IF(COUNTIFS(Solicitudes!$A$3:$A$502,$A9,Solicitudes!$D$3:$D$502,"&lt;="&amp;D$3,Solicitudes!$E$3:$E$502,"&gt;="&amp;D$3,Solicitudes!$G$3:$G$502,"Aprobada",Solicitudes!$L$3:$L$502,"Licencia")+COUNTIFS(Solicitudes!$A$3:$A$502,$A9,Solicitudes!$D$3:$D$502,"&lt;="&amp;D$3,Solicitudes!$E$3:$E$502,"&gt;="&amp;D$3,Solicitudes!$G$3:$G$502,"Aprobada",Solicitudes!$L$3:$L$502,"Ausencia")&gt;0,"L",IF(COUNTIFS(Solicitudes!$A$3:$A$502,$A9,Solicitudes!$D$3:$D$502,"&lt;="&amp;D$3,Solicitudes!$E$3:$E$502,"&gt;="&amp;D$3,Solicitudes!$G$3:$G$502,"Solicitada")+COUNTIFS(Solicitudes!$A$3:$A$502,$A9,Solicitudes!$D$3:$D$502,"&lt;="&amp;D$3,Solicitudes!$E$3:$E$502,"&gt;="&amp;D$3,Solicitudes!$G$3:$G$502,"Planificada")&gt;0,"P",""))))</f>
        <v/>
      </c>
      <c r="E9" s="27">
        <f>IF(OR(E$3="",$A9=""),"",IF(COUNTIFS(Solicitudes!$A$3:$A$502,$A9,Solicitudes!$D$3:$D$502,"&lt;="&amp;E$3,Solicitudes!$E$3:$E$502,"&gt;="&amp;E$3,Solicitudes!$G$3:$G$502,"Aprobada",Solicitudes!$L$3:$L$502,"&lt;&gt;Licencia",Solicitudes!$L$3:$L$502,"&lt;&gt;Ausencia")&gt;0,"V",IF(COUNTIFS(Solicitudes!$A$3:$A$502,$A9,Solicitudes!$D$3:$D$502,"&lt;="&amp;E$3,Solicitudes!$E$3:$E$502,"&gt;="&amp;E$3,Solicitudes!$G$3:$G$502,"Aprobada",Solicitudes!$L$3:$L$502,"Licencia")+COUNTIFS(Solicitudes!$A$3:$A$502,$A9,Solicitudes!$D$3:$D$502,"&lt;="&amp;E$3,Solicitudes!$E$3:$E$502,"&gt;="&amp;E$3,Solicitudes!$G$3:$G$502,"Aprobada",Solicitudes!$L$3:$L$502,"Ausencia")&gt;0,"L",IF(COUNTIFS(Solicitudes!$A$3:$A$502,$A9,Solicitudes!$D$3:$D$502,"&lt;="&amp;E$3,Solicitudes!$E$3:$E$502,"&gt;="&amp;E$3,Solicitudes!$G$3:$G$502,"Solicitada")+COUNTIFS(Solicitudes!$A$3:$A$502,$A9,Solicitudes!$D$3:$D$502,"&lt;="&amp;E$3,Solicitudes!$E$3:$E$502,"&gt;="&amp;E$3,Solicitudes!$G$3:$G$502,"Planificada")&gt;0,"P",""))))</f>
        <v/>
      </c>
      <c r="F9" s="27">
        <f>IF(OR(F$3="",$A9=""),"",IF(COUNTIFS(Solicitudes!$A$3:$A$502,$A9,Solicitudes!$D$3:$D$502,"&lt;="&amp;F$3,Solicitudes!$E$3:$E$502,"&gt;="&amp;F$3,Solicitudes!$G$3:$G$502,"Aprobada",Solicitudes!$L$3:$L$502,"&lt;&gt;Licencia",Solicitudes!$L$3:$L$502,"&lt;&gt;Ausencia")&gt;0,"V",IF(COUNTIFS(Solicitudes!$A$3:$A$502,$A9,Solicitudes!$D$3:$D$502,"&lt;="&amp;F$3,Solicitudes!$E$3:$E$502,"&gt;="&amp;F$3,Solicitudes!$G$3:$G$502,"Aprobada",Solicitudes!$L$3:$L$502,"Licencia")+COUNTIFS(Solicitudes!$A$3:$A$502,$A9,Solicitudes!$D$3:$D$502,"&lt;="&amp;F$3,Solicitudes!$E$3:$E$502,"&gt;="&amp;F$3,Solicitudes!$G$3:$G$502,"Aprobada",Solicitudes!$L$3:$L$502,"Ausencia")&gt;0,"L",IF(COUNTIFS(Solicitudes!$A$3:$A$502,$A9,Solicitudes!$D$3:$D$502,"&lt;="&amp;F$3,Solicitudes!$E$3:$E$502,"&gt;="&amp;F$3,Solicitudes!$G$3:$G$502,"Solicitada")+COUNTIFS(Solicitudes!$A$3:$A$502,$A9,Solicitudes!$D$3:$D$502,"&lt;="&amp;F$3,Solicitudes!$E$3:$E$502,"&gt;="&amp;F$3,Solicitudes!$G$3:$G$502,"Planificada")&gt;0,"P",""))))</f>
        <v/>
      </c>
      <c r="G9" s="27">
        <f>IF(OR(G$3="",$A9=""),"",IF(COUNTIFS(Solicitudes!$A$3:$A$502,$A9,Solicitudes!$D$3:$D$502,"&lt;="&amp;G$3,Solicitudes!$E$3:$E$502,"&gt;="&amp;G$3,Solicitudes!$G$3:$G$502,"Aprobada",Solicitudes!$L$3:$L$502,"&lt;&gt;Licencia",Solicitudes!$L$3:$L$502,"&lt;&gt;Ausencia")&gt;0,"V",IF(COUNTIFS(Solicitudes!$A$3:$A$502,$A9,Solicitudes!$D$3:$D$502,"&lt;="&amp;G$3,Solicitudes!$E$3:$E$502,"&gt;="&amp;G$3,Solicitudes!$G$3:$G$502,"Aprobada",Solicitudes!$L$3:$L$502,"Licencia")+COUNTIFS(Solicitudes!$A$3:$A$502,$A9,Solicitudes!$D$3:$D$502,"&lt;="&amp;G$3,Solicitudes!$E$3:$E$502,"&gt;="&amp;G$3,Solicitudes!$G$3:$G$502,"Aprobada",Solicitudes!$L$3:$L$502,"Ausencia")&gt;0,"L",IF(COUNTIFS(Solicitudes!$A$3:$A$502,$A9,Solicitudes!$D$3:$D$502,"&lt;="&amp;G$3,Solicitudes!$E$3:$E$502,"&gt;="&amp;G$3,Solicitudes!$G$3:$G$502,"Solicitada")+COUNTIFS(Solicitudes!$A$3:$A$502,$A9,Solicitudes!$D$3:$D$502,"&lt;="&amp;G$3,Solicitudes!$E$3:$E$502,"&gt;="&amp;G$3,Solicitudes!$G$3:$G$502,"Planificada")&gt;0,"P",""))))</f>
        <v/>
      </c>
      <c r="H9" s="27">
        <f>IF(OR(H$3="",$A9=""),"",IF(COUNTIFS(Solicitudes!$A$3:$A$502,$A9,Solicitudes!$D$3:$D$502,"&lt;="&amp;H$3,Solicitudes!$E$3:$E$502,"&gt;="&amp;H$3,Solicitudes!$G$3:$G$502,"Aprobada",Solicitudes!$L$3:$L$502,"&lt;&gt;Licencia",Solicitudes!$L$3:$L$502,"&lt;&gt;Ausencia")&gt;0,"V",IF(COUNTIFS(Solicitudes!$A$3:$A$502,$A9,Solicitudes!$D$3:$D$502,"&lt;="&amp;H$3,Solicitudes!$E$3:$E$502,"&gt;="&amp;H$3,Solicitudes!$G$3:$G$502,"Aprobada",Solicitudes!$L$3:$L$502,"Licencia")+COUNTIFS(Solicitudes!$A$3:$A$502,$A9,Solicitudes!$D$3:$D$502,"&lt;="&amp;H$3,Solicitudes!$E$3:$E$502,"&gt;="&amp;H$3,Solicitudes!$G$3:$G$502,"Aprobada",Solicitudes!$L$3:$L$502,"Ausencia")&gt;0,"L",IF(COUNTIFS(Solicitudes!$A$3:$A$502,$A9,Solicitudes!$D$3:$D$502,"&lt;="&amp;H$3,Solicitudes!$E$3:$E$502,"&gt;="&amp;H$3,Solicitudes!$G$3:$G$502,"Solicitada")+COUNTIFS(Solicitudes!$A$3:$A$502,$A9,Solicitudes!$D$3:$D$502,"&lt;="&amp;H$3,Solicitudes!$E$3:$E$502,"&gt;="&amp;H$3,Solicitudes!$G$3:$G$502,"Planificada")&gt;0,"P",""))))</f>
        <v/>
      </c>
      <c r="I9" s="27">
        <f>IF(OR(I$3="",$A9=""),"",IF(COUNTIFS(Solicitudes!$A$3:$A$502,$A9,Solicitudes!$D$3:$D$502,"&lt;="&amp;I$3,Solicitudes!$E$3:$E$502,"&gt;="&amp;I$3,Solicitudes!$G$3:$G$502,"Aprobada",Solicitudes!$L$3:$L$502,"&lt;&gt;Licencia",Solicitudes!$L$3:$L$502,"&lt;&gt;Ausencia")&gt;0,"V",IF(COUNTIFS(Solicitudes!$A$3:$A$502,$A9,Solicitudes!$D$3:$D$502,"&lt;="&amp;I$3,Solicitudes!$E$3:$E$502,"&gt;="&amp;I$3,Solicitudes!$G$3:$G$502,"Aprobada",Solicitudes!$L$3:$L$502,"Licencia")+COUNTIFS(Solicitudes!$A$3:$A$502,$A9,Solicitudes!$D$3:$D$502,"&lt;="&amp;I$3,Solicitudes!$E$3:$E$502,"&gt;="&amp;I$3,Solicitudes!$G$3:$G$502,"Aprobada",Solicitudes!$L$3:$L$502,"Ausencia")&gt;0,"L",IF(COUNTIFS(Solicitudes!$A$3:$A$502,$A9,Solicitudes!$D$3:$D$502,"&lt;="&amp;I$3,Solicitudes!$E$3:$E$502,"&gt;="&amp;I$3,Solicitudes!$G$3:$G$502,"Solicitada")+COUNTIFS(Solicitudes!$A$3:$A$502,$A9,Solicitudes!$D$3:$D$502,"&lt;="&amp;I$3,Solicitudes!$E$3:$E$502,"&gt;="&amp;I$3,Solicitudes!$G$3:$G$502,"Planificada")&gt;0,"P",""))))</f>
        <v/>
      </c>
      <c r="J9" s="27">
        <f>IF(OR(J$3="",$A9=""),"",IF(COUNTIFS(Solicitudes!$A$3:$A$502,$A9,Solicitudes!$D$3:$D$502,"&lt;="&amp;J$3,Solicitudes!$E$3:$E$502,"&gt;="&amp;J$3,Solicitudes!$G$3:$G$502,"Aprobada",Solicitudes!$L$3:$L$502,"&lt;&gt;Licencia",Solicitudes!$L$3:$L$502,"&lt;&gt;Ausencia")&gt;0,"V",IF(COUNTIFS(Solicitudes!$A$3:$A$502,$A9,Solicitudes!$D$3:$D$502,"&lt;="&amp;J$3,Solicitudes!$E$3:$E$502,"&gt;="&amp;J$3,Solicitudes!$G$3:$G$502,"Aprobada",Solicitudes!$L$3:$L$502,"Licencia")+COUNTIFS(Solicitudes!$A$3:$A$502,$A9,Solicitudes!$D$3:$D$502,"&lt;="&amp;J$3,Solicitudes!$E$3:$E$502,"&gt;="&amp;J$3,Solicitudes!$G$3:$G$502,"Aprobada",Solicitudes!$L$3:$L$502,"Ausencia")&gt;0,"L",IF(COUNTIFS(Solicitudes!$A$3:$A$502,$A9,Solicitudes!$D$3:$D$502,"&lt;="&amp;J$3,Solicitudes!$E$3:$E$502,"&gt;="&amp;J$3,Solicitudes!$G$3:$G$502,"Solicitada")+COUNTIFS(Solicitudes!$A$3:$A$502,$A9,Solicitudes!$D$3:$D$502,"&lt;="&amp;J$3,Solicitudes!$E$3:$E$502,"&gt;="&amp;J$3,Solicitudes!$G$3:$G$502,"Planificada")&gt;0,"P",""))))</f>
        <v/>
      </c>
      <c r="K9" s="27">
        <f>IF(OR(K$3="",$A9=""),"",IF(COUNTIFS(Solicitudes!$A$3:$A$502,$A9,Solicitudes!$D$3:$D$502,"&lt;="&amp;K$3,Solicitudes!$E$3:$E$502,"&gt;="&amp;K$3,Solicitudes!$G$3:$G$502,"Aprobada",Solicitudes!$L$3:$L$502,"&lt;&gt;Licencia",Solicitudes!$L$3:$L$502,"&lt;&gt;Ausencia")&gt;0,"V",IF(COUNTIFS(Solicitudes!$A$3:$A$502,$A9,Solicitudes!$D$3:$D$502,"&lt;="&amp;K$3,Solicitudes!$E$3:$E$502,"&gt;="&amp;K$3,Solicitudes!$G$3:$G$502,"Aprobada",Solicitudes!$L$3:$L$502,"Licencia")+COUNTIFS(Solicitudes!$A$3:$A$502,$A9,Solicitudes!$D$3:$D$502,"&lt;="&amp;K$3,Solicitudes!$E$3:$E$502,"&gt;="&amp;K$3,Solicitudes!$G$3:$G$502,"Aprobada",Solicitudes!$L$3:$L$502,"Ausencia")&gt;0,"L",IF(COUNTIFS(Solicitudes!$A$3:$A$502,$A9,Solicitudes!$D$3:$D$502,"&lt;="&amp;K$3,Solicitudes!$E$3:$E$502,"&gt;="&amp;K$3,Solicitudes!$G$3:$G$502,"Solicitada")+COUNTIFS(Solicitudes!$A$3:$A$502,$A9,Solicitudes!$D$3:$D$502,"&lt;="&amp;K$3,Solicitudes!$E$3:$E$502,"&gt;="&amp;K$3,Solicitudes!$G$3:$G$502,"Planificada")&gt;0,"P",""))))</f>
        <v/>
      </c>
      <c r="L9" s="27">
        <f>IF(OR(L$3="",$A9=""),"",IF(COUNTIFS(Solicitudes!$A$3:$A$502,$A9,Solicitudes!$D$3:$D$502,"&lt;="&amp;L$3,Solicitudes!$E$3:$E$502,"&gt;="&amp;L$3,Solicitudes!$G$3:$G$502,"Aprobada",Solicitudes!$L$3:$L$502,"&lt;&gt;Licencia",Solicitudes!$L$3:$L$502,"&lt;&gt;Ausencia")&gt;0,"V",IF(COUNTIFS(Solicitudes!$A$3:$A$502,$A9,Solicitudes!$D$3:$D$502,"&lt;="&amp;L$3,Solicitudes!$E$3:$E$502,"&gt;="&amp;L$3,Solicitudes!$G$3:$G$502,"Aprobada",Solicitudes!$L$3:$L$502,"Licencia")+COUNTIFS(Solicitudes!$A$3:$A$502,$A9,Solicitudes!$D$3:$D$502,"&lt;="&amp;L$3,Solicitudes!$E$3:$E$502,"&gt;="&amp;L$3,Solicitudes!$G$3:$G$502,"Aprobada",Solicitudes!$L$3:$L$502,"Ausencia")&gt;0,"L",IF(COUNTIFS(Solicitudes!$A$3:$A$502,$A9,Solicitudes!$D$3:$D$502,"&lt;="&amp;L$3,Solicitudes!$E$3:$E$502,"&gt;="&amp;L$3,Solicitudes!$G$3:$G$502,"Solicitada")+COUNTIFS(Solicitudes!$A$3:$A$502,$A9,Solicitudes!$D$3:$D$502,"&lt;="&amp;L$3,Solicitudes!$E$3:$E$502,"&gt;="&amp;L$3,Solicitudes!$G$3:$G$502,"Planificada")&gt;0,"P",""))))</f>
        <v/>
      </c>
      <c r="M9" s="27">
        <f>IF(OR(M$3="",$A9=""),"",IF(COUNTIFS(Solicitudes!$A$3:$A$502,$A9,Solicitudes!$D$3:$D$502,"&lt;="&amp;M$3,Solicitudes!$E$3:$E$502,"&gt;="&amp;M$3,Solicitudes!$G$3:$G$502,"Aprobada",Solicitudes!$L$3:$L$502,"&lt;&gt;Licencia",Solicitudes!$L$3:$L$502,"&lt;&gt;Ausencia")&gt;0,"V",IF(COUNTIFS(Solicitudes!$A$3:$A$502,$A9,Solicitudes!$D$3:$D$502,"&lt;="&amp;M$3,Solicitudes!$E$3:$E$502,"&gt;="&amp;M$3,Solicitudes!$G$3:$G$502,"Aprobada",Solicitudes!$L$3:$L$502,"Licencia")+COUNTIFS(Solicitudes!$A$3:$A$502,$A9,Solicitudes!$D$3:$D$502,"&lt;="&amp;M$3,Solicitudes!$E$3:$E$502,"&gt;="&amp;M$3,Solicitudes!$G$3:$G$502,"Aprobada",Solicitudes!$L$3:$L$502,"Ausencia")&gt;0,"L",IF(COUNTIFS(Solicitudes!$A$3:$A$502,$A9,Solicitudes!$D$3:$D$502,"&lt;="&amp;M$3,Solicitudes!$E$3:$E$502,"&gt;="&amp;M$3,Solicitudes!$G$3:$G$502,"Solicitada")+COUNTIFS(Solicitudes!$A$3:$A$502,$A9,Solicitudes!$D$3:$D$502,"&lt;="&amp;M$3,Solicitudes!$E$3:$E$502,"&gt;="&amp;M$3,Solicitudes!$G$3:$G$502,"Planificada")&gt;0,"P",""))))</f>
        <v/>
      </c>
      <c r="N9" s="27">
        <f>IF(OR(N$3="",$A9=""),"",IF(COUNTIFS(Solicitudes!$A$3:$A$502,$A9,Solicitudes!$D$3:$D$502,"&lt;="&amp;N$3,Solicitudes!$E$3:$E$502,"&gt;="&amp;N$3,Solicitudes!$G$3:$G$502,"Aprobada",Solicitudes!$L$3:$L$502,"&lt;&gt;Licencia",Solicitudes!$L$3:$L$502,"&lt;&gt;Ausencia")&gt;0,"V",IF(COUNTIFS(Solicitudes!$A$3:$A$502,$A9,Solicitudes!$D$3:$D$502,"&lt;="&amp;N$3,Solicitudes!$E$3:$E$502,"&gt;="&amp;N$3,Solicitudes!$G$3:$G$502,"Aprobada",Solicitudes!$L$3:$L$502,"Licencia")+COUNTIFS(Solicitudes!$A$3:$A$502,$A9,Solicitudes!$D$3:$D$502,"&lt;="&amp;N$3,Solicitudes!$E$3:$E$502,"&gt;="&amp;N$3,Solicitudes!$G$3:$G$502,"Aprobada",Solicitudes!$L$3:$L$502,"Ausencia")&gt;0,"L",IF(COUNTIFS(Solicitudes!$A$3:$A$502,$A9,Solicitudes!$D$3:$D$502,"&lt;="&amp;N$3,Solicitudes!$E$3:$E$502,"&gt;="&amp;N$3,Solicitudes!$G$3:$G$502,"Solicitada")+COUNTIFS(Solicitudes!$A$3:$A$502,$A9,Solicitudes!$D$3:$D$502,"&lt;="&amp;N$3,Solicitudes!$E$3:$E$502,"&gt;="&amp;N$3,Solicitudes!$G$3:$G$502,"Planificada")&gt;0,"P",""))))</f>
        <v/>
      </c>
      <c r="O9" s="27">
        <f>IF(OR(O$3="",$A9=""),"",IF(COUNTIFS(Solicitudes!$A$3:$A$502,$A9,Solicitudes!$D$3:$D$502,"&lt;="&amp;O$3,Solicitudes!$E$3:$E$502,"&gt;="&amp;O$3,Solicitudes!$G$3:$G$502,"Aprobada",Solicitudes!$L$3:$L$502,"&lt;&gt;Licencia",Solicitudes!$L$3:$L$502,"&lt;&gt;Ausencia")&gt;0,"V",IF(COUNTIFS(Solicitudes!$A$3:$A$502,$A9,Solicitudes!$D$3:$D$502,"&lt;="&amp;O$3,Solicitudes!$E$3:$E$502,"&gt;="&amp;O$3,Solicitudes!$G$3:$G$502,"Aprobada",Solicitudes!$L$3:$L$502,"Licencia")+COUNTIFS(Solicitudes!$A$3:$A$502,$A9,Solicitudes!$D$3:$D$502,"&lt;="&amp;O$3,Solicitudes!$E$3:$E$502,"&gt;="&amp;O$3,Solicitudes!$G$3:$G$502,"Aprobada",Solicitudes!$L$3:$L$502,"Ausencia")&gt;0,"L",IF(COUNTIFS(Solicitudes!$A$3:$A$502,$A9,Solicitudes!$D$3:$D$502,"&lt;="&amp;O$3,Solicitudes!$E$3:$E$502,"&gt;="&amp;O$3,Solicitudes!$G$3:$G$502,"Solicitada")+COUNTIFS(Solicitudes!$A$3:$A$502,$A9,Solicitudes!$D$3:$D$502,"&lt;="&amp;O$3,Solicitudes!$E$3:$E$502,"&gt;="&amp;O$3,Solicitudes!$G$3:$G$502,"Planificada")&gt;0,"P",""))))</f>
        <v/>
      </c>
      <c r="P9" s="27">
        <f>IF(OR(P$3="",$A9=""),"",IF(COUNTIFS(Solicitudes!$A$3:$A$502,$A9,Solicitudes!$D$3:$D$502,"&lt;="&amp;P$3,Solicitudes!$E$3:$E$502,"&gt;="&amp;P$3,Solicitudes!$G$3:$G$502,"Aprobada",Solicitudes!$L$3:$L$502,"&lt;&gt;Licencia",Solicitudes!$L$3:$L$502,"&lt;&gt;Ausencia")&gt;0,"V",IF(COUNTIFS(Solicitudes!$A$3:$A$502,$A9,Solicitudes!$D$3:$D$502,"&lt;="&amp;P$3,Solicitudes!$E$3:$E$502,"&gt;="&amp;P$3,Solicitudes!$G$3:$G$502,"Aprobada",Solicitudes!$L$3:$L$502,"Licencia")+COUNTIFS(Solicitudes!$A$3:$A$502,$A9,Solicitudes!$D$3:$D$502,"&lt;="&amp;P$3,Solicitudes!$E$3:$E$502,"&gt;="&amp;P$3,Solicitudes!$G$3:$G$502,"Aprobada",Solicitudes!$L$3:$L$502,"Ausencia")&gt;0,"L",IF(COUNTIFS(Solicitudes!$A$3:$A$502,$A9,Solicitudes!$D$3:$D$502,"&lt;="&amp;P$3,Solicitudes!$E$3:$E$502,"&gt;="&amp;P$3,Solicitudes!$G$3:$G$502,"Solicitada")+COUNTIFS(Solicitudes!$A$3:$A$502,$A9,Solicitudes!$D$3:$D$502,"&lt;="&amp;P$3,Solicitudes!$E$3:$E$502,"&gt;="&amp;P$3,Solicitudes!$G$3:$G$502,"Planificada")&gt;0,"P",""))))</f>
        <v/>
      </c>
      <c r="Q9" s="27">
        <f>IF(OR(Q$3="",$A9=""),"",IF(COUNTIFS(Solicitudes!$A$3:$A$502,$A9,Solicitudes!$D$3:$D$502,"&lt;="&amp;Q$3,Solicitudes!$E$3:$E$502,"&gt;="&amp;Q$3,Solicitudes!$G$3:$G$502,"Aprobada",Solicitudes!$L$3:$L$502,"&lt;&gt;Licencia",Solicitudes!$L$3:$L$502,"&lt;&gt;Ausencia")&gt;0,"V",IF(COUNTIFS(Solicitudes!$A$3:$A$502,$A9,Solicitudes!$D$3:$D$502,"&lt;="&amp;Q$3,Solicitudes!$E$3:$E$502,"&gt;="&amp;Q$3,Solicitudes!$G$3:$G$502,"Aprobada",Solicitudes!$L$3:$L$502,"Licencia")+COUNTIFS(Solicitudes!$A$3:$A$502,$A9,Solicitudes!$D$3:$D$502,"&lt;="&amp;Q$3,Solicitudes!$E$3:$E$502,"&gt;="&amp;Q$3,Solicitudes!$G$3:$G$502,"Aprobada",Solicitudes!$L$3:$L$502,"Ausencia")&gt;0,"L",IF(COUNTIFS(Solicitudes!$A$3:$A$502,$A9,Solicitudes!$D$3:$D$502,"&lt;="&amp;Q$3,Solicitudes!$E$3:$E$502,"&gt;="&amp;Q$3,Solicitudes!$G$3:$G$502,"Solicitada")+COUNTIFS(Solicitudes!$A$3:$A$502,$A9,Solicitudes!$D$3:$D$502,"&lt;="&amp;Q$3,Solicitudes!$E$3:$E$502,"&gt;="&amp;Q$3,Solicitudes!$G$3:$G$502,"Planificada")&gt;0,"P",""))))</f>
        <v/>
      </c>
      <c r="R9" s="27">
        <f>IF(OR(R$3="",$A9=""),"",IF(COUNTIFS(Solicitudes!$A$3:$A$502,$A9,Solicitudes!$D$3:$D$502,"&lt;="&amp;R$3,Solicitudes!$E$3:$E$502,"&gt;="&amp;R$3,Solicitudes!$G$3:$G$502,"Aprobada",Solicitudes!$L$3:$L$502,"&lt;&gt;Licencia",Solicitudes!$L$3:$L$502,"&lt;&gt;Ausencia")&gt;0,"V",IF(COUNTIFS(Solicitudes!$A$3:$A$502,$A9,Solicitudes!$D$3:$D$502,"&lt;="&amp;R$3,Solicitudes!$E$3:$E$502,"&gt;="&amp;R$3,Solicitudes!$G$3:$G$502,"Aprobada",Solicitudes!$L$3:$L$502,"Licencia")+COUNTIFS(Solicitudes!$A$3:$A$502,$A9,Solicitudes!$D$3:$D$502,"&lt;="&amp;R$3,Solicitudes!$E$3:$E$502,"&gt;="&amp;R$3,Solicitudes!$G$3:$G$502,"Aprobada",Solicitudes!$L$3:$L$502,"Ausencia")&gt;0,"L",IF(COUNTIFS(Solicitudes!$A$3:$A$502,$A9,Solicitudes!$D$3:$D$502,"&lt;="&amp;R$3,Solicitudes!$E$3:$E$502,"&gt;="&amp;R$3,Solicitudes!$G$3:$G$502,"Solicitada")+COUNTIFS(Solicitudes!$A$3:$A$502,$A9,Solicitudes!$D$3:$D$502,"&lt;="&amp;R$3,Solicitudes!$E$3:$E$502,"&gt;="&amp;R$3,Solicitudes!$G$3:$G$502,"Planificada")&gt;0,"P",""))))</f>
        <v/>
      </c>
      <c r="S9" s="27">
        <f>IF(OR(S$3="",$A9=""),"",IF(COUNTIFS(Solicitudes!$A$3:$A$502,$A9,Solicitudes!$D$3:$D$502,"&lt;="&amp;S$3,Solicitudes!$E$3:$E$502,"&gt;="&amp;S$3,Solicitudes!$G$3:$G$502,"Aprobada",Solicitudes!$L$3:$L$502,"&lt;&gt;Licencia",Solicitudes!$L$3:$L$502,"&lt;&gt;Ausencia")&gt;0,"V",IF(COUNTIFS(Solicitudes!$A$3:$A$502,$A9,Solicitudes!$D$3:$D$502,"&lt;="&amp;S$3,Solicitudes!$E$3:$E$502,"&gt;="&amp;S$3,Solicitudes!$G$3:$G$502,"Aprobada",Solicitudes!$L$3:$L$502,"Licencia")+COUNTIFS(Solicitudes!$A$3:$A$502,$A9,Solicitudes!$D$3:$D$502,"&lt;="&amp;S$3,Solicitudes!$E$3:$E$502,"&gt;="&amp;S$3,Solicitudes!$G$3:$G$502,"Aprobada",Solicitudes!$L$3:$L$502,"Ausencia")&gt;0,"L",IF(COUNTIFS(Solicitudes!$A$3:$A$502,$A9,Solicitudes!$D$3:$D$502,"&lt;="&amp;S$3,Solicitudes!$E$3:$E$502,"&gt;="&amp;S$3,Solicitudes!$G$3:$G$502,"Solicitada")+COUNTIFS(Solicitudes!$A$3:$A$502,$A9,Solicitudes!$D$3:$D$502,"&lt;="&amp;S$3,Solicitudes!$E$3:$E$502,"&gt;="&amp;S$3,Solicitudes!$G$3:$G$502,"Planificada")&gt;0,"P",""))))</f>
        <v/>
      </c>
      <c r="T9" s="27">
        <f>IF(OR(T$3="",$A9=""),"",IF(COUNTIFS(Solicitudes!$A$3:$A$502,$A9,Solicitudes!$D$3:$D$502,"&lt;="&amp;T$3,Solicitudes!$E$3:$E$502,"&gt;="&amp;T$3,Solicitudes!$G$3:$G$502,"Aprobada",Solicitudes!$L$3:$L$502,"&lt;&gt;Licencia",Solicitudes!$L$3:$L$502,"&lt;&gt;Ausencia")&gt;0,"V",IF(COUNTIFS(Solicitudes!$A$3:$A$502,$A9,Solicitudes!$D$3:$D$502,"&lt;="&amp;T$3,Solicitudes!$E$3:$E$502,"&gt;="&amp;T$3,Solicitudes!$G$3:$G$502,"Aprobada",Solicitudes!$L$3:$L$502,"Licencia")+COUNTIFS(Solicitudes!$A$3:$A$502,$A9,Solicitudes!$D$3:$D$502,"&lt;="&amp;T$3,Solicitudes!$E$3:$E$502,"&gt;="&amp;T$3,Solicitudes!$G$3:$G$502,"Aprobada",Solicitudes!$L$3:$L$502,"Ausencia")&gt;0,"L",IF(COUNTIFS(Solicitudes!$A$3:$A$502,$A9,Solicitudes!$D$3:$D$502,"&lt;="&amp;T$3,Solicitudes!$E$3:$E$502,"&gt;="&amp;T$3,Solicitudes!$G$3:$G$502,"Solicitada")+COUNTIFS(Solicitudes!$A$3:$A$502,$A9,Solicitudes!$D$3:$D$502,"&lt;="&amp;T$3,Solicitudes!$E$3:$E$502,"&gt;="&amp;T$3,Solicitudes!$G$3:$G$502,"Planificada")&gt;0,"P",""))))</f>
        <v/>
      </c>
      <c r="U9" s="27">
        <f>IF(OR(U$3="",$A9=""),"",IF(COUNTIFS(Solicitudes!$A$3:$A$502,$A9,Solicitudes!$D$3:$D$502,"&lt;="&amp;U$3,Solicitudes!$E$3:$E$502,"&gt;="&amp;U$3,Solicitudes!$G$3:$G$502,"Aprobada",Solicitudes!$L$3:$L$502,"&lt;&gt;Licencia",Solicitudes!$L$3:$L$502,"&lt;&gt;Ausencia")&gt;0,"V",IF(COUNTIFS(Solicitudes!$A$3:$A$502,$A9,Solicitudes!$D$3:$D$502,"&lt;="&amp;U$3,Solicitudes!$E$3:$E$502,"&gt;="&amp;U$3,Solicitudes!$G$3:$G$502,"Aprobada",Solicitudes!$L$3:$L$502,"Licencia")+COUNTIFS(Solicitudes!$A$3:$A$502,$A9,Solicitudes!$D$3:$D$502,"&lt;="&amp;U$3,Solicitudes!$E$3:$E$502,"&gt;="&amp;U$3,Solicitudes!$G$3:$G$502,"Aprobada",Solicitudes!$L$3:$L$502,"Ausencia")&gt;0,"L",IF(COUNTIFS(Solicitudes!$A$3:$A$502,$A9,Solicitudes!$D$3:$D$502,"&lt;="&amp;U$3,Solicitudes!$E$3:$E$502,"&gt;="&amp;U$3,Solicitudes!$G$3:$G$502,"Solicitada")+COUNTIFS(Solicitudes!$A$3:$A$502,$A9,Solicitudes!$D$3:$D$502,"&lt;="&amp;U$3,Solicitudes!$E$3:$E$502,"&gt;="&amp;U$3,Solicitudes!$G$3:$G$502,"Planificada")&gt;0,"P",""))))</f>
        <v/>
      </c>
      <c r="V9" s="27">
        <f>IF(OR(V$3="",$A9=""),"",IF(COUNTIFS(Solicitudes!$A$3:$A$502,$A9,Solicitudes!$D$3:$D$502,"&lt;="&amp;V$3,Solicitudes!$E$3:$E$502,"&gt;="&amp;V$3,Solicitudes!$G$3:$G$502,"Aprobada",Solicitudes!$L$3:$L$502,"&lt;&gt;Licencia",Solicitudes!$L$3:$L$502,"&lt;&gt;Ausencia")&gt;0,"V",IF(COUNTIFS(Solicitudes!$A$3:$A$502,$A9,Solicitudes!$D$3:$D$502,"&lt;="&amp;V$3,Solicitudes!$E$3:$E$502,"&gt;="&amp;V$3,Solicitudes!$G$3:$G$502,"Aprobada",Solicitudes!$L$3:$L$502,"Licencia")+COUNTIFS(Solicitudes!$A$3:$A$502,$A9,Solicitudes!$D$3:$D$502,"&lt;="&amp;V$3,Solicitudes!$E$3:$E$502,"&gt;="&amp;V$3,Solicitudes!$G$3:$G$502,"Aprobada",Solicitudes!$L$3:$L$502,"Ausencia")&gt;0,"L",IF(COUNTIFS(Solicitudes!$A$3:$A$502,$A9,Solicitudes!$D$3:$D$502,"&lt;="&amp;V$3,Solicitudes!$E$3:$E$502,"&gt;="&amp;V$3,Solicitudes!$G$3:$G$502,"Solicitada")+COUNTIFS(Solicitudes!$A$3:$A$502,$A9,Solicitudes!$D$3:$D$502,"&lt;="&amp;V$3,Solicitudes!$E$3:$E$502,"&gt;="&amp;V$3,Solicitudes!$G$3:$G$502,"Planificada")&gt;0,"P",""))))</f>
        <v/>
      </c>
      <c r="W9" s="27">
        <f>IF(OR(W$3="",$A9=""),"",IF(COUNTIFS(Solicitudes!$A$3:$A$502,$A9,Solicitudes!$D$3:$D$502,"&lt;="&amp;W$3,Solicitudes!$E$3:$E$502,"&gt;="&amp;W$3,Solicitudes!$G$3:$G$502,"Aprobada",Solicitudes!$L$3:$L$502,"&lt;&gt;Licencia",Solicitudes!$L$3:$L$502,"&lt;&gt;Ausencia")&gt;0,"V",IF(COUNTIFS(Solicitudes!$A$3:$A$502,$A9,Solicitudes!$D$3:$D$502,"&lt;="&amp;W$3,Solicitudes!$E$3:$E$502,"&gt;="&amp;W$3,Solicitudes!$G$3:$G$502,"Aprobada",Solicitudes!$L$3:$L$502,"Licencia")+COUNTIFS(Solicitudes!$A$3:$A$502,$A9,Solicitudes!$D$3:$D$502,"&lt;="&amp;W$3,Solicitudes!$E$3:$E$502,"&gt;="&amp;W$3,Solicitudes!$G$3:$G$502,"Aprobada",Solicitudes!$L$3:$L$502,"Ausencia")&gt;0,"L",IF(COUNTIFS(Solicitudes!$A$3:$A$502,$A9,Solicitudes!$D$3:$D$502,"&lt;="&amp;W$3,Solicitudes!$E$3:$E$502,"&gt;="&amp;W$3,Solicitudes!$G$3:$G$502,"Solicitada")+COUNTIFS(Solicitudes!$A$3:$A$502,$A9,Solicitudes!$D$3:$D$502,"&lt;="&amp;W$3,Solicitudes!$E$3:$E$502,"&gt;="&amp;W$3,Solicitudes!$G$3:$G$502,"Planificada")&gt;0,"P",""))))</f>
        <v/>
      </c>
      <c r="X9" s="27">
        <f>IF(OR(X$3="",$A9=""),"",IF(COUNTIFS(Solicitudes!$A$3:$A$502,$A9,Solicitudes!$D$3:$D$502,"&lt;="&amp;X$3,Solicitudes!$E$3:$E$502,"&gt;="&amp;X$3,Solicitudes!$G$3:$G$502,"Aprobada",Solicitudes!$L$3:$L$502,"&lt;&gt;Licencia",Solicitudes!$L$3:$L$502,"&lt;&gt;Ausencia")&gt;0,"V",IF(COUNTIFS(Solicitudes!$A$3:$A$502,$A9,Solicitudes!$D$3:$D$502,"&lt;="&amp;X$3,Solicitudes!$E$3:$E$502,"&gt;="&amp;X$3,Solicitudes!$G$3:$G$502,"Aprobada",Solicitudes!$L$3:$L$502,"Licencia")+COUNTIFS(Solicitudes!$A$3:$A$502,$A9,Solicitudes!$D$3:$D$502,"&lt;="&amp;X$3,Solicitudes!$E$3:$E$502,"&gt;="&amp;X$3,Solicitudes!$G$3:$G$502,"Aprobada",Solicitudes!$L$3:$L$502,"Ausencia")&gt;0,"L",IF(COUNTIFS(Solicitudes!$A$3:$A$502,$A9,Solicitudes!$D$3:$D$502,"&lt;="&amp;X$3,Solicitudes!$E$3:$E$502,"&gt;="&amp;X$3,Solicitudes!$G$3:$G$502,"Solicitada")+COUNTIFS(Solicitudes!$A$3:$A$502,$A9,Solicitudes!$D$3:$D$502,"&lt;="&amp;X$3,Solicitudes!$E$3:$E$502,"&gt;="&amp;X$3,Solicitudes!$G$3:$G$502,"Planificada")&gt;0,"P",""))))</f>
        <v/>
      </c>
      <c r="Y9" s="27">
        <f>IF(OR(Y$3="",$A9=""),"",IF(COUNTIFS(Solicitudes!$A$3:$A$502,$A9,Solicitudes!$D$3:$D$502,"&lt;="&amp;Y$3,Solicitudes!$E$3:$E$502,"&gt;="&amp;Y$3,Solicitudes!$G$3:$G$502,"Aprobada",Solicitudes!$L$3:$L$502,"&lt;&gt;Licencia",Solicitudes!$L$3:$L$502,"&lt;&gt;Ausencia")&gt;0,"V",IF(COUNTIFS(Solicitudes!$A$3:$A$502,$A9,Solicitudes!$D$3:$D$502,"&lt;="&amp;Y$3,Solicitudes!$E$3:$E$502,"&gt;="&amp;Y$3,Solicitudes!$G$3:$G$502,"Aprobada",Solicitudes!$L$3:$L$502,"Licencia")+COUNTIFS(Solicitudes!$A$3:$A$502,$A9,Solicitudes!$D$3:$D$502,"&lt;="&amp;Y$3,Solicitudes!$E$3:$E$502,"&gt;="&amp;Y$3,Solicitudes!$G$3:$G$502,"Aprobada",Solicitudes!$L$3:$L$502,"Ausencia")&gt;0,"L",IF(COUNTIFS(Solicitudes!$A$3:$A$502,$A9,Solicitudes!$D$3:$D$502,"&lt;="&amp;Y$3,Solicitudes!$E$3:$E$502,"&gt;="&amp;Y$3,Solicitudes!$G$3:$G$502,"Solicitada")+COUNTIFS(Solicitudes!$A$3:$A$502,$A9,Solicitudes!$D$3:$D$502,"&lt;="&amp;Y$3,Solicitudes!$E$3:$E$502,"&gt;="&amp;Y$3,Solicitudes!$G$3:$G$502,"Planificada")&gt;0,"P",""))))</f>
        <v/>
      </c>
      <c r="Z9" s="27">
        <f>IF(OR(Z$3="",$A9=""),"",IF(COUNTIFS(Solicitudes!$A$3:$A$502,$A9,Solicitudes!$D$3:$D$502,"&lt;="&amp;Z$3,Solicitudes!$E$3:$E$502,"&gt;="&amp;Z$3,Solicitudes!$G$3:$G$502,"Aprobada",Solicitudes!$L$3:$L$502,"&lt;&gt;Licencia",Solicitudes!$L$3:$L$502,"&lt;&gt;Ausencia")&gt;0,"V",IF(COUNTIFS(Solicitudes!$A$3:$A$502,$A9,Solicitudes!$D$3:$D$502,"&lt;="&amp;Z$3,Solicitudes!$E$3:$E$502,"&gt;="&amp;Z$3,Solicitudes!$G$3:$G$502,"Aprobada",Solicitudes!$L$3:$L$502,"Licencia")+COUNTIFS(Solicitudes!$A$3:$A$502,$A9,Solicitudes!$D$3:$D$502,"&lt;="&amp;Z$3,Solicitudes!$E$3:$E$502,"&gt;="&amp;Z$3,Solicitudes!$G$3:$G$502,"Aprobada",Solicitudes!$L$3:$L$502,"Ausencia")&gt;0,"L",IF(COUNTIFS(Solicitudes!$A$3:$A$502,$A9,Solicitudes!$D$3:$D$502,"&lt;="&amp;Z$3,Solicitudes!$E$3:$E$502,"&gt;="&amp;Z$3,Solicitudes!$G$3:$G$502,"Solicitada")+COUNTIFS(Solicitudes!$A$3:$A$502,$A9,Solicitudes!$D$3:$D$502,"&lt;="&amp;Z$3,Solicitudes!$E$3:$E$502,"&gt;="&amp;Z$3,Solicitudes!$G$3:$G$502,"Planificada")&gt;0,"P",""))))</f>
        <v/>
      </c>
      <c r="AA9" s="27">
        <f>IF(OR(AA$3="",$A9=""),"",IF(COUNTIFS(Solicitudes!$A$3:$A$502,$A9,Solicitudes!$D$3:$D$502,"&lt;="&amp;AA$3,Solicitudes!$E$3:$E$502,"&gt;="&amp;AA$3,Solicitudes!$G$3:$G$502,"Aprobada",Solicitudes!$L$3:$L$502,"&lt;&gt;Licencia",Solicitudes!$L$3:$L$502,"&lt;&gt;Ausencia")&gt;0,"V",IF(COUNTIFS(Solicitudes!$A$3:$A$502,$A9,Solicitudes!$D$3:$D$502,"&lt;="&amp;AA$3,Solicitudes!$E$3:$E$502,"&gt;="&amp;AA$3,Solicitudes!$G$3:$G$502,"Aprobada",Solicitudes!$L$3:$L$502,"Licencia")+COUNTIFS(Solicitudes!$A$3:$A$502,$A9,Solicitudes!$D$3:$D$502,"&lt;="&amp;AA$3,Solicitudes!$E$3:$E$502,"&gt;="&amp;AA$3,Solicitudes!$G$3:$G$502,"Aprobada",Solicitudes!$L$3:$L$502,"Ausencia")&gt;0,"L",IF(COUNTIFS(Solicitudes!$A$3:$A$502,$A9,Solicitudes!$D$3:$D$502,"&lt;="&amp;AA$3,Solicitudes!$E$3:$E$502,"&gt;="&amp;AA$3,Solicitudes!$G$3:$G$502,"Solicitada")+COUNTIFS(Solicitudes!$A$3:$A$502,$A9,Solicitudes!$D$3:$D$502,"&lt;="&amp;AA$3,Solicitudes!$E$3:$E$502,"&gt;="&amp;AA$3,Solicitudes!$G$3:$G$502,"Planificada")&gt;0,"P",""))))</f>
        <v/>
      </c>
      <c r="AB9" s="27">
        <f>IF(OR(AB$3="",$A9=""),"",IF(COUNTIFS(Solicitudes!$A$3:$A$502,$A9,Solicitudes!$D$3:$D$502,"&lt;="&amp;AB$3,Solicitudes!$E$3:$E$502,"&gt;="&amp;AB$3,Solicitudes!$G$3:$G$502,"Aprobada",Solicitudes!$L$3:$L$502,"&lt;&gt;Licencia",Solicitudes!$L$3:$L$502,"&lt;&gt;Ausencia")&gt;0,"V",IF(COUNTIFS(Solicitudes!$A$3:$A$502,$A9,Solicitudes!$D$3:$D$502,"&lt;="&amp;AB$3,Solicitudes!$E$3:$E$502,"&gt;="&amp;AB$3,Solicitudes!$G$3:$G$502,"Aprobada",Solicitudes!$L$3:$L$502,"Licencia")+COUNTIFS(Solicitudes!$A$3:$A$502,$A9,Solicitudes!$D$3:$D$502,"&lt;="&amp;AB$3,Solicitudes!$E$3:$E$502,"&gt;="&amp;AB$3,Solicitudes!$G$3:$G$502,"Aprobada",Solicitudes!$L$3:$L$502,"Ausencia")&gt;0,"L",IF(COUNTIFS(Solicitudes!$A$3:$A$502,$A9,Solicitudes!$D$3:$D$502,"&lt;="&amp;AB$3,Solicitudes!$E$3:$E$502,"&gt;="&amp;AB$3,Solicitudes!$G$3:$G$502,"Solicitada")+COUNTIFS(Solicitudes!$A$3:$A$502,$A9,Solicitudes!$D$3:$D$502,"&lt;="&amp;AB$3,Solicitudes!$E$3:$E$502,"&gt;="&amp;AB$3,Solicitudes!$G$3:$G$502,"Planificada")&gt;0,"P",""))))</f>
        <v/>
      </c>
      <c r="AC9" s="27">
        <f>IF(OR(AC$3="",$A9=""),"",IF(COUNTIFS(Solicitudes!$A$3:$A$502,$A9,Solicitudes!$D$3:$D$502,"&lt;="&amp;AC$3,Solicitudes!$E$3:$E$502,"&gt;="&amp;AC$3,Solicitudes!$G$3:$G$502,"Aprobada",Solicitudes!$L$3:$L$502,"&lt;&gt;Licencia",Solicitudes!$L$3:$L$502,"&lt;&gt;Ausencia")&gt;0,"V",IF(COUNTIFS(Solicitudes!$A$3:$A$502,$A9,Solicitudes!$D$3:$D$502,"&lt;="&amp;AC$3,Solicitudes!$E$3:$E$502,"&gt;="&amp;AC$3,Solicitudes!$G$3:$G$502,"Aprobada",Solicitudes!$L$3:$L$502,"Licencia")+COUNTIFS(Solicitudes!$A$3:$A$502,$A9,Solicitudes!$D$3:$D$502,"&lt;="&amp;AC$3,Solicitudes!$E$3:$E$502,"&gt;="&amp;AC$3,Solicitudes!$G$3:$G$502,"Aprobada",Solicitudes!$L$3:$L$502,"Ausencia")&gt;0,"L",IF(COUNTIFS(Solicitudes!$A$3:$A$502,$A9,Solicitudes!$D$3:$D$502,"&lt;="&amp;AC$3,Solicitudes!$E$3:$E$502,"&gt;="&amp;AC$3,Solicitudes!$G$3:$G$502,"Solicitada")+COUNTIFS(Solicitudes!$A$3:$A$502,$A9,Solicitudes!$D$3:$D$502,"&lt;="&amp;AC$3,Solicitudes!$E$3:$E$502,"&gt;="&amp;AC$3,Solicitudes!$G$3:$G$502,"Planificada")&gt;0,"P",""))))</f>
        <v/>
      </c>
      <c r="AD9" s="27">
        <f>IF(OR(AD$3="",$A9=""),"",IF(COUNTIFS(Solicitudes!$A$3:$A$502,$A9,Solicitudes!$D$3:$D$502,"&lt;="&amp;AD$3,Solicitudes!$E$3:$E$502,"&gt;="&amp;AD$3,Solicitudes!$G$3:$G$502,"Aprobada",Solicitudes!$L$3:$L$502,"&lt;&gt;Licencia",Solicitudes!$L$3:$L$502,"&lt;&gt;Ausencia")&gt;0,"V",IF(COUNTIFS(Solicitudes!$A$3:$A$502,$A9,Solicitudes!$D$3:$D$502,"&lt;="&amp;AD$3,Solicitudes!$E$3:$E$502,"&gt;="&amp;AD$3,Solicitudes!$G$3:$G$502,"Aprobada",Solicitudes!$L$3:$L$502,"Licencia")+COUNTIFS(Solicitudes!$A$3:$A$502,$A9,Solicitudes!$D$3:$D$502,"&lt;="&amp;AD$3,Solicitudes!$E$3:$E$502,"&gt;="&amp;AD$3,Solicitudes!$G$3:$G$502,"Aprobada",Solicitudes!$L$3:$L$502,"Ausencia")&gt;0,"L",IF(COUNTIFS(Solicitudes!$A$3:$A$502,$A9,Solicitudes!$D$3:$D$502,"&lt;="&amp;AD$3,Solicitudes!$E$3:$E$502,"&gt;="&amp;AD$3,Solicitudes!$G$3:$G$502,"Solicitada")+COUNTIFS(Solicitudes!$A$3:$A$502,$A9,Solicitudes!$D$3:$D$502,"&lt;="&amp;AD$3,Solicitudes!$E$3:$E$502,"&gt;="&amp;AD$3,Solicitudes!$G$3:$G$502,"Planificada")&gt;0,"P",""))))</f>
        <v/>
      </c>
      <c r="AE9" s="27">
        <f>IF(OR(AE$3="",$A9=""),"",IF(COUNTIFS(Solicitudes!$A$3:$A$502,$A9,Solicitudes!$D$3:$D$502,"&lt;="&amp;AE$3,Solicitudes!$E$3:$E$502,"&gt;="&amp;AE$3,Solicitudes!$G$3:$G$502,"Aprobada",Solicitudes!$L$3:$L$502,"&lt;&gt;Licencia",Solicitudes!$L$3:$L$502,"&lt;&gt;Ausencia")&gt;0,"V",IF(COUNTIFS(Solicitudes!$A$3:$A$502,$A9,Solicitudes!$D$3:$D$502,"&lt;="&amp;AE$3,Solicitudes!$E$3:$E$502,"&gt;="&amp;AE$3,Solicitudes!$G$3:$G$502,"Aprobada",Solicitudes!$L$3:$L$502,"Licencia")+COUNTIFS(Solicitudes!$A$3:$A$502,$A9,Solicitudes!$D$3:$D$502,"&lt;="&amp;AE$3,Solicitudes!$E$3:$E$502,"&gt;="&amp;AE$3,Solicitudes!$G$3:$G$502,"Aprobada",Solicitudes!$L$3:$L$502,"Ausencia")&gt;0,"L",IF(COUNTIFS(Solicitudes!$A$3:$A$502,$A9,Solicitudes!$D$3:$D$502,"&lt;="&amp;AE$3,Solicitudes!$E$3:$E$502,"&gt;="&amp;AE$3,Solicitudes!$G$3:$G$502,"Solicitada")+COUNTIFS(Solicitudes!$A$3:$A$502,$A9,Solicitudes!$D$3:$D$502,"&lt;="&amp;AE$3,Solicitudes!$E$3:$E$502,"&gt;="&amp;AE$3,Solicitudes!$G$3:$G$502,"Planificada")&gt;0,"P",""))))</f>
        <v/>
      </c>
      <c r="AF9" s="27">
        <f>IF(OR(AF$3="",$A9=""),"",IF(COUNTIFS(Solicitudes!$A$3:$A$502,$A9,Solicitudes!$D$3:$D$502,"&lt;="&amp;AF$3,Solicitudes!$E$3:$E$502,"&gt;="&amp;AF$3,Solicitudes!$G$3:$G$502,"Aprobada",Solicitudes!$L$3:$L$502,"&lt;&gt;Licencia",Solicitudes!$L$3:$L$502,"&lt;&gt;Ausencia")&gt;0,"V",IF(COUNTIFS(Solicitudes!$A$3:$A$502,$A9,Solicitudes!$D$3:$D$502,"&lt;="&amp;AF$3,Solicitudes!$E$3:$E$502,"&gt;="&amp;AF$3,Solicitudes!$G$3:$G$502,"Aprobada",Solicitudes!$L$3:$L$502,"Licencia")+COUNTIFS(Solicitudes!$A$3:$A$502,$A9,Solicitudes!$D$3:$D$502,"&lt;="&amp;AF$3,Solicitudes!$E$3:$E$502,"&gt;="&amp;AF$3,Solicitudes!$G$3:$G$502,"Aprobada",Solicitudes!$L$3:$L$502,"Ausencia")&gt;0,"L",IF(COUNTIFS(Solicitudes!$A$3:$A$502,$A9,Solicitudes!$D$3:$D$502,"&lt;="&amp;AF$3,Solicitudes!$E$3:$E$502,"&gt;="&amp;AF$3,Solicitudes!$G$3:$G$502,"Solicitada")+COUNTIFS(Solicitudes!$A$3:$A$502,$A9,Solicitudes!$D$3:$D$502,"&lt;="&amp;AF$3,Solicitudes!$E$3:$E$502,"&gt;="&amp;AF$3,Solicitudes!$G$3:$G$502,"Planificada")&gt;0,"P",""))))</f>
        <v/>
      </c>
      <c r="AG9" s="27">
        <f>IF(OR(AG$3="",$A9=""),"",IF(COUNTIFS(Solicitudes!$A$3:$A$502,$A9,Solicitudes!$D$3:$D$502,"&lt;="&amp;AG$3,Solicitudes!$E$3:$E$502,"&gt;="&amp;AG$3,Solicitudes!$G$3:$G$502,"Aprobada",Solicitudes!$L$3:$L$502,"&lt;&gt;Licencia",Solicitudes!$L$3:$L$502,"&lt;&gt;Ausencia")&gt;0,"V",IF(COUNTIFS(Solicitudes!$A$3:$A$502,$A9,Solicitudes!$D$3:$D$502,"&lt;="&amp;AG$3,Solicitudes!$E$3:$E$502,"&gt;="&amp;AG$3,Solicitudes!$G$3:$G$502,"Aprobada",Solicitudes!$L$3:$L$502,"Licencia")+COUNTIFS(Solicitudes!$A$3:$A$502,$A9,Solicitudes!$D$3:$D$502,"&lt;="&amp;AG$3,Solicitudes!$E$3:$E$502,"&gt;="&amp;AG$3,Solicitudes!$G$3:$G$502,"Aprobada",Solicitudes!$L$3:$L$502,"Ausencia")&gt;0,"L",IF(COUNTIFS(Solicitudes!$A$3:$A$502,$A9,Solicitudes!$D$3:$D$502,"&lt;="&amp;AG$3,Solicitudes!$E$3:$E$502,"&gt;="&amp;AG$3,Solicitudes!$G$3:$G$502,"Solicitada")+COUNTIFS(Solicitudes!$A$3:$A$502,$A9,Solicitudes!$D$3:$D$502,"&lt;="&amp;AG$3,Solicitudes!$E$3:$E$502,"&gt;="&amp;AG$3,Solicitudes!$G$3:$G$502,"Planificada")&gt;0,"P",""))))</f>
        <v/>
      </c>
    </row>
    <row r="10">
      <c r="A10">
        <f>IF(Saldos!A10="","",Saldos!A10)</f>
        <v/>
      </c>
      <c r="B10">
        <f>IF(A10="","",Saldos!B10)</f>
        <v/>
      </c>
      <c r="C10" s="27">
        <f>IF(OR(C$3="",$A10=""),"",IF(COUNTIFS(Solicitudes!$A$3:$A$502,$A10,Solicitudes!$D$3:$D$502,"&lt;="&amp;C$3,Solicitudes!$E$3:$E$502,"&gt;="&amp;C$3,Solicitudes!$G$3:$G$502,"Aprobada",Solicitudes!$L$3:$L$502,"&lt;&gt;Licencia",Solicitudes!$L$3:$L$502,"&lt;&gt;Ausencia")&gt;0,"V",IF(COUNTIFS(Solicitudes!$A$3:$A$502,$A10,Solicitudes!$D$3:$D$502,"&lt;="&amp;C$3,Solicitudes!$E$3:$E$502,"&gt;="&amp;C$3,Solicitudes!$G$3:$G$502,"Aprobada",Solicitudes!$L$3:$L$502,"Licencia")+COUNTIFS(Solicitudes!$A$3:$A$502,$A10,Solicitudes!$D$3:$D$502,"&lt;="&amp;C$3,Solicitudes!$E$3:$E$502,"&gt;="&amp;C$3,Solicitudes!$G$3:$G$502,"Aprobada",Solicitudes!$L$3:$L$502,"Ausencia")&gt;0,"L",IF(COUNTIFS(Solicitudes!$A$3:$A$502,$A10,Solicitudes!$D$3:$D$502,"&lt;="&amp;C$3,Solicitudes!$E$3:$E$502,"&gt;="&amp;C$3,Solicitudes!$G$3:$G$502,"Solicitada")+COUNTIFS(Solicitudes!$A$3:$A$502,$A10,Solicitudes!$D$3:$D$502,"&lt;="&amp;C$3,Solicitudes!$E$3:$E$502,"&gt;="&amp;C$3,Solicitudes!$G$3:$G$502,"Planificada")&gt;0,"P",""))))</f>
        <v/>
      </c>
      <c r="D10" s="27">
        <f>IF(OR(D$3="",$A10=""),"",IF(COUNTIFS(Solicitudes!$A$3:$A$502,$A10,Solicitudes!$D$3:$D$502,"&lt;="&amp;D$3,Solicitudes!$E$3:$E$502,"&gt;="&amp;D$3,Solicitudes!$G$3:$G$502,"Aprobada",Solicitudes!$L$3:$L$502,"&lt;&gt;Licencia",Solicitudes!$L$3:$L$502,"&lt;&gt;Ausencia")&gt;0,"V",IF(COUNTIFS(Solicitudes!$A$3:$A$502,$A10,Solicitudes!$D$3:$D$502,"&lt;="&amp;D$3,Solicitudes!$E$3:$E$502,"&gt;="&amp;D$3,Solicitudes!$G$3:$G$502,"Aprobada",Solicitudes!$L$3:$L$502,"Licencia")+COUNTIFS(Solicitudes!$A$3:$A$502,$A10,Solicitudes!$D$3:$D$502,"&lt;="&amp;D$3,Solicitudes!$E$3:$E$502,"&gt;="&amp;D$3,Solicitudes!$G$3:$G$502,"Aprobada",Solicitudes!$L$3:$L$502,"Ausencia")&gt;0,"L",IF(COUNTIFS(Solicitudes!$A$3:$A$502,$A10,Solicitudes!$D$3:$D$502,"&lt;="&amp;D$3,Solicitudes!$E$3:$E$502,"&gt;="&amp;D$3,Solicitudes!$G$3:$G$502,"Solicitada")+COUNTIFS(Solicitudes!$A$3:$A$502,$A10,Solicitudes!$D$3:$D$502,"&lt;="&amp;D$3,Solicitudes!$E$3:$E$502,"&gt;="&amp;D$3,Solicitudes!$G$3:$G$502,"Planificada")&gt;0,"P",""))))</f>
        <v/>
      </c>
      <c r="E10" s="27">
        <f>IF(OR(E$3="",$A10=""),"",IF(COUNTIFS(Solicitudes!$A$3:$A$502,$A10,Solicitudes!$D$3:$D$502,"&lt;="&amp;E$3,Solicitudes!$E$3:$E$502,"&gt;="&amp;E$3,Solicitudes!$G$3:$G$502,"Aprobada",Solicitudes!$L$3:$L$502,"&lt;&gt;Licencia",Solicitudes!$L$3:$L$502,"&lt;&gt;Ausencia")&gt;0,"V",IF(COUNTIFS(Solicitudes!$A$3:$A$502,$A10,Solicitudes!$D$3:$D$502,"&lt;="&amp;E$3,Solicitudes!$E$3:$E$502,"&gt;="&amp;E$3,Solicitudes!$G$3:$G$502,"Aprobada",Solicitudes!$L$3:$L$502,"Licencia")+COUNTIFS(Solicitudes!$A$3:$A$502,$A10,Solicitudes!$D$3:$D$502,"&lt;="&amp;E$3,Solicitudes!$E$3:$E$502,"&gt;="&amp;E$3,Solicitudes!$G$3:$G$502,"Aprobada",Solicitudes!$L$3:$L$502,"Ausencia")&gt;0,"L",IF(COUNTIFS(Solicitudes!$A$3:$A$502,$A10,Solicitudes!$D$3:$D$502,"&lt;="&amp;E$3,Solicitudes!$E$3:$E$502,"&gt;="&amp;E$3,Solicitudes!$G$3:$G$502,"Solicitada")+COUNTIFS(Solicitudes!$A$3:$A$502,$A10,Solicitudes!$D$3:$D$502,"&lt;="&amp;E$3,Solicitudes!$E$3:$E$502,"&gt;="&amp;E$3,Solicitudes!$G$3:$G$502,"Planificada")&gt;0,"P",""))))</f>
        <v/>
      </c>
      <c r="F10" s="27">
        <f>IF(OR(F$3="",$A10=""),"",IF(COUNTIFS(Solicitudes!$A$3:$A$502,$A10,Solicitudes!$D$3:$D$502,"&lt;="&amp;F$3,Solicitudes!$E$3:$E$502,"&gt;="&amp;F$3,Solicitudes!$G$3:$G$502,"Aprobada",Solicitudes!$L$3:$L$502,"&lt;&gt;Licencia",Solicitudes!$L$3:$L$502,"&lt;&gt;Ausencia")&gt;0,"V",IF(COUNTIFS(Solicitudes!$A$3:$A$502,$A10,Solicitudes!$D$3:$D$502,"&lt;="&amp;F$3,Solicitudes!$E$3:$E$502,"&gt;="&amp;F$3,Solicitudes!$G$3:$G$502,"Aprobada",Solicitudes!$L$3:$L$502,"Licencia")+COUNTIFS(Solicitudes!$A$3:$A$502,$A10,Solicitudes!$D$3:$D$502,"&lt;="&amp;F$3,Solicitudes!$E$3:$E$502,"&gt;="&amp;F$3,Solicitudes!$G$3:$G$502,"Aprobada",Solicitudes!$L$3:$L$502,"Ausencia")&gt;0,"L",IF(COUNTIFS(Solicitudes!$A$3:$A$502,$A10,Solicitudes!$D$3:$D$502,"&lt;="&amp;F$3,Solicitudes!$E$3:$E$502,"&gt;="&amp;F$3,Solicitudes!$G$3:$G$502,"Solicitada")+COUNTIFS(Solicitudes!$A$3:$A$502,$A10,Solicitudes!$D$3:$D$502,"&lt;="&amp;F$3,Solicitudes!$E$3:$E$502,"&gt;="&amp;F$3,Solicitudes!$G$3:$G$502,"Planificada")&gt;0,"P",""))))</f>
        <v/>
      </c>
      <c r="G10" s="27">
        <f>IF(OR(G$3="",$A10=""),"",IF(COUNTIFS(Solicitudes!$A$3:$A$502,$A10,Solicitudes!$D$3:$D$502,"&lt;="&amp;G$3,Solicitudes!$E$3:$E$502,"&gt;="&amp;G$3,Solicitudes!$G$3:$G$502,"Aprobada",Solicitudes!$L$3:$L$502,"&lt;&gt;Licencia",Solicitudes!$L$3:$L$502,"&lt;&gt;Ausencia")&gt;0,"V",IF(COUNTIFS(Solicitudes!$A$3:$A$502,$A10,Solicitudes!$D$3:$D$502,"&lt;="&amp;G$3,Solicitudes!$E$3:$E$502,"&gt;="&amp;G$3,Solicitudes!$G$3:$G$502,"Aprobada",Solicitudes!$L$3:$L$502,"Licencia")+COUNTIFS(Solicitudes!$A$3:$A$502,$A10,Solicitudes!$D$3:$D$502,"&lt;="&amp;G$3,Solicitudes!$E$3:$E$502,"&gt;="&amp;G$3,Solicitudes!$G$3:$G$502,"Aprobada",Solicitudes!$L$3:$L$502,"Ausencia")&gt;0,"L",IF(COUNTIFS(Solicitudes!$A$3:$A$502,$A10,Solicitudes!$D$3:$D$502,"&lt;="&amp;G$3,Solicitudes!$E$3:$E$502,"&gt;="&amp;G$3,Solicitudes!$G$3:$G$502,"Solicitada")+COUNTIFS(Solicitudes!$A$3:$A$502,$A10,Solicitudes!$D$3:$D$502,"&lt;="&amp;G$3,Solicitudes!$E$3:$E$502,"&gt;="&amp;G$3,Solicitudes!$G$3:$G$502,"Planificada")&gt;0,"P",""))))</f>
        <v/>
      </c>
      <c r="H10" s="27">
        <f>IF(OR(H$3="",$A10=""),"",IF(COUNTIFS(Solicitudes!$A$3:$A$502,$A10,Solicitudes!$D$3:$D$502,"&lt;="&amp;H$3,Solicitudes!$E$3:$E$502,"&gt;="&amp;H$3,Solicitudes!$G$3:$G$502,"Aprobada",Solicitudes!$L$3:$L$502,"&lt;&gt;Licencia",Solicitudes!$L$3:$L$502,"&lt;&gt;Ausencia")&gt;0,"V",IF(COUNTIFS(Solicitudes!$A$3:$A$502,$A10,Solicitudes!$D$3:$D$502,"&lt;="&amp;H$3,Solicitudes!$E$3:$E$502,"&gt;="&amp;H$3,Solicitudes!$G$3:$G$502,"Aprobada",Solicitudes!$L$3:$L$502,"Licencia")+COUNTIFS(Solicitudes!$A$3:$A$502,$A10,Solicitudes!$D$3:$D$502,"&lt;="&amp;H$3,Solicitudes!$E$3:$E$502,"&gt;="&amp;H$3,Solicitudes!$G$3:$G$502,"Aprobada",Solicitudes!$L$3:$L$502,"Ausencia")&gt;0,"L",IF(COUNTIFS(Solicitudes!$A$3:$A$502,$A10,Solicitudes!$D$3:$D$502,"&lt;="&amp;H$3,Solicitudes!$E$3:$E$502,"&gt;="&amp;H$3,Solicitudes!$G$3:$G$502,"Solicitada")+COUNTIFS(Solicitudes!$A$3:$A$502,$A10,Solicitudes!$D$3:$D$502,"&lt;="&amp;H$3,Solicitudes!$E$3:$E$502,"&gt;="&amp;H$3,Solicitudes!$G$3:$G$502,"Planificada")&gt;0,"P",""))))</f>
        <v/>
      </c>
      <c r="I10" s="27">
        <f>IF(OR(I$3="",$A10=""),"",IF(COUNTIFS(Solicitudes!$A$3:$A$502,$A10,Solicitudes!$D$3:$D$502,"&lt;="&amp;I$3,Solicitudes!$E$3:$E$502,"&gt;="&amp;I$3,Solicitudes!$G$3:$G$502,"Aprobada",Solicitudes!$L$3:$L$502,"&lt;&gt;Licencia",Solicitudes!$L$3:$L$502,"&lt;&gt;Ausencia")&gt;0,"V",IF(COUNTIFS(Solicitudes!$A$3:$A$502,$A10,Solicitudes!$D$3:$D$502,"&lt;="&amp;I$3,Solicitudes!$E$3:$E$502,"&gt;="&amp;I$3,Solicitudes!$G$3:$G$502,"Aprobada",Solicitudes!$L$3:$L$502,"Licencia")+COUNTIFS(Solicitudes!$A$3:$A$502,$A10,Solicitudes!$D$3:$D$502,"&lt;="&amp;I$3,Solicitudes!$E$3:$E$502,"&gt;="&amp;I$3,Solicitudes!$G$3:$G$502,"Aprobada",Solicitudes!$L$3:$L$502,"Ausencia")&gt;0,"L",IF(COUNTIFS(Solicitudes!$A$3:$A$502,$A10,Solicitudes!$D$3:$D$502,"&lt;="&amp;I$3,Solicitudes!$E$3:$E$502,"&gt;="&amp;I$3,Solicitudes!$G$3:$G$502,"Solicitada")+COUNTIFS(Solicitudes!$A$3:$A$502,$A10,Solicitudes!$D$3:$D$502,"&lt;="&amp;I$3,Solicitudes!$E$3:$E$502,"&gt;="&amp;I$3,Solicitudes!$G$3:$G$502,"Planificada")&gt;0,"P",""))))</f>
        <v/>
      </c>
      <c r="J10" s="27">
        <f>IF(OR(J$3="",$A10=""),"",IF(COUNTIFS(Solicitudes!$A$3:$A$502,$A10,Solicitudes!$D$3:$D$502,"&lt;="&amp;J$3,Solicitudes!$E$3:$E$502,"&gt;="&amp;J$3,Solicitudes!$G$3:$G$502,"Aprobada",Solicitudes!$L$3:$L$502,"&lt;&gt;Licencia",Solicitudes!$L$3:$L$502,"&lt;&gt;Ausencia")&gt;0,"V",IF(COUNTIFS(Solicitudes!$A$3:$A$502,$A10,Solicitudes!$D$3:$D$502,"&lt;="&amp;J$3,Solicitudes!$E$3:$E$502,"&gt;="&amp;J$3,Solicitudes!$G$3:$G$502,"Aprobada",Solicitudes!$L$3:$L$502,"Licencia")+COUNTIFS(Solicitudes!$A$3:$A$502,$A10,Solicitudes!$D$3:$D$502,"&lt;="&amp;J$3,Solicitudes!$E$3:$E$502,"&gt;="&amp;J$3,Solicitudes!$G$3:$G$502,"Aprobada",Solicitudes!$L$3:$L$502,"Ausencia")&gt;0,"L",IF(COUNTIFS(Solicitudes!$A$3:$A$502,$A10,Solicitudes!$D$3:$D$502,"&lt;="&amp;J$3,Solicitudes!$E$3:$E$502,"&gt;="&amp;J$3,Solicitudes!$G$3:$G$502,"Solicitada")+COUNTIFS(Solicitudes!$A$3:$A$502,$A10,Solicitudes!$D$3:$D$502,"&lt;="&amp;J$3,Solicitudes!$E$3:$E$502,"&gt;="&amp;J$3,Solicitudes!$G$3:$G$502,"Planificada")&gt;0,"P",""))))</f>
        <v/>
      </c>
      <c r="K10" s="27">
        <f>IF(OR(K$3="",$A10=""),"",IF(COUNTIFS(Solicitudes!$A$3:$A$502,$A10,Solicitudes!$D$3:$D$502,"&lt;="&amp;K$3,Solicitudes!$E$3:$E$502,"&gt;="&amp;K$3,Solicitudes!$G$3:$G$502,"Aprobada",Solicitudes!$L$3:$L$502,"&lt;&gt;Licencia",Solicitudes!$L$3:$L$502,"&lt;&gt;Ausencia")&gt;0,"V",IF(COUNTIFS(Solicitudes!$A$3:$A$502,$A10,Solicitudes!$D$3:$D$502,"&lt;="&amp;K$3,Solicitudes!$E$3:$E$502,"&gt;="&amp;K$3,Solicitudes!$G$3:$G$502,"Aprobada",Solicitudes!$L$3:$L$502,"Licencia")+COUNTIFS(Solicitudes!$A$3:$A$502,$A10,Solicitudes!$D$3:$D$502,"&lt;="&amp;K$3,Solicitudes!$E$3:$E$502,"&gt;="&amp;K$3,Solicitudes!$G$3:$G$502,"Aprobada",Solicitudes!$L$3:$L$502,"Ausencia")&gt;0,"L",IF(COUNTIFS(Solicitudes!$A$3:$A$502,$A10,Solicitudes!$D$3:$D$502,"&lt;="&amp;K$3,Solicitudes!$E$3:$E$502,"&gt;="&amp;K$3,Solicitudes!$G$3:$G$502,"Solicitada")+COUNTIFS(Solicitudes!$A$3:$A$502,$A10,Solicitudes!$D$3:$D$502,"&lt;="&amp;K$3,Solicitudes!$E$3:$E$502,"&gt;="&amp;K$3,Solicitudes!$G$3:$G$502,"Planificada")&gt;0,"P",""))))</f>
        <v/>
      </c>
      <c r="L10" s="27">
        <f>IF(OR(L$3="",$A10=""),"",IF(COUNTIFS(Solicitudes!$A$3:$A$502,$A10,Solicitudes!$D$3:$D$502,"&lt;="&amp;L$3,Solicitudes!$E$3:$E$502,"&gt;="&amp;L$3,Solicitudes!$G$3:$G$502,"Aprobada",Solicitudes!$L$3:$L$502,"&lt;&gt;Licencia",Solicitudes!$L$3:$L$502,"&lt;&gt;Ausencia")&gt;0,"V",IF(COUNTIFS(Solicitudes!$A$3:$A$502,$A10,Solicitudes!$D$3:$D$502,"&lt;="&amp;L$3,Solicitudes!$E$3:$E$502,"&gt;="&amp;L$3,Solicitudes!$G$3:$G$502,"Aprobada",Solicitudes!$L$3:$L$502,"Licencia")+COUNTIFS(Solicitudes!$A$3:$A$502,$A10,Solicitudes!$D$3:$D$502,"&lt;="&amp;L$3,Solicitudes!$E$3:$E$502,"&gt;="&amp;L$3,Solicitudes!$G$3:$G$502,"Aprobada",Solicitudes!$L$3:$L$502,"Ausencia")&gt;0,"L",IF(COUNTIFS(Solicitudes!$A$3:$A$502,$A10,Solicitudes!$D$3:$D$502,"&lt;="&amp;L$3,Solicitudes!$E$3:$E$502,"&gt;="&amp;L$3,Solicitudes!$G$3:$G$502,"Solicitada")+COUNTIFS(Solicitudes!$A$3:$A$502,$A10,Solicitudes!$D$3:$D$502,"&lt;="&amp;L$3,Solicitudes!$E$3:$E$502,"&gt;="&amp;L$3,Solicitudes!$G$3:$G$502,"Planificada")&gt;0,"P",""))))</f>
        <v/>
      </c>
      <c r="M10" s="27">
        <f>IF(OR(M$3="",$A10=""),"",IF(COUNTIFS(Solicitudes!$A$3:$A$502,$A10,Solicitudes!$D$3:$D$502,"&lt;="&amp;M$3,Solicitudes!$E$3:$E$502,"&gt;="&amp;M$3,Solicitudes!$G$3:$G$502,"Aprobada",Solicitudes!$L$3:$L$502,"&lt;&gt;Licencia",Solicitudes!$L$3:$L$502,"&lt;&gt;Ausencia")&gt;0,"V",IF(COUNTIFS(Solicitudes!$A$3:$A$502,$A10,Solicitudes!$D$3:$D$502,"&lt;="&amp;M$3,Solicitudes!$E$3:$E$502,"&gt;="&amp;M$3,Solicitudes!$G$3:$G$502,"Aprobada",Solicitudes!$L$3:$L$502,"Licencia")+COUNTIFS(Solicitudes!$A$3:$A$502,$A10,Solicitudes!$D$3:$D$502,"&lt;="&amp;M$3,Solicitudes!$E$3:$E$502,"&gt;="&amp;M$3,Solicitudes!$G$3:$G$502,"Aprobada",Solicitudes!$L$3:$L$502,"Ausencia")&gt;0,"L",IF(COUNTIFS(Solicitudes!$A$3:$A$502,$A10,Solicitudes!$D$3:$D$502,"&lt;="&amp;M$3,Solicitudes!$E$3:$E$502,"&gt;="&amp;M$3,Solicitudes!$G$3:$G$502,"Solicitada")+COUNTIFS(Solicitudes!$A$3:$A$502,$A10,Solicitudes!$D$3:$D$502,"&lt;="&amp;M$3,Solicitudes!$E$3:$E$502,"&gt;="&amp;M$3,Solicitudes!$G$3:$G$502,"Planificada")&gt;0,"P",""))))</f>
        <v/>
      </c>
      <c r="N10" s="27">
        <f>IF(OR(N$3="",$A10=""),"",IF(COUNTIFS(Solicitudes!$A$3:$A$502,$A10,Solicitudes!$D$3:$D$502,"&lt;="&amp;N$3,Solicitudes!$E$3:$E$502,"&gt;="&amp;N$3,Solicitudes!$G$3:$G$502,"Aprobada",Solicitudes!$L$3:$L$502,"&lt;&gt;Licencia",Solicitudes!$L$3:$L$502,"&lt;&gt;Ausencia")&gt;0,"V",IF(COUNTIFS(Solicitudes!$A$3:$A$502,$A10,Solicitudes!$D$3:$D$502,"&lt;="&amp;N$3,Solicitudes!$E$3:$E$502,"&gt;="&amp;N$3,Solicitudes!$G$3:$G$502,"Aprobada",Solicitudes!$L$3:$L$502,"Licencia")+COUNTIFS(Solicitudes!$A$3:$A$502,$A10,Solicitudes!$D$3:$D$502,"&lt;="&amp;N$3,Solicitudes!$E$3:$E$502,"&gt;="&amp;N$3,Solicitudes!$G$3:$G$502,"Aprobada",Solicitudes!$L$3:$L$502,"Ausencia")&gt;0,"L",IF(COUNTIFS(Solicitudes!$A$3:$A$502,$A10,Solicitudes!$D$3:$D$502,"&lt;="&amp;N$3,Solicitudes!$E$3:$E$502,"&gt;="&amp;N$3,Solicitudes!$G$3:$G$502,"Solicitada")+COUNTIFS(Solicitudes!$A$3:$A$502,$A10,Solicitudes!$D$3:$D$502,"&lt;="&amp;N$3,Solicitudes!$E$3:$E$502,"&gt;="&amp;N$3,Solicitudes!$G$3:$G$502,"Planificada")&gt;0,"P",""))))</f>
        <v/>
      </c>
      <c r="O10" s="27">
        <f>IF(OR(O$3="",$A10=""),"",IF(COUNTIFS(Solicitudes!$A$3:$A$502,$A10,Solicitudes!$D$3:$D$502,"&lt;="&amp;O$3,Solicitudes!$E$3:$E$502,"&gt;="&amp;O$3,Solicitudes!$G$3:$G$502,"Aprobada",Solicitudes!$L$3:$L$502,"&lt;&gt;Licencia",Solicitudes!$L$3:$L$502,"&lt;&gt;Ausencia")&gt;0,"V",IF(COUNTIFS(Solicitudes!$A$3:$A$502,$A10,Solicitudes!$D$3:$D$502,"&lt;="&amp;O$3,Solicitudes!$E$3:$E$502,"&gt;="&amp;O$3,Solicitudes!$G$3:$G$502,"Aprobada",Solicitudes!$L$3:$L$502,"Licencia")+COUNTIFS(Solicitudes!$A$3:$A$502,$A10,Solicitudes!$D$3:$D$502,"&lt;="&amp;O$3,Solicitudes!$E$3:$E$502,"&gt;="&amp;O$3,Solicitudes!$G$3:$G$502,"Aprobada",Solicitudes!$L$3:$L$502,"Ausencia")&gt;0,"L",IF(COUNTIFS(Solicitudes!$A$3:$A$502,$A10,Solicitudes!$D$3:$D$502,"&lt;="&amp;O$3,Solicitudes!$E$3:$E$502,"&gt;="&amp;O$3,Solicitudes!$G$3:$G$502,"Solicitada")+COUNTIFS(Solicitudes!$A$3:$A$502,$A10,Solicitudes!$D$3:$D$502,"&lt;="&amp;O$3,Solicitudes!$E$3:$E$502,"&gt;="&amp;O$3,Solicitudes!$G$3:$G$502,"Planificada")&gt;0,"P",""))))</f>
        <v/>
      </c>
      <c r="P10" s="27">
        <f>IF(OR(P$3="",$A10=""),"",IF(COUNTIFS(Solicitudes!$A$3:$A$502,$A10,Solicitudes!$D$3:$D$502,"&lt;="&amp;P$3,Solicitudes!$E$3:$E$502,"&gt;="&amp;P$3,Solicitudes!$G$3:$G$502,"Aprobada",Solicitudes!$L$3:$L$502,"&lt;&gt;Licencia",Solicitudes!$L$3:$L$502,"&lt;&gt;Ausencia")&gt;0,"V",IF(COUNTIFS(Solicitudes!$A$3:$A$502,$A10,Solicitudes!$D$3:$D$502,"&lt;="&amp;P$3,Solicitudes!$E$3:$E$502,"&gt;="&amp;P$3,Solicitudes!$G$3:$G$502,"Aprobada",Solicitudes!$L$3:$L$502,"Licencia")+COUNTIFS(Solicitudes!$A$3:$A$502,$A10,Solicitudes!$D$3:$D$502,"&lt;="&amp;P$3,Solicitudes!$E$3:$E$502,"&gt;="&amp;P$3,Solicitudes!$G$3:$G$502,"Aprobada",Solicitudes!$L$3:$L$502,"Ausencia")&gt;0,"L",IF(COUNTIFS(Solicitudes!$A$3:$A$502,$A10,Solicitudes!$D$3:$D$502,"&lt;="&amp;P$3,Solicitudes!$E$3:$E$502,"&gt;="&amp;P$3,Solicitudes!$G$3:$G$502,"Solicitada")+COUNTIFS(Solicitudes!$A$3:$A$502,$A10,Solicitudes!$D$3:$D$502,"&lt;="&amp;P$3,Solicitudes!$E$3:$E$502,"&gt;="&amp;P$3,Solicitudes!$G$3:$G$502,"Planificada")&gt;0,"P",""))))</f>
        <v/>
      </c>
      <c r="Q10" s="27">
        <f>IF(OR(Q$3="",$A10=""),"",IF(COUNTIFS(Solicitudes!$A$3:$A$502,$A10,Solicitudes!$D$3:$D$502,"&lt;="&amp;Q$3,Solicitudes!$E$3:$E$502,"&gt;="&amp;Q$3,Solicitudes!$G$3:$G$502,"Aprobada",Solicitudes!$L$3:$L$502,"&lt;&gt;Licencia",Solicitudes!$L$3:$L$502,"&lt;&gt;Ausencia")&gt;0,"V",IF(COUNTIFS(Solicitudes!$A$3:$A$502,$A10,Solicitudes!$D$3:$D$502,"&lt;="&amp;Q$3,Solicitudes!$E$3:$E$502,"&gt;="&amp;Q$3,Solicitudes!$G$3:$G$502,"Aprobada",Solicitudes!$L$3:$L$502,"Licencia")+COUNTIFS(Solicitudes!$A$3:$A$502,$A10,Solicitudes!$D$3:$D$502,"&lt;="&amp;Q$3,Solicitudes!$E$3:$E$502,"&gt;="&amp;Q$3,Solicitudes!$G$3:$G$502,"Aprobada",Solicitudes!$L$3:$L$502,"Ausencia")&gt;0,"L",IF(COUNTIFS(Solicitudes!$A$3:$A$502,$A10,Solicitudes!$D$3:$D$502,"&lt;="&amp;Q$3,Solicitudes!$E$3:$E$502,"&gt;="&amp;Q$3,Solicitudes!$G$3:$G$502,"Solicitada")+COUNTIFS(Solicitudes!$A$3:$A$502,$A10,Solicitudes!$D$3:$D$502,"&lt;="&amp;Q$3,Solicitudes!$E$3:$E$502,"&gt;="&amp;Q$3,Solicitudes!$G$3:$G$502,"Planificada")&gt;0,"P",""))))</f>
        <v/>
      </c>
      <c r="R10" s="27">
        <f>IF(OR(R$3="",$A10=""),"",IF(COUNTIFS(Solicitudes!$A$3:$A$502,$A10,Solicitudes!$D$3:$D$502,"&lt;="&amp;R$3,Solicitudes!$E$3:$E$502,"&gt;="&amp;R$3,Solicitudes!$G$3:$G$502,"Aprobada",Solicitudes!$L$3:$L$502,"&lt;&gt;Licencia",Solicitudes!$L$3:$L$502,"&lt;&gt;Ausencia")&gt;0,"V",IF(COUNTIFS(Solicitudes!$A$3:$A$502,$A10,Solicitudes!$D$3:$D$502,"&lt;="&amp;R$3,Solicitudes!$E$3:$E$502,"&gt;="&amp;R$3,Solicitudes!$G$3:$G$502,"Aprobada",Solicitudes!$L$3:$L$502,"Licencia")+COUNTIFS(Solicitudes!$A$3:$A$502,$A10,Solicitudes!$D$3:$D$502,"&lt;="&amp;R$3,Solicitudes!$E$3:$E$502,"&gt;="&amp;R$3,Solicitudes!$G$3:$G$502,"Aprobada",Solicitudes!$L$3:$L$502,"Ausencia")&gt;0,"L",IF(COUNTIFS(Solicitudes!$A$3:$A$502,$A10,Solicitudes!$D$3:$D$502,"&lt;="&amp;R$3,Solicitudes!$E$3:$E$502,"&gt;="&amp;R$3,Solicitudes!$G$3:$G$502,"Solicitada")+COUNTIFS(Solicitudes!$A$3:$A$502,$A10,Solicitudes!$D$3:$D$502,"&lt;="&amp;R$3,Solicitudes!$E$3:$E$502,"&gt;="&amp;R$3,Solicitudes!$G$3:$G$502,"Planificada")&gt;0,"P",""))))</f>
        <v/>
      </c>
      <c r="S10" s="27">
        <f>IF(OR(S$3="",$A10=""),"",IF(COUNTIFS(Solicitudes!$A$3:$A$502,$A10,Solicitudes!$D$3:$D$502,"&lt;="&amp;S$3,Solicitudes!$E$3:$E$502,"&gt;="&amp;S$3,Solicitudes!$G$3:$G$502,"Aprobada",Solicitudes!$L$3:$L$502,"&lt;&gt;Licencia",Solicitudes!$L$3:$L$502,"&lt;&gt;Ausencia")&gt;0,"V",IF(COUNTIFS(Solicitudes!$A$3:$A$502,$A10,Solicitudes!$D$3:$D$502,"&lt;="&amp;S$3,Solicitudes!$E$3:$E$502,"&gt;="&amp;S$3,Solicitudes!$G$3:$G$502,"Aprobada",Solicitudes!$L$3:$L$502,"Licencia")+COUNTIFS(Solicitudes!$A$3:$A$502,$A10,Solicitudes!$D$3:$D$502,"&lt;="&amp;S$3,Solicitudes!$E$3:$E$502,"&gt;="&amp;S$3,Solicitudes!$G$3:$G$502,"Aprobada",Solicitudes!$L$3:$L$502,"Ausencia")&gt;0,"L",IF(COUNTIFS(Solicitudes!$A$3:$A$502,$A10,Solicitudes!$D$3:$D$502,"&lt;="&amp;S$3,Solicitudes!$E$3:$E$502,"&gt;="&amp;S$3,Solicitudes!$G$3:$G$502,"Solicitada")+COUNTIFS(Solicitudes!$A$3:$A$502,$A10,Solicitudes!$D$3:$D$502,"&lt;="&amp;S$3,Solicitudes!$E$3:$E$502,"&gt;="&amp;S$3,Solicitudes!$G$3:$G$502,"Planificada")&gt;0,"P",""))))</f>
        <v/>
      </c>
      <c r="T10" s="27">
        <f>IF(OR(T$3="",$A10=""),"",IF(COUNTIFS(Solicitudes!$A$3:$A$502,$A10,Solicitudes!$D$3:$D$502,"&lt;="&amp;T$3,Solicitudes!$E$3:$E$502,"&gt;="&amp;T$3,Solicitudes!$G$3:$G$502,"Aprobada",Solicitudes!$L$3:$L$502,"&lt;&gt;Licencia",Solicitudes!$L$3:$L$502,"&lt;&gt;Ausencia")&gt;0,"V",IF(COUNTIFS(Solicitudes!$A$3:$A$502,$A10,Solicitudes!$D$3:$D$502,"&lt;="&amp;T$3,Solicitudes!$E$3:$E$502,"&gt;="&amp;T$3,Solicitudes!$G$3:$G$502,"Aprobada",Solicitudes!$L$3:$L$502,"Licencia")+COUNTIFS(Solicitudes!$A$3:$A$502,$A10,Solicitudes!$D$3:$D$502,"&lt;="&amp;T$3,Solicitudes!$E$3:$E$502,"&gt;="&amp;T$3,Solicitudes!$G$3:$G$502,"Aprobada",Solicitudes!$L$3:$L$502,"Ausencia")&gt;0,"L",IF(COUNTIFS(Solicitudes!$A$3:$A$502,$A10,Solicitudes!$D$3:$D$502,"&lt;="&amp;T$3,Solicitudes!$E$3:$E$502,"&gt;="&amp;T$3,Solicitudes!$G$3:$G$502,"Solicitada")+COUNTIFS(Solicitudes!$A$3:$A$502,$A10,Solicitudes!$D$3:$D$502,"&lt;="&amp;T$3,Solicitudes!$E$3:$E$502,"&gt;="&amp;T$3,Solicitudes!$G$3:$G$502,"Planificada")&gt;0,"P",""))))</f>
        <v/>
      </c>
      <c r="U10" s="27">
        <f>IF(OR(U$3="",$A10=""),"",IF(COUNTIFS(Solicitudes!$A$3:$A$502,$A10,Solicitudes!$D$3:$D$502,"&lt;="&amp;U$3,Solicitudes!$E$3:$E$502,"&gt;="&amp;U$3,Solicitudes!$G$3:$G$502,"Aprobada",Solicitudes!$L$3:$L$502,"&lt;&gt;Licencia",Solicitudes!$L$3:$L$502,"&lt;&gt;Ausencia")&gt;0,"V",IF(COUNTIFS(Solicitudes!$A$3:$A$502,$A10,Solicitudes!$D$3:$D$502,"&lt;="&amp;U$3,Solicitudes!$E$3:$E$502,"&gt;="&amp;U$3,Solicitudes!$G$3:$G$502,"Aprobada",Solicitudes!$L$3:$L$502,"Licencia")+COUNTIFS(Solicitudes!$A$3:$A$502,$A10,Solicitudes!$D$3:$D$502,"&lt;="&amp;U$3,Solicitudes!$E$3:$E$502,"&gt;="&amp;U$3,Solicitudes!$G$3:$G$502,"Aprobada",Solicitudes!$L$3:$L$502,"Ausencia")&gt;0,"L",IF(COUNTIFS(Solicitudes!$A$3:$A$502,$A10,Solicitudes!$D$3:$D$502,"&lt;="&amp;U$3,Solicitudes!$E$3:$E$502,"&gt;="&amp;U$3,Solicitudes!$G$3:$G$502,"Solicitada")+COUNTIFS(Solicitudes!$A$3:$A$502,$A10,Solicitudes!$D$3:$D$502,"&lt;="&amp;U$3,Solicitudes!$E$3:$E$502,"&gt;="&amp;U$3,Solicitudes!$G$3:$G$502,"Planificada")&gt;0,"P",""))))</f>
        <v/>
      </c>
      <c r="V10" s="27">
        <f>IF(OR(V$3="",$A10=""),"",IF(COUNTIFS(Solicitudes!$A$3:$A$502,$A10,Solicitudes!$D$3:$D$502,"&lt;="&amp;V$3,Solicitudes!$E$3:$E$502,"&gt;="&amp;V$3,Solicitudes!$G$3:$G$502,"Aprobada",Solicitudes!$L$3:$L$502,"&lt;&gt;Licencia",Solicitudes!$L$3:$L$502,"&lt;&gt;Ausencia")&gt;0,"V",IF(COUNTIFS(Solicitudes!$A$3:$A$502,$A10,Solicitudes!$D$3:$D$502,"&lt;="&amp;V$3,Solicitudes!$E$3:$E$502,"&gt;="&amp;V$3,Solicitudes!$G$3:$G$502,"Aprobada",Solicitudes!$L$3:$L$502,"Licencia")+COUNTIFS(Solicitudes!$A$3:$A$502,$A10,Solicitudes!$D$3:$D$502,"&lt;="&amp;V$3,Solicitudes!$E$3:$E$502,"&gt;="&amp;V$3,Solicitudes!$G$3:$G$502,"Aprobada",Solicitudes!$L$3:$L$502,"Ausencia")&gt;0,"L",IF(COUNTIFS(Solicitudes!$A$3:$A$502,$A10,Solicitudes!$D$3:$D$502,"&lt;="&amp;V$3,Solicitudes!$E$3:$E$502,"&gt;="&amp;V$3,Solicitudes!$G$3:$G$502,"Solicitada")+COUNTIFS(Solicitudes!$A$3:$A$502,$A10,Solicitudes!$D$3:$D$502,"&lt;="&amp;V$3,Solicitudes!$E$3:$E$502,"&gt;="&amp;V$3,Solicitudes!$G$3:$G$502,"Planificada")&gt;0,"P",""))))</f>
        <v/>
      </c>
      <c r="W10" s="27">
        <f>IF(OR(W$3="",$A10=""),"",IF(COUNTIFS(Solicitudes!$A$3:$A$502,$A10,Solicitudes!$D$3:$D$502,"&lt;="&amp;W$3,Solicitudes!$E$3:$E$502,"&gt;="&amp;W$3,Solicitudes!$G$3:$G$502,"Aprobada",Solicitudes!$L$3:$L$502,"&lt;&gt;Licencia",Solicitudes!$L$3:$L$502,"&lt;&gt;Ausencia")&gt;0,"V",IF(COUNTIFS(Solicitudes!$A$3:$A$502,$A10,Solicitudes!$D$3:$D$502,"&lt;="&amp;W$3,Solicitudes!$E$3:$E$502,"&gt;="&amp;W$3,Solicitudes!$G$3:$G$502,"Aprobada",Solicitudes!$L$3:$L$502,"Licencia")+COUNTIFS(Solicitudes!$A$3:$A$502,$A10,Solicitudes!$D$3:$D$502,"&lt;="&amp;W$3,Solicitudes!$E$3:$E$502,"&gt;="&amp;W$3,Solicitudes!$G$3:$G$502,"Aprobada",Solicitudes!$L$3:$L$502,"Ausencia")&gt;0,"L",IF(COUNTIFS(Solicitudes!$A$3:$A$502,$A10,Solicitudes!$D$3:$D$502,"&lt;="&amp;W$3,Solicitudes!$E$3:$E$502,"&gt;="&amp;W$3,Solicitudes!$G$3:$G$502,"Solicitada")+COUNTIFS(Solicitudes!$A$3:$A$502,$A10,Solicitudes!$D$3:$D$502,"&lt;="&amp;W$3,Solicitudes!$E$3:$E$502,"&gt;="&amp;W$3,Solicitudes!$G$3:$G$502,"Planificada")&gt;0,"P",""))))</f>
        <v/>
      </c>
      <c r="X10" s="27">
        <f>IF(OR(X$3="",$A10=""),"",IF(COUNTIFS(Solicitudes!$A$3:$A$502,$A10,Solicitudes!$D$3:$D$502,"&lt;="&amp;X$3,Solicitudes!$E$3:$E$502,"&gt;="&amp;X$3,Solicitudes!$G$3:$G$502,"Aprobada",Solicitudes!$L$3:$L$502,"&lt;&gt;Licencia",Solicitudes!$L$3:$L$502,"&lt;&gt;Ausencia")&gt;0,"V",IF(COUNTIFS(Solicitudes!$A$3:$A$502,$A10,Solicitudes!$D$3:$D$502,"&lt;="&amp;X$3,Solicitudes!$E$3:$E$502,"&gt;="&amp;X$3,Solicitudes!$G$3:$G$502,"Aprobada",Solicitudes!$L$3:$L$502,"Licencia")+COUNTIFS(Solicitudes!$A$3:$A$502,$A10,Solicitudes!$D$3:$D$502,"&lt;="&amp;X$3,Solicitudes!$E$3:$E$502,"&gt;="&amp;X$3,Solicitudes!$G$3:$G$502,"Aprobada",Solicitudes!$L$3:$L$502,"Ausencia")&gt;0,"L",IF(COUNTIFS(Solicitudes!$A$3:$A$502,$A10,Solicitudes!$D$3:$D$502,"&lt;="&amp;X$3,Solicitudes!$E$3:$E$502,"&gt;="&amp;X$3,Solicitudes!$G$3:$G$502,"Solicitada")+COUNTIFS(Solicitudes!$A$3:$A$502,$A10,Solicitudes!$D$3:$D$502,"&lt;="&amp;X$3,Solicitudes!$E$3:$E$502,"&gt;="&amp;X$3,Solicitudes!$G$3:$G$502,"Planificada")&gt;0,"P",""))))</f>
        <v/>
      </c>
      <c r="Y10" s="27">
        <f>IF(OR(Y$3="",$A10=""),"",IF(COUNTIFS(Solicitudes!$A$3:$A$502,$A10,Solicitudes!$D$3:$D$502,"&lt;="&amp;Y$3,Solicitudes!$E$3:$E$502,"&gt;="&amp;Y$3,Solicitudes!$G$3:$G$502,"Aprobada",Solicitudes!$L$3:$L$502,"&lt;&gt;Licencia",Solicitudes!$L$3:$L$502,"&lt;&gt;Ausencia")&gt;0,"V",IF(COUNTIFS(Solicitudes!$A$3:$A$502,$A10,Solicitudes!$D$3:$D$502,"&lt;="&amp;Y$3,Solicitudes!$E$3:$E$502,"&gt;="&amp;Y$3,Solicitudes!$G$3:$G$502,"Aprobada",Solicitudes!$L$3:$L$502,"Licencia")+COUNTIFS(Solicitudes!$A$3:$A$502,$A10,Solicitudes!$D$3:$D$502,"&lt;="&amp;Y$3,Solicitudes!$E$3:$E$502,"&gt;="&amp;Y$3,Solicitudes!$G$3:$G$502,"Aprobada",Solicitudes!$L$3:$L$502,"Ausencia")&gt;0,"L",IF(COUNTIFS(Solicitudes!$A$3:$A$502,$A10,Solicitudes!$D$3:$D$502,"&lt;="&amp;Y$3,Solicitudes!$E$3:$E$502,"&gt;="&amp;Y$3,Solicitudes!$G$3:$G$502,"Solicitada")+COUNTIFS(Solicitudes!$A$3:$A$502,$A10,Solicitudes!$D$3:$D$502,"&lt;="&amp;Y$3,Solicitudes!$E$3:$E$502,"&gt;="&amp;Y$3,Solicitudes!$G$3:$G$502,"Planificada")&gt;0,"P",""))))</f>
        <v/>
      </c>
      <c r="Z10" s="27">
        <f>IF(OR(Z$3="",$A10=""),"",IF(COUNTIFS(Solicitudes!$A$3:$A$502,$A10,Solicitudes!$D$3:$D$502,"&lt;="&amp;Z$3,Solicitudes!$E$3:$E$502,"&gt;="&amp;Z$3,Solicitudes!$G$3:$G$502,"Aprobada",Solicitudes!$L$3:$L$502,"&lt;&gt;Licencia",Solicitudes!$L$3:$L$502,"&lt;&gt;Ausencia")&gt;0,"V",IF(COUNTIFS(Solicitudes!$A$3:$A$502,$A10,Solicitudes!$D$3:$D$502,"&lt;="&amp;Z$3,Solicitudes!$E$3:$E$502,"&gt;="&amp;Z$3,Solicitudes!$G$3:$G$502,"Aprobada",Solicitudes!$L$3:$L$502,"Licencia")+COUNTIFS(Solicitudes!$A$3:$A$502,$A10,Solicitudes!$D$3:$D$502,"&lt;="&amp;Z$3,Solicitudes!$E$3:$E$502,"&gt;="&amp;Z$3,Solicitudes!$G$3:$G$502,"Aprobada",Solicitudes!$L$3:$L$502,"Ausencia")&gt;0,"L",IF(COUNTIFS(Solicitudes!$A$3:$A$502,$A10,Solicitudes!$D$3:$D$502,"&lt;="&amp;Z$3,Solicitudes!$E$3:$E$502,"&gt;="&amp;Z$3,Solicitudes!$G$3:$G$502,"Solicitada")+COUNTIFS(Solicitudes!$A$3:$A$502,$A10,Solicitudes!$D$3:$D$502,"&lt;="&amp;Z$3,Solicitudes!$E$3:$E$502,"&gt;="&amp;Z$3,Solicitudes!$G$3:$G$502,"Planificada")&gt;0,"P",""))))</f>
        <v/>
      </c>
      <c r="AA10" s="27">
        <f>IF(OR(AA$3="",$A10=""),"",IF(COUNTIFS(Solicitudes!$A$3:$A$502,$A10,Solicitudes!$D$3:$D$502,"&lt;="&amp;AA$3,Solicitudes!$E$3:$E$502,"&gt;="&amp;AA$3,Solicitudes!$G$3:$G$502,"Aprobada",Solicitudes!$L$3:$L$502,"&lt;&gt;Licencia",Solicitudes!$L$3:$L$502,"&lt;&gt;Ausencia")&gt;0,"V",IF(COUNTIFS(Solicitudes!$A$3:$A$502,$A10,Solicitudes!$D$3:$D$502,"&lt;="&amp;AA$3,Solicitudes!$E$3:$E$502,"&gt;="&amp;AA$3,Solicitudes!$G$3:$G$502,"Aprobada",Solicitudes!$L$3:$L$502,"Licencia")+COUNTIFS(Solicitudes!$A$3:$A$502,$A10,Solicitudes!$D$3:$D$502,"&lt;="&amp;AA$3,Solicitudes!$E$3:$E$502,"&gt;="&amp;AA$3,Solicitudes!$G$3:$G$502,"Aprobada",Solicitudes!$L$3:$L$502,"Ausencia")&gt;0,"L",IF(COUNTIFS(Solicitudes!$A$3:$A$502,$A10,Solicitudes!$D$3:$D$502,"&lt;="&amp;AA$3,Solicitudes!$E$3:$E$502,"&gt;="&amp;AA$3,Solicitudes!$G$3:$G$502,"Solicitada")+COUNTIFS(Solicitudes!$A$3:$A$502,$A10,Solicitudes!$D$3:$D$502,"&lt;="&amp;AA$3,Solicitudes!$E$3:$E$502,"&gt;="&amp;AA$3,Solicitudes!$G$3:$G$502,"Planificada")&gt;0,"P",""))))</f>
        <v/>
      </c>
      <c r="AB10" s="27">
        <f>IF(OR(AB$3="",$A10=""),"",IF(COUNTIFS(Solicitudes!$A$3:$A$502,$A10,Solicitudes!$D$3:$D$502,"&lt;="&amp;AB$3,Solicitudes!$E$3:$E$502,"&gt;="&amp;AB$3,Solicitudes!$G$3:$G$502,"Aprobada",Solicitudes!$L$3:$L$502,"&lt;&gt;Licencia",Solicitudes!$L$3:$L$502,"&lt;&gt;Ausencia")&gt;0,"V",IF(COUNTIFS(Solicitudes!$A$3:$A$502,$A10,Solicitudes!$D$3:$D$502,"&lt;="&amp;AB$3,Solicitudes!$E$3:$E$502,"&gt;="&amp;AB$3,Solicitudes!$G$3:$G$502,"Aprobada",Solicitudes!$L$3:$L$502,"Licencia")+COUNTIFS(Solicitudes!$A$3:$A$502,$A10,Solicitudes!$D$3:$D$502,"&lt;="&amp;AB$3,Solicitudes!$E$3:$E$502,"&gt;="&amp;AB$3,Solicitudes!$G$3:$G$502,"Aprobada",Solicitudes!$L$3:$L$502,"Ausencia")&gt;0,"L",IF(COUNTIFS(Solicitudes!$A$3:$A$502,$A10,Solicitudes!$D$3:$D$502,"&lt;="&amp;AB$3,Solicitudes!$E$3:$E$502,"&gt;="&amp;AB$3,Solicitudes!$G$3:$G$502,"Solicitada")+COUNTIFS(Solicitudes!$A$3:$A$502,$A10,Solicitudes!$D$3:$D$502,"&lt;="&amp;AB$3,Solicitudes!$E$3:$E$502,"&gt;="&amp;AB$3,Solicitudes!$G$3:$G$502,"Planificada")&gt;0,"P",""))))</f>
        <v/>
      </c>
      <c r="AC10" s="27">
        <f>IF(OR(AC$3="",$A10=""),"",IF(COUNTIFS(Solicitudes!$A$3:$A$502,$A10,Solicitudes!$D$3:$D$502,"&lt;="&amp;AC$3,Solicitudes!$E$3:$E$502,"&gt;="&amp;AC$3,Solicitudes!$G$3:$G$502,"Aprobada",Solicitudes!$L$3:$L$502,"&lt;&gt;Licencia",Solicitudes!$L$3:$L$502,"&lt;&gt;Ausencia")&gt;0,"V",IF(COUNTIFS(Solicitudes!$A$3:$A$502,$A10,Solicitudes!$D$3:$D$502,"&lt;="&amp;AC$3,Solicitudes!$E$3:$E$502,"&gt;="&amp;AC$3,Solicitudes!$G$3:$G$502,"Aprobada",Solicitudes!$L$3:$L$502,"Licencia")+COUNTIFS(Solicitudes!$A$3:$A$502,$A10,Solicitudes!$D$3:$D$502,"&lt;="&amp;AC$3,Solicitudes!$E$3:$E$502,"&gt;="&amp;AC$3,Solicitudes!$G$3:$G$502,"Aprobada",Solicitudes!$L$3:$L$502,"Ausencia")&gt;0,"L",IF(COUNTIFS(Solicitudes!$A$3:$A$502,$A10,Solicitudes!$D$3:$D$502,"&lt;="&amp;AC$3,Solicitudes!$E$3:$E$502,"&gt;="&amp;AC$3,Solicitudes!$G$3:$G$502,"Solicitada")+COUNTIFS(Solicitudes!$A$3:$A$502,$A10,Solicitudes!$D$3:$D$502,"&lt;="&amp;AC$3,Solicitudes!$E$3:$E$502,"&gt;="&amp;AC$3,Solicitudes!$G$3:$G$502,"Planificada")&gt;0,"P",""))))</f>
        <v/>
      </c>
      <c r="AD10" s="27">
        <f>IF(OR(AD$3="",$A10=""),"",IF(COUNTIFS(Solicitudes!$A$3:$A$502,$A10,Solicitudes!$D$3:$D$502,"&lt;="&amp;AD$3,Solicitudes!$E$3:$E$502,"&gt;="&amp;AD$3,Solicitudes!$G$3:$G$502,"Aprobada",Solicitudes!$L$3:$L$502,"&lt;&gt;Licencia",Solicitudes!$L$3:$L$502,"&lt;&gt;Ausencia")&gt;0,"V",IF(COUNTIFS(Solicitudes!$A$3:$A$502,$A10,Solicitudes!$D$3:$D$502,"&lt;="&amp;AD$3,Solicitudes!$E$3:$E$502,"&gt;="&amp;AD$3,Solicitudes!$G$3:$G$502,"Aprobada",Solicitudes!$L$3:$L$502,"Licencia")+COUNTIFS(Solicitudes!$A$3:$A$502,$A10,Solicitudes!$D$3:$D$502,"&lt;="&amp;AD$3,Solicitudes!$E$3:$E$502,"&gt;="&amp;AD$3,Solicitudes!$G$3:$G$502,"Aprobada",Solicitudes!$L$3:$L$502,"Ausencia")&gt;0,"L",IF(COUNTIFS(Solicitudes!$A$3:$A$502,$A10,Solicitudes!$D$3:$D$502,"&lt;="&amp;AD$3,Solicitudes!$E$3:$E$502,"&gt;="&amp;AD$3,Solicitudes!$G$3:$G$502,"Solicitada")+COUNTIFS(Solicitudes!$A$3:$A$502,$A10,Solicitudes!$D$3:$D$502,"&lt;="&amp;AD$3,Solicitudes!$E$3:$E$502,"&gt;="&amp;AD$3,Solicitudes!$G$3:$G$502,"Planificada")&gt;0,"P",""))))</f>
        <v/>
      </c>
      <c r="AE10" s="27">
        <f>IF(OR(AE$3="",$A10=""),"",IF(COUNTIFS(Solicitudes!$A$3:$A$502,$A10,Solicitudes!$D$3:$D$502,"&lt;="&amp;AE$3,Solicitudes!$E$3:$E$502,"&gt;="&amp;AE$3,Solicitudes!$G$3:$G$502,"Aprobada",Solicitudes!$L$3:$L$502,"&lt;&gt;Licencia",Solicitudes!$L$3:$L$502,"&lt;&gt;Ausencia")&gt;0,"V",IF(COUNTIFS(Solicitudes!$A$3:$A$502,$A10,Solicitudes!$D$3:$D$502,"&lt;="&amp;AE$3,Solicitudes!$E$3:$E$502,"&gt;="&amp;AE$3,Solicitudes!$G$3:$G$502,"Aprobada",Solicitudes!$L$3:$L$502,"Licencia")+COUNTIFS(Solicitudes!$A$3:$A$502,$A10,Solicitudes!$D$3:$D$502,"&lt;="&amp;AE$3,Solicitudes!$E$3:$E$502,"&gt;="&amp;AE$3,Solicitudes!$G$3:$G$502,"Aprobada",Solicitudes!$L$3:$L$502,"Ausencia")&gt;0,"L",IF(COUNTIFS(Solicitudes!$A$3:$A$502,$A10,Solicitudes!$D$3:$D$502,"&lt;="&amp;AE$3,Solicitudes!$E$3:$E$502,"&gt;="&amp;AE$3,Solicitudes!$G$3:$G$502,"Solicitada")+COUNTIFS(Solicitudes!$A$3:$A$502,$A10,Solicitudes!$D$3:$D$502,"&lt;="&amp;AE$3,Solicitudes!$E$3:$E$502,"&gt;="&amp;AE$3,Solicitudes!$G$3:$G$502,"Planificada")&gt;0,"P",""))))</f>
        <v/>
      </c>
      <c r="AF10" s="27">
        <f>IF(OR(AF$3="",$A10=""),"",IF(COUNTIFS(Solicitudes!$A$3:$A$502,$A10,Solicitudes!$D$3:$D$502,"&lt;="&amp;AF$3,Solicitudes!$E$3:$E$502,"&gt;="&amp;AF$3,Solicitudes!$G$3:$G$502,"Aprobada",Solicitudes!$L$3:$L$502,"&lt;&gt;Licencia",Solicitudes!$L$3:$L$502,"&lt;&gt;Ausencia")&gt;0,"V",IF(COUNTIFS(Solicitudes!$A$3:$A$502,$A10,Solicitudes!$D$3:$D$502,"&lt;="&amp;AF$3,Solicitudes!$E$3:$E$502,"&gt;="&amp;AF$3,Solicitudes!$G$3:$G$502,"Aprobada",Solicitudes!$L$3:$L$502,"Licencia")+COUNTIFS(Solicitudes!$A$3:$A$502,$A10,Solicitudes!$D$3:$D$502,"&lt;="&amp;AF$3,Solicitudes!$E$3:$E$502,"&gt;="&amp;AF$3,Solicitudes!$G$3:$G$502,"Aprobada",Solicitudes!$L$3:$L$502,"Ausencia")&gt;0,"L",IF(COUNTIFS(Solicitudes!$A$3:$A$502,$A10,Solicitudes!$D$3:$D$502,"&lt;="&amp;AF$3,Solicitudes!$E$3:$E$502,"&gt;="&amp;AF$3,Solicitudes!$G$3:$G$502,"Solicitada")+COUNTIFS(Solicitudes!$A$3:$A$502,$A10,Solicitudes!$D$3:$D$502,"&lt;="&amp;AF$3,Solicitudes!$E$3:$E$502,"&gt;="&amp;AF$3,Solicitudes!$G$3:$G$502,"Planificada")&gt;0,"P",""))))</f>
        <v/>
      </c>
      <c r="AG10" s="27">
        <f>IF(OR(AG$3="",$A10=""),"",IF(COUNTIFS(Solicitudes!$A$3:$A$502,$A10,Solicitudes!$D$3:$D$502,"&lt;="&amp;AG$3,Solicitudes!$E$3:$E$502,"&gt;="&amp;AG$3,Solicitudes!$G$3:$G$502,"Aprobada",Solicitudes!$L$3:$L$502,"&lt;&gt;Licencia",Solicitudes!$L$3:$L$502,"&lt;&gt;Ausencia")&gt;0,"V",IF(COUNTIFS(Solicitudes!$A$3:$A$502,$A10,Solicitudes!$D$3:$D$502,"&lt;="&amp;AG$3,Solicitudes!$E$3:$E$502,"&gt;="&amp;AG$3,Solicitudes!$G$3:$G$502,"Aprobada",Solicitudes!$L$3:$L$502,"Licencia")+COUNTIFS(Solicitudes!$A$3:$A$502,$A10,Solicitudes!$D$3:$D$502,"&lt;="&amp;AG$3,Solicitudes!$E$3:$E$502,"&gt;="&amp;AG$3,Solicitudes!$G$3:$G$502,"Aprobada",Solicitudes!$L$3:$L$502,"Ausencia")&gt;0,"L",IF(COUNTIFS(Solicitudes!$A$3:$A$502,$A10,Solicitudes!$D$3:$D$502,"&lt;="&amp;AG$3,Solicitudes!$E$3:$E$502,"&gt;="&amp;AG$3,Solicitudes!$G$3:$G$502,"Solicitada")+COUNTIFS(Solicitudes!$A$3:$A$502,$A10,Solicitudes!$D$3:$D$502,"&lt;="&amp;AG$3,Solicitudes!$E$3:$E$502,"&gt;="&amp;AG$3,Solicitudes!$G$3:$G$502,"Planificada")&gt;0,"P",""))))</f>
        <v/>
      </c>
    </row>
    <row r="11">
      <c r="A11">
        <f>IF(Saldos!A11="","",Saldos!A11)</f>
        <v/>
      </c>
      <c r="B11">
        <f>IF(A11="","",Saldos!B11)</f>
        <v/>
      </c>
      <c r="C11" s="27">
        <f>IF(OR(C$3="",$A11=""),"",IF(COUNTIFS(Solicitudes!$A$3:$A$502,$A11,Solicitudes!$D$3:$D$502,"&lt;="&amp;C$3,Solicitudes!$E$3:$E$502,"&gt;="&amp;C$3,Solicitudes!$G$3:$G$502,"Aprobada",Solicitudes!$L$3:$L$502,"&lt;&gt;Licencia",Solicitudes!$L$3:$L$502,"&lt;&gt;Ausencia")&gt;0,"V",IF(COUNTIFS(Solicitudes!$A$3:$A$502,$A11,Solicitudes!$D$3:$D$502,"&lt;="&amp;C$3,Solicitudes!$E$3:$E$502,"&gt;="&amp;C$3,Solicitudes!$G$3:$G$502,"Aprobada",Solicitudes!$L$3:$L$502,"Licencia")+COUNTIFS(Solicitudes!$A$3:$A$502,$A11,Solicitudes!$D$3:$D$502,"&lt;="&amp;C$3,Solicitudes!$E$3:$E$502,"&gt;="&amp;C$3,Solicitudes!$G$3:$G$502,"Aprobada",Solicitudes!$L$3:$L$502,"Ausencia")&gt;0,"L",IF(COUNTIFS(Solicitudes!$A$3:$A$502,$A11,Solicitudes!$D$3:$D$502,"&lt;="&amp;C$3,Solicitudes!$E$3:$E$502,"&gt;="&amp;C$3,Solicitudes!$G$3:$G$502,"Solicitada")+COUNTIFS(Solicitudes!$A$3:$A$502,$A11,Solicitudes!$D$3:$D$502,"&lt;="&amp;C$3,Solicitudes!$E$3:$E$502,"&gt;="&amp;C$3,Solicitudes!$G$3:$G$502,"Planificada")&gt;0,"P",""))))</f>
        <v/>
      </c>
      <c r="D11" s="27">
        <f>IF(OR(D$3="",$A11=""),"",IF(COUNTIFS(Solicitudes!$A$3:$A$502,$A11,Solicitudes!$D$3:$D$502,"&lt;="&amp;D$3,Solicitudes!$E$3:$E$502,"&gt;="&amp;D$3,Solicitudes!$G$3:$G$502,"Aprobada",Solicitudes!$L$3:$L$502,"&lt;&gt;Licencia",Solicitudes!$L$3:$L$502,"&lt;&gt;Ausencia")&gt;0,"V",IF(COUNTIFS(Solicitudes!$A$3:$A$502,$A11,Solicitudes!$D$3:$D$502,"&lt;="&amp;D$3,Solicitudes!$E$3:$E$502,"&gt;="&amp;D$3,Solicitudes!$G$3:$G$502,"Aprobada",Solicitudes!$L$3:$L$502,"Licencia")+COUNTIFS(Solicitudes!$A$3:$A$502,$A11,Solicitudes!$D$3:$D$502,"&lt;="&amp;D$3,Solicitudes!$E$3:$E$502,"&gt;="&amp;D$3,Solicitudes!$G$3:$G$502,"Aprobada",Solicitudes!$L$3:$L$502,"Ausencia")&gt;0,"L",IF(COUNTIFS(Solicitudes!$A$3:$A$502,$A11,Solicitudes!$D$3:$D$502,"&lt;="&amp;D$3,Solicitudes!$E$3:$E$502,"&gt;="&amp;D$3,Solicitudes!$G$3:$G$502,"Solicitada")+COUNTIFS(Solicitudes!$A$3:$A$502,$A11,Solicitudes!$D$3:$D$502,"&lt;="&amp;D$3,Solicitudes!$E$3:$E$502,"&gt;="&amp;D$3,Solicitudes!$G$3:$G$502,"Planificada")&gt;0,"P",""))))</f>
        <v/>
      </c>
      <c r="E11" s="27">
        <f>IF(OR(E$3="",$A11=""),"",IF(COUNTIFS(Solicitudes!$A$3:$A$502,$A11,Solicitudes!$D$3:$D$502,"&lt;="&amp;E$3,Solicitudes!$E$3:$E$502,"&gt;="&amp;E$3,Solicitudes!$G$3:$G$502,"Aprobada",Solicitudes!$L$3:$L$502,"&lt;&gt;Licencia",Solicitudes!$L$3:$L$502,"&lt;&gt;Ausencia")&gt;0,"V",IF(COUNTIFS(Solicitudes!$A$3:$A$502,$A11,Solicitudes!$D$3:$D$502,"&lt;="&amp;E$3,Solicitudes!$E$3:$E$502,"&gt;="&amp;E$3,Solicitudes!$G$3:$G$502,"Aprobada",Solicitudes!$L$3:$L$502,"Licencia")+COUNTIFS(Solicitudes!$A$3:$A$502,$A11,Solicitudes!$D$3:$D$502,"&lt;="&amp;E$3,Solicitudes!$E$3:$E$502,"&gt;="&amp;E$3,Solicitudes!$G$3:$G$502,"Aprobada",Solicitudes!$L$3:$L$502,"Ausencia")&gt;0,"L",IF(COUNTIFS(Solicitudes!$A$3:$A$502,$A11,Solicitudes!$D$3:$D$502,"&lt;="&amp;E$3,Solicitudes!$E$3:$E$502,"&gt;="&amp;E$3,Solicitudes!$G$3:$G$502,"Solicitada")+COUNTIFS(Solicitudes!$A$3:$A$502,$A11,Solicitudes!$D$3:$D$502,"&lt;="&amp;E$3,Solicitudes!$E$3:$E$502,"&gt;="&amp;E$3,Solicitudes!$G$3:$G$502,"Planificada")&gt;0,"P",""))))</f>
        <v/>
      </c>
      <c r="F11" s="27">
        <f>IF(OR(F$3="",$A11=""),"",IF(COUNTIFS(Solicitudes!$A$3:$A$502,$A11,Solicitudes!$D$3:$D$502,"&lt;="&amp;F$3,Solicitudes!$E$3:$E$502,"&gt;="&amp;F$3,Solicitudes!$G$3:$G$502,"Aprobada",Solicitudes!$L$3:$L$502,"&lt;&gt;Licencia",Solicitudes!$L$3:$L$502,"&lt;&gt;Ausencia")&gt;0,"V",IF(COUNTIFS(Solicitudes!$A$3:$A$502,$A11,Solicitudes!$D$3:$D$502,"&lt;="&amp;F$3,Solicitudes!$E$3:$E$502,"&gt;="&amp;F$3,Solicitudes!$G$3:$G$502,"Aprobada",Solicitudes!$L$3:$L$502,"Licencia")+COUNTIFS(Solicitudes!$A$3:$A$502,$A11,Solicitudes!$D$3:$D$502,"&lt;="&amp;F$3,Solicitudes!$E$3:$E$502,"&gt;="&amp;F$3,Solicitudes!$G$3:$G$502,"Aprobada",Solicitudes!$L$3:$L$502,"Ausencia")&gt;0,"L",IF(COUNTIFS(Solicitudes!$A$3:$A$502,$A11,Solicitudes!$D$3:$D$502,"&lt;="&amp;F$3,Solicitudes!$E$3:$E$502,"&gt;="&amp;F$3,Solicitudes!$G$3:$G$502,"Solicitada")+COUNTIFS(Solicitudes!$A$3:$A$502,$A11,Solicitudes!$D$3:$D$502,"&lt;="&amp;F$3,Solicitudes!$E$3:$E$502,"&gt;="&amp;F$3,Solicitudes!$G$3:$G$502,"Planificada")&gt;0,"P",""))))</f>
        <v/>
      </c>
      <c r="G11" s="27">
        <f>IF(OR(G$3="",$A11=""),"",IF(COUNTIFS(Solicitudes!$A$3:$A$502,$A11,Solicitudes!$D$3:$D$502,"&lt;="&amp;G$3,Solicitudes!$E$3:$E$502,"&gt;="&amp;G$3,Solicitudes!$G$3:$G$502,"Aprobada",Solicitudes!$L$3:$L$502,"&lt;&gt;Licencia",Solicitudes!$L$3:$L$502,"&lt;&gt;Ausencia")&gt;0,"V",IF(COUNTIFS(Solicitudes!$A$3:$A$502,$A11,Solicitudes!$D$3:$D$502,"&lt;="&amp;G$3,Solicitudes!$E$3:$E$502,"&gt;="&amp;G$3,Solicitudes!$G$3:$G$502,"Aprobada",Solicitudes!$L$3:$L$502,"Licencia")+COUNTIFS(Solicitudes!$A$3:$A$502,$A11,Solicitudes!$D$3:$D$502,"&lt;="&amp;G$3,Solicitudes!$E$3:$E$502,"&gt;="&amp;G$3,Solicitudes!$G$3:$G$502,"Aprobada",Solicitudes!$L$3:$L$502,"Ausencia")&gt;0,"L",IF(COUNTIFS(Solicitudes!$A$3:$A$502,$A11,Solicitudes!$D$3:$D$502,"&lt;="&amp;G$3,Solicitudes!$E$3:$E$502,"&gt;="&amp;G$3,Solicitudes!$G$3:$G$502,"Solicitada")+COUNTIFS(Solicitudes!$A$3:$A$502,$A11,Solicitudes!$D$3:$D$502,"&lt;="&amp;G$3,Solicitudes!$E$3:$E$502,"&gt;="&amp;G$3,Solicitudes!$G$3:$G$502,"Planificada")&gt;0,"P",""))))</f>
        <v/>
      </c>
      <c r="H11" s="27">
        <f>IF(OR(H$3="",$A11=""),"",IF(COUNTIFS(Solicitudes!$A$3:$A$502,$A11,Solicitudes!$D$3:$D$502,"&lt;="&amp;H$3,Solicitudes!$E$3:$E$502,"&gt;="&amp;H$3,Solicitudes!$G$3:$G$502,"Aprobada",Solicitudes!$L$3:$L$502,"&lt;&gt;Licencia",Solicitudes!$L$3:$L$502,"&lt;&gt;Ausencia")&gt;0,"V",IF(COUNTIFS(Solicitudes!$A$3:$A$502,$A11,Solicitudes!$D$3:$D$502,"&lt;="&amp;H$3,Solicitudes!$E$3:$E$502,"&gt;="&amp;H$3,Solicitudes!$G$3:$G$502,"Aprobada",Solicitudes!$L$3:$L$502,"Licencia")+COUNTIFS(Solicitudes!$A$3:$A$502,$A11,Solicitudes!$D$3:$D$502,"&lt;="&amp;H$3,Solicitudes!$E$3:$E$502,"&gt;="&amp;H$3,Solicitudes!$G$3:$G$502,"Aprobada",Solicitudes!$L$3:$L$502,"Ausencia")&gt;0,"L",IF(COUNTIFS(Solicitudes!$A$3:$A$502,$A11,Solicitudes!$D$3:$D$502,"&lt;="&amp;H$3,Solicitudes!$E$3:$E$502,"&gt;="&amp;H$3,Solicitudes!$G$3:$G$502,"Solicitada")+COUNTIFS(Solicitudes!$A$3:$A$502,$A11,Solicitudes!$D$3:$D$502,"&lt;="&amp;H$3,Solicitudes!$E$3:$E$502,"&gt;="&amp;H$3,Solicitudes!$G$3:$G$502,"Planificada")&gt;0,"P",""))))</f>
        <v/>
      </c>
      <c r="I11" s="27">
        <f>IF(OR(I$3="",$A11=""),"",IF(COUNTIFS(Solicitudes!$A$3:$A$502,$A11,Solicitudes!$D$3:$D$502,"&lt;="&amp;I$3,Solicitudes!$E$3:$E$502,"&gt;="&amp;I$3,Solicitudes!$G$3:$G$502,"Aprobada",Solicitudes!$L$3:$L$502,"&lt;&gt;Licencia",Solicitudes!$L$3:$L$502,"&lt;&gt;Ausencia")&gt;0,"V",IF(COUNTIFS(Solicitudes!$A$3:$A$502,$A11,Solicitudes!$D$3:$D$502,"&lt;="&amp;I$3,Solicitudes!$E$3:$E$502,"&gt;="&amp;I$3,Solicitudes!$G$3:$G$502,"Aprobada",Solicitudes!$L$3:$L$502,"Licencia")+COUNTIFS(Solicitudes!$A$3:$A$502,$A11,Solicitudes!$D$3:$D$502,"&lt;="&amp;I$3,Solicitudes!$E$3:$E$502,"&gt;="&amp;I$3,Solicitudes!$G$3:$G$502,"Aprobada",Solicitudes!$L$3:$L$502,"Ausencia")&gt;0,"L",IF(COUNTIFS(Solicitudes!$A$3:$A$502,$A11,Solicitudes!$D$3:$D$502,"&lt;="&amp;I$3,Solicitudes!$E$3:$E$502,"&gt;="&amp;I$3,Solicitudes!$G$3:$G$502,"Solicitada")+COUNTIFS(Solicitudes!$A$3:$A$502,$A11,Solicitudes!$D$3:$D$502,"&lt;="&amp;I$3,Solicitudes!$E$3:$E$502,"&gt;="&amp;I$3,Solicitudes!$G$3:$G$502,"Planificada")&gt;0,"P",""))))</f>
        <v/>
      </c>
      <c r="J11" s="27">
        <f>IF(OR(J$3="",$A11=""),"",IF(COUNTIFS(Solicitudes!$A$3:$A$502,$A11,Solicitudes!$D$3:$D$502,"&lt;="&amp;J$3,Solicitudes!$E$3:$E$502,"&gt;="&amp;J$3,Solicitudes!$G$3:$G$502,"Aprobada",Solicitudes!$L$3:$L$502,"&lt;&gt;Licencia",Solicitudes!$L$3:$L$502,"&lt;&gt;Ausencia")&gt;0,"V",IF(COUNTIFS(Solicitudes!$A$3:$A$502,$A11,Solicitudes!$D$3:$D$502,"&lt;="&amp;J$3,Solicitudes!$E$3:$E$502,"&gt;="&amp;J$3,Solicitudes!$G$3:$G$502,"Aprobada",Solicitudes!$L$3:$L$502,"Licencia")+COUNTIFS(Solicitudes!$A$3:$A$502,$A11,Solicitudes!$D$3:$D$502,"&lt;="&amp;J$3,Solicitudes!$E$3:$E$502,"&gt;="&amp;J$3,Solicitudes!$G$3:$G$502,"Aprobada",Solicitudes!$L$3:$L$502,"Ausencia")&gt;0,"L",IF(COUNTIFS(Solicitudes!$A$3:$A$502,$A11,Solicitudes!$D$3:$D$502,"&lt;="&amp;J$3,Solicitudes!$E$3:$E$502,"&gt;="&amp;J$3,Solicitudes!$G$3:$G$502,"Solicitada")+COUNTIFS(Solicitudes!$A$3:$A$502,$A11,Solicitudes!$D$3:$D$502,"&lt;="&amp;J$3,Solicitudes!$E$3:$E$502,"&gt;="&amp;J$3,Solicitudes!$G$3:$G$502,"Planificada")&gt;0,"P",""))))</f>
        <v/>
      </c>
      <c r="K11" s="27">
        <f>IF(OR(K$3="",$A11=""),"",IF(COUNTIFS(Solicitudes!$A$3:$A$502,$A11,Solicitudes!$D$3:$D$502,"&lt;="&amp;K$3,Solicitudes!$E$3:$E$502,"&gt;="&amp;K$3,Solicitudes!$G$3:$G$502,"Aprobada",Solicitudes!$L$3:$L$502,"&lt;&gt;Licencia",Solicitudes!$L$3:$L$502,"&lt;&gt;Ausencia")&gt;0,"V",IF(COUNTIFS(Solicitudes!$A$3:$A$502,$A11,Solicitudes!$D$3:$D$502,"&lt;="&amp;K$3,Solicitudes!$E$3:$E$502,"&gt;="&amp;K$3,Solicitudes!$G$3:$G$502,"Aprobada",Solicitudes!$L$3:$L$502,"Licencia")+COUNTIFS(Solicitudes!$A$3:$A$502,$A11,Solicitudes!$D$3:$D$502,"&lt;="&amp;K$3,Solicitudes!$E$3:$E$502,"&gt;="&amp;K$3,Solicitudes!$G$3:$G$502,"Aprobada",Solicitudes!$L$3:$L$502,"Ausencia")&gt;0,"L",IF(COUNTIFS(Solicitudes!$A$3:$A$502,$A11,Solicitudes!$D$3:$D$502,"&lt;="&amp;K$3,Solicitudes!$E$3:$E$502,"&gt;="&amp;K$3,Solicitudes!$G$3:$G$502,"Solicitada")+COUNTIFS(Solicitudes!$A$3:$A$502,$A11,Solicitudes!$D$3:$D$502,"&lt;="&amp;K$3,Solicitudes!$E$3:$E$502,"&gt;="&amp;K$3,Solicitudes!$G$3:$G$502,"Planificada")&gt;0,"P",""))))</f>
        <v/>
      </c>
      <c r="L11" s="27">
        <f>IF(OR(L$3="",$A11=""),"",IF(COUNTIFS(Solicitudes!$A$3:$A$502,$A11,Solicitudes!$D$3:$D$502,"&lt;="&amp;L$3,Solicitudes!$E$3:$E$502,"&gt;="&amp;L$3,Solicitudes!$G$3:$G$502,"Aprobada",Solicitudes!$L$3:$L$502,"&lt;&gt;Licencia",Solicitudes!$L$3:$L$502,"&lt;&gt;Ausencia")&gt;0,"V",IF(COUNTIFS(Solicitudes!$A$3:$A$502,$A11,Solicitudes!$D$3:$D$502,"&lt;="&amp;L$3,Solicitudes!$E$3:$E$502,"&gt;="&amp;L$3,Solicitudes!$G$3:$G$502,"Aprobada",Solicitudes!$L$3:$L$502,"Licencia")+COUNTIFS(Solicitudes!$A$3:$A$502,$A11,Solicitudes!$D$3:$D$502,"&lt;="&amp;L$3,Solicitudes!$E$3:$E$502,"&gt;="&amp;L$3,Solicitudes!$G$3:$G$502,"Aprobada",Solicitudes!$L$3:$L$502,"Ausencia")&gt;0,"L",IF(COUNTIFS(Solicitudes!$A$3:$A$502,$A11,Solicitudes!$D$3:$D$502,"&lt;="&amp;L$3,Solicitudes!$E$3:$E$502,"&gt;="&amp;L$3,Solicitudes!$G$3:$G$502,"Solicitada")+COUNTIFS(Solicitudes!$A$3:$A$502,$A11,Solicitudes!$D$3:$D$502,"&lt;="&amp;L$3,Solicitudes!$E$3:$E$502,"&gt;="&amp;L$3,Solicitudes!$G$3:$G$502,"Planificada")&gt;0,"P",""))))</f>
        <v/>
      </c>
      <c r="M11" s="27">
        <f>IF(OR(M$3="",$A11=""),"",IF(COUNTIFS(Solicitudes!$A$3:$A$502,$A11,Solicitudes!$D$3:$D$502,"&lt;="&amp;M$3,Solicitudes!$E$3:$E$502,"&gt;="&amp;M$3,Solicitudes!$G$3:$G$502,"Aprobada",Solicitudes!$L$3:$L$502,"&lt;&gt;Licencia",Solicitudes!$L$3:$L$502,"&lt;&gt;Ausencia")&gt;0,"V",IF(COUNTIFS(Solicitudes!$A$3:$A$502,$A11,Solicitudes!$D$3:$D$502,"&lt;="&amp;M$3,Solicitudes!$E$3:$E$502,"&gt;="&amp;M$3,Solicitudes!$G$3:$G$502,"Aprobada",Solicitudes!$L$3:$L$502,"Licencia")+COUNTIFS(Solicitudes!$A$3:$A$502,$A11,Solicitudes!$D$3:$D$502,"&lt;="&amp;M$3,Solicitudes!$E$3:$E$502,"&gt;="&amp;M$3,Solicitudes!$G$3:$G$502,"Aprobada",Solicitudes!$L$3:$L$502,"Ausencia")&gt;0,"L",IF(COUNTIFS(Solicitudes!$A$3:$A$502,$A11,Solicitudes!$D$3:$D$502,"&lt;="&amp;M$3,Solicitudes!$E$3:$E$502,"&gt;="&amp;M$3,Solicitudes!$G$3:$G$502,"Solicitada")+COUNTIFS(Solicitudes!$A$3:$A$502,$A11,Solicitudes!$D$3:$D$502,"&lt;="&amp;M$3,Solicitudes!$E$3:$E$502,"&gt;="&amp;M$3,Solicitudes!$G$3:$G$502,"Planificada")&gt;0,"P",""))))</f>
        <v/>
      </c>
      <c r="N11" s="27">
        <f>IF(OR(N$3="",$A11=""),"",IF(COUNTIFS(Solicitudes!$A$3:$A$502,$A11,Solicitudes!$D$3:$D$502,"&lt;="&amp;N$3,Solicitudes!$E$3:$E$502,"&gt;="&amp;N$3,Solicitudes!$G$3:$G$502,"Aprobada",Solicitudes!$L$3:$L$502,"&lt;&gt;Licencia",Solicitudes!$L$3:$L$502,"&lt;&gt;Ausencia")&gt;0,"V",IF(COUNTIFS(Solicitudes!$A$3:$A$502,$A11,Solicitudes!$D$3:$D$502,"&lt;="&amp;N$3,Solicitudes!$E$3:$E$502,"&gt;="&amp;N$3,Solicitudes!$G$3:$G$502,"Aprobada",Solicitudes!$L$3:$L$502,"Licencia")+COUNTIFS(Solicitudes!$A$3:$A$502,$A11,Solicitudes!$D$3:$D$502,"&lt;="&amp;N$3,Solicitudes!$E$3:$E$502,"&gt;="&amp;N$3,Solicitudes!$G$3:$G$502,"Aprobada",Solicitudes!$L$3:$L$502,"Ausencia")&gt;0,"L",IF(COUNTIFS(Solicitudes!$A$3:$A$502,$A11,Solicitudes!$D$3:$D$502,"&lt;="&amp;N$3,Solicitudes!$E$3:$E$502,"&gt;="&amp;N$3,Solicitudes!$G$3:$G$502,"Solicitada")+COUNTIFS(Solicitudes!$A$3:$A$502,$A11,Solicitudes!$D$3:$D$502,"&lt;="&amp;N$3,Solicitudes!$E$3:$E$502,"&gt;="&amp;N$3,Solicitudes!$G$3:$G$502,"Planificada")&gt;0,"P",""))))</f>
        <v/>
      </c>
      <c r="O11" s="27">
        <f>IF(OR(O$3="",$A11=""),"",IF(COUNTIFS(Solicitudes!$A$3:$A$502,$A11,Solicitudes!$D$3:$D$502,"&lt;="&amp;O$3,Solicitudes!$E$3:$E$502,"&gt;="&amp;O$3,Solicitudes!$G$3:$G$502,"Aprobada",Solicitudes!$L$3:$L$502,"&lt;&gt;Licencia",Solicitudes!$L$3:$L$502,"&lt;&gt;Ausencia")&gt;0,"V",IF(COUNTIFS(Solicitudes!$A$3:$A$502,$A11,Solicitudes!$D$3:$D$502,"&lt;="&amp;O$3,Solicitudes!$E$3:$E$502,"&gt;="&amp;O$3,Solicitudes!$G$3:$G$502,"Aprobada",Solicitudes!$L$3:$L$502,"Licencia")+COUNTIFS(Solicitudes!$A$3:$A$502,$A11,Solicitudes!$D$3:$D$502,"&lt;="&amp;O$3,Solicitudes!$E$3:$E$502,"&gt;="&amp;O$3,Solicitudes!$G$3:$G$502,"Aprobada",Solicitudes!$L$3:$L$502,"Ausencia")&gt;0,"L",IF(COUNTIFS(Solicitudes!$A$3:$A$502,$A11,Solicitudes!$D$3:$D$502,"&lt;="&amp;O$3,Solicitudes!$E$3:$E$502,"&gt;="&amp;O$3,Solicitudes!$G$3:$G$502,"Solicitada")+COUNTIFS(Solicitudes!$A$3:$A$502,$A11,Solicitudes!$D$3:$D$502,"&lt;="&amp;O$3,Solicitudes!$E$3:$E$502,"&gt;="&amp;O$3,Solicitudes!$G$3:$G$502,"Planificada")&gt;0,"P",""))))</f>
        <v/>
      </c>
      <c r="P11" s="27">
        <f>IF(OR(P$3="",$A11=""),"",IF(COUNTIFS(Solicitudes!$A$3:$A$502,$A11,Solicitudes!$D$3:$D$502,"&lt;="&amp;P$3,Solicitudes!$E$3:$E$502,"&gt;="&amp;P$3,Solicitudes!$G$3:$G$502,"Aprobada",Solicitudes!$L$3:$L$502,"&lt;&gt;Licencia",Solicitudes!$L$3:$L$502,"&lt;&gt;Ausencia")&gt;0,"V",IF(COUNTIFS(Solicitudes!$A$3:$A$502,$A11,Solicitudes!$D$3:$D$502,"&lt;="&amp;P$3,Solicitudes!$E$3:$E$502,"&gt;="&amp;P$3,Solicitudes!$G$3:$G$502,"Aprobada",Solicitudes!$L$3:$L$502,"Licencia")+COUNTIFS(Solicitudes!$A$3:$A$502,$A11,Solicitudes!$D$3:$D$502,"&lt;="&amp;P$3,Solicitudes!$E$3:$E$502,"&gt;="&amp;P$3,Solicitudes!$G$3:$G$502,"Aprobada",Solicitudes!$L$3:$L$502,"Ausencia")&gt;0,"L",IF(COUNTIFS(Solicitudes!$A$3:$A$502,$A11,Solicitudes!$D$3:$D$502,"&lt;="&amp;P$3,Solicitudes!$E$3:$E$502,"&gt;="&amp;P$3,Solicitudes!$G$3:$G$502,"Solicitada")+COUNTIFS(Solicitudes!$A$3:$A$502,$A11,Solicitudes!$D$3:$D$502,"&lt;="&amp;P$3,Solicitudes!$E$3:$E$502,"&gt;="&amp;P$3,Solicitudes!$G$3:$G$502,"Planificada")&gt;0,"P",""))))</f>
        <v/>
      </c>
      <c r="Q11" s="27">
        <f>IF(OR(Q$3="",$A11=""),"",IF(COUNTIFS(Solicitudes!$A$3:$A$502,$A11,Solicitudes!$D$3:$D$502,"&lt;="&amp;Q$3,Solicitudes!$E$3:$E$502,"&gt;="&amp;Q$3,Solicitudes!$G$3:$G$502,"Aprobada",Solicitudes!$L$3:$L$502,"&lt;&gt;Licencia",Solicitudes!$L$3:$L$502,"&lt;&gt;Ausencia")&gt;0,"V",IF(COUNTIFS(Solicitudes!$A$3:$A$502,$A11,Solicitudes!$D$3:$D$502,"&lt;="&amp;Q$3,Solicitudes!$E$3:$E$502,"&gt;="&amp;Q$3,Solicitudes!$G$3:$G$502,"Aprobada",Solicitudes!$L$3:$L$502,"Licencia")+COUNTIFS(Solicitudes!$A$3:$A$502,$A11,Solicitudes!$D$3:$D$502,"&lt;="&amp;Q$3,Solicitudes!$E$3:$E$502,"&gt;="&amp;Q$3,Solicitudes!$G$3:$G$502,"Aprobada",Solicitudes!$L$3:$L$502,"Ausencia")&gt;0,"L",IF(COUNTIFS(Solicitudes!$A$3:$A$502,$A11,Solicitudes!$D$3:$D$502,"&lt;="&amp;Q$3,Solicitudes!$E$3:$E$502,"&gt;="&amp;Q$3,Solicitudes!$G$3:$G$502,"Solicitada")+COUNTIFS(Solicitudes!$A$3:$A$502,$A11,Solicitudes!$D$3:$D$502,"&lt;="&amp;Q$3,Solicitudes!$E$3:$E$502,"&gt;="&amp;Q$3,Solicitudes!$G$3:$G$502,"Planificada")&gt;0,"P",""))))</f>
        <v/>
      </c>
      <c r="R11" s="27">
        <f>IF(OR(R$3="",$A11=""),"",IF(COUNTIFS(Solicitudes!$A$3:$A$502,$A11,Solicitudes!$D$3:$D$502,"&lt;="&amp;R$3,Solicitudes!$E$3:$E$502,"&gt;="&amp;R$3,Solicitudes!$G$3:$G$502,"Aprobada",Solicitudes!$L$3:$L$502,"&lt;&gt;Licencia",Solicitudes!$L$3:$L$502,"&lt;&gt;Ausencia")&gt;0,"V",IF(COUNTIFS(Solicitudes!$A$3:$A$502,$A11,Solicitudes!$D$3:$D$502,"&lt;="&amp;R$3,Solicitudes!$E$3:$E$502,"&gt;="&amp;R$3,Solicitudes!$G$3:$G$502,"Aprobada",Solicitudes!$L$3:$L$502,"Licencia")+COUNTIFS(Solicitudes!$A$3:$A$502,$A11,Solicitudes!$D$3:$D$502,"&lt;="&amp;R$3,Solicitudes!$E$3:$E$502,"&gt;="&amp;R$3,Solicitudes!$G$3:$G$502,"Aprobada",Solicitudes!$L$3:$L$502,"Ausencia")&gt;0,"L",IF(COUNTIFS(Solicitudes!$A$3:$A$502,$A11,Solicitudes!$D$3:$D$502,"&lt;="&amp;R$3,Solicitudes!$E$3:$E$502,"&gt;="&amp;R$3,Solicitudes!$G$3:$G$502,"Solicitada")+COUNTIFS(Solicitudes!$A$3:$A$502,$A11,Solicitudes!$D$3:$D$502,"&lt;="&amp;R$3,Solicitudes!$E$3:$E$502,"&gt;="&amp;R$3,Solicitudes!$G$3:$G$502,"Planificada")&gt;0,"P",""))))</f>
        <v/>
      </c>
      <c r="S11" s="27">
        <f>IF(OR(S$3="",$A11=""),"",IF(COUNTIFS(Solicitudes!$A$3:$A$502,$A11,Solicitudes!$D$3:$D$502,"&lt;="&amp;S$3,Solicitudes!$E$3:$E$502,"&gt;="&amp;S$3,Solicitudes!$G$3:$G$502,"Aprobada",Solicitudes!$L$3:$L$502,"&lt;&gt;Licencia",Solicitudes!$L$3:$L$502,"&lt;&gt;Ausencia")&gt;0,"V",IF(COUNTIFS(Solicitudes!$A$3:$A$502,$A11,Solicitudes!$D$3:$D$502,"&lt;="&amp;S$3,Solicitudes!$E$3:$E$502,"&gt;="&amp;S$3,Solicitudes!$G$3:$G$502,"Aprobada",Solicitudes!$L$3:$L$502,"Licencia")+COUNTIFS(Solicitudes!$A$3:$A$502,$A11,Solicitudes!$D$3:$D$502,"&lt;="&amp;S$3,Solicitudes!$E$3:$E$502,"&gt;="&amp;S$3,Solicitudes!$G$3:$G$502,"Aprobada",Solicitudes!$L$3:$L$502,"Ausencia")&gt;0,"L",IF(COUNTIFS(Solicitudes!$A$3:$A$502,$A11,Solicitudes!$D$3:$D$502,"&lt;="&amp;S$3,Solicitudes!$E$3:$E$502,"&gt;="&amp;S$3,Solicitudes!$G$3:$G$502,"Solicitada")+COUNTIFS(Solicitudes!$A$3:$A$502,$A11,Solicitudes!$D$3:$D$502,"&lt;="&amp;S$3,Solicitudes!$E$3:$E$502,"&gt;="&amp;S$3,Solicitudes!$G$3:$G$502,"Planificada")&gt;0,"P",""))))</f>
        <v/>
      </c>
      <c r="T11" s="27">
        <f>IF(OR(T$3="",$A11=""),"",IF(COUNTIFS(Solicitudes!$A$3:$A$502,$A11,Solicitudes!$D$3:$D$502,"&lt;="&amp;T$3,Solicitudes!$E$3:$E$502,"&gt;="&amp;T$3,Solicitudes!$G$3:$G$502,"Aprobada",Solicitudes!$L$3:$L$502,"&lt;&gt;Licencia",Solicitudes!$L$3:$L$502,"&lt;&gt;Ausencia")&gt;0,"V",IF(COUNTIFS(Solicitudes!$A$3:$A$502,$A11,Solicitudes!$D$3:$D$502,"&lt;="&amp;T$3,Solicitudes!$E$3:$E$502,"&gt;="&amp;T$3,Solicitudes!$G$3:$G$502,"Aprobada",Solicitudes!$L$3:$L$502,"Licencia")+COUNTIFS(Solicitudes!$A$3:$A$502,$A11,Solicitudes!$D$3:$D$502,"&lt;="&amp;T$3,Solicitudes!$E$3:$E$502,"&gt;="&amp;T$3,Solicitudes!$G$3:$G$502,"Aprobada",Solicitudes!$L$3:$L$502,"Ausencia")&gt;0,"L",IF(COUNTIFS(Solicitudes!$A$3:$A$502,$A11,Solicitudes!$D$3:$D$502,"&lt;="&amp;T$3,Solicitudes!$E$3:$E$502,"&gt;="&amp;T$3,Solicitudes!$G$3:$G$502,"Solicitada")+COUNTIFS(Solicitudes!$A$3:$A$502,$A11,Solicitudes!$D$3:$D$502,"&lt;="&amp;T$3,Solicitudes!$E$3:$E$502,"&gt;="&amp;T$3,Solicitudes!$G$3:$G$502,"Planificada")&gt;0,"P",""))))</f>
        <v/>
      </c>
      <c r="U11" s="27">
        <f>IF(OR(U$3="",$A11=""),"",IF(COUNTIFS(Solicitudes!$A$3:$A$502,$A11,Solicitudes!$D$3:$D$502,"&lt;="&amp;U$3,Solicitudes!$E$3:$E$502,"&gt;="&amp;U$3,Solicitudes!$G$3:$G$502,"Aprobada",Solicitudes!$L$3:$L$502,"&lt;&gt;Licencia",Solicitudes!$L$3:$L$502,"&lt;&gt;Ausencia")&gt;0,"V",IF(COUNTIFS(Solicitudes!$A$3:$A$502,$A11,Solicitudes!$D$3:$D$502,"&lt;="&amp;U$3,Solicitudes!$E$3:$E$502,"&gt;="&amp;U$3,Solicitudes!$G$3:$G$502,"Aprobada",Solicitudes!$L$3:$L$502,"Licencia")+COUNTIFS(Solicitudes!$A$3:$A$502,$A11,Solicitudes!$D$3:$D$502,"&lt;="&amp;U$3,Solicitudes!$E$3:$E$502,"&gt;="&amp;U$3,Solicitudes!$G$3:$G$502,"Aprobada",Solicitudes!$L$3:$L$502,"Ausencia")&gt;0,"L",IF(COUNTIFS(Solicitudes!$A$3:$A$502,$A11,Solicitudes!$D$3:$D$502,"&lt;="&amp;U$3,Solicitudes!$E$3:$E$502,"&gt;="&amp;U$3,Solicitudes!$G$3:$G$502,"Solicitada")+COUNTIFS(Solicitudes!$A$3:$A$502,$A11,Solicitudes!$D$3:$D$502,"&lt;="&amp;U$3,Solicitudes!$E$3:$E$502,"&gt;="&amp;U$3,Solicitudes!$G$3:$G$502,"Planificada")&gt;0,"P",""))))</f>
        <v/>
      </c>
      <c r="V11" s="27">
        <f>IF(OR(V$3="",$A11=""),"",IF(COUNTIFS(Solicitudes!$A$3:$A$502,$A11,Solicitudes!$D$3:$D$502,"&lt;="&amp;V$3,Solicitudes!$E$3:$E$502,"&gt;="&amp;V$3,Solicitudes!$G$3:$G$502,"Aprobada",Solicitudes!$L$3:$L$502,"&lt;&gt;Licencia",Solicitudes!$L$3:$L$502,"&lt;&gt;Ausencia")&gt;0,"V",IF(COUNTIFS(Solicitudes!$A$3:$A$502,$A11,Solicitudes!$D$3:$D$502,"&lt;="&amp;V$3,Solicitudes!$E$3:$E$502,"&gt;="&amp;V$3,Solicitudes!$G$3:$G$502,"Aprobada",Solicitudes!$L$3:$L$502,"Licencia")+COUNTIFS(Solicitudes!$A$3:$A$502,$A11,Solicitudes!$D$3:$D$502,"&lt;="&amp;V$3,Solicitudes!$E$3:$E$502,"&gt;="&amp;V$3,Solicitudes!$G$3:$G$502,"Aprobada",Solicitudes!$L$3:$L$502,"Ausencia")&gt;0,"L",IF(COUNTIFS(Solicitudes!$A$3:$A$502,$A11,Solicitudes!$D$3:$D$502,"&lt;="&amp;V$3,Solicitudes!$E$3:$E$502,"&gt;="&amp;V$3,Solicitudes!$G$3:$G$502,"Solicitada")+COUNTIFS(Solicitudes!$A$3:$A$502,$A11,Solicitudes!$D$3:$D$502,"&lt;="&amp;V$3,Solicitudes!$E$3:$E$502,"&gt;="&amp;V$3,Solicitudes!$G$3:$G$502,"Planificada")&gt;0,"P",""))))</f>
        <v/>
      </c>
      <c r="W11" s="27">
        <f>IF(OR(W$3="",$A11=""),"",IF(COUNTIFS(Solicitudes!$A$3:$A$502,$A11,Solicitudes!$D$3:$D$502,"&lt;="&amp;W$3,Solicitudes!$E$3:$E$502,"&gt;="&amp;W$3,Solicitudes!$G$3:$G$502,"Aprobada",Solicitudes!$L$3:$L$502,"&lt;&gt;Licencia",Solicitudes!$L$3:$L$502,"&lt;&gt;Ausencia")&gt;0,"V",IF(COUNTIFS(Solicitudes!$A$3:$A$502,$A11,Solicitudes!$D$3:$D$502,"&lt;="&amp;W$3,Solicitudes!$E$3:$E$502,"&gt;="&amp;W$3,Solicitudes!$G$3:$G$502,"Aprobada",Solicitudes!$L$3:$L$502,"Licencia")+COUNTIFS(Solicitudes!$A$3:$A$502,$A11,Solicitudes!$D$3:$D$502,"&lt;="&amp;W$3,Solicitudes!$E$3:$E$502,"&gt;="&amp;W$3,Solicitudes!$G$3:$G$502,"Aprobada",Solicitudes!$L$3:$L$502,"Ausencia")&gt;0,"L",IF(COUNTIFS(Solicitudes!$A$3:$A$502,$A11,Solicitudes!$D$3:$D$502,"&lt;="&amp;W$3,Solicitudes!$E$3:$E$502,"&gt;="&amp;W$3,Solicitudes!$G$3:$G$502,"Solicitada")+COUNTIFS(Solicitudes!$A$3:$A$502,$A11,Solicitudes!$D$3:$D$502,"&lt;="&amp;W$3,Solicitudes!$E$3:$E$502,"&gt;="&amp;W$3,Solicitudes!$G$3:$G$502,"Planificada")&gt;0,"P",""))))</f>
        <v/>
      </c>
      <c r="X11" s="27">
        <f>IF(OR(X$3="",$A11=""),"",IF(COUNTIFS(Solicitudes!$A$3:$A$502,$A11,Solicitudes!$D$3:$D$502,"&lt;="&amp;X$3,Solicitudes!$E$3:$E$502,"&gt;="&amp;X$3,Solicitudes!$G$3:$G$502,"Aprobada",Solicitudes!$L$3:$L$502,"&lt;&gt;Licencia",Solicitudes!$L$3:$L$502,"&lt;&gt;Ausencia")&gt;0,"V",IF(COUNTIFS(Solicitudes!$A$3:$A$502,$A11,Solicitudes!$D$3:$D$502,"&lt;="&amp;X$3,Solicitudes!$E$3:$E$502,"&gt;="&amp;X$3,Solicitudes!$G$3:$G$502,"Aprobada",Solicitudes!$L$3:$L$502,"Licencia")+COUNTIFS(Solicitudes!$A$3:$A$502,$A11,Solicitudes!$D$3:$D$502,"&lt;="&amp;X$3,Solicitudes!$E$3:$E$502,"&gt;="&amp;X$3,Solicitudes!$G$3:$G$502,"Aprobada",Solicitudes!$L$3:$L$502,"Ausencia")&gt;0,"L",IF(COUNTIFS(Solicitudes!$A$3:$A$502,$A11,Solicitudes!$D$3:$D$502,"&lt;="&amp;X$3,Solicitudes!$E$3:$E$502,"&gt;="&amp;X$3,Solicitudes!$G$3:$G$502,"Solicitada")+COUNTIFS(Solicitudes!$A$3:$A$502,$A11,Solicitudes!$D$3:$D$502,"&lt;="&amp;X$3,Solicitudes!$E$3:$E$502,"&gt;="&amp;X$3,Solicitudes!$G$3:$G$502,"Planificada")&gt;0,"P",""))))</f>
        <v/>
      </c>
      <c r="Y11" s="27">
        <f>IF(OR(Y$3="",$A11=""),"",IF(COUNTIFS(Solicitudes!$A$3:$A$502,$A11,Solicitudes!$D$3:$D$502,"&lt;="&amp;Y$3,Solicitudes!$E$3:$E$502,"&gt;="&amp;Y$3,Solicitudes!$G$3:$G$502,"Aprobada",Solicitudes!$L$3:$L$502,"&lt;&gt;Licencia",Solicitudes!$L$3:$L$502,"&lt;&gt;Ausencia")&gt;0,"V",IF(COUNTIFS(Solicitudes!$A$3:$A$502,$A11,Solicitudes!$D$3:$D$502,"&lt;="&amp;Y$3,Solicitudes!$E$3:$E$502,"&gt;="&amp;Y$3,Solicitudes!$G$3:$G$502,"Aprobada",Solicitudes!$L$3:$L$502,"Licencia")+COUNTIFS(Solicitudes!$A$3:$A$502,$A11,Solicitudes!$D$3:$D$502,"&lt;="&amp;Y$3,Solicitudes!$E$3:$E$502,"&gt;="&amp;Y$3,Solicitudes!$G$3:$G$502,"Aprobada",Solicitudes!$L$3:$L$502,"Ausencia")&gt;0,"L",IF(COUNTIFS(Solicitudes!$A$3:$A$502,$A11,Solicitudes!$D$3:$D$502,"&lt;="&amp;Y$3,Solicitudes!$E$3:$E$502,"&gt;="&amp;Y$3,Solicitudes!$G$3:$G$502,"Solicitada")+COUNTIFS(Solicitudes!$A$3:$A$502,$A11,Solicitudes!$D$3:$D$502,"&lt;="&amp;Y$3,Solicitudes!$E$3:$E$502,"&gt;="&amp;Y$3,Solicitudes!$G$3:$G$502,"Planificada")&gt;0,"P",""))))</f>
        <v/>
      </c>
      <c r="Z11" s="27">
        <f>IF(OR(Z$3="",$A11=""),"",IF(COUNTIFS(Solicitudes!$A$3:$A$502,$A11,Solicitudes!$D$3:$D$502,"&lt;="&amp;Z$3,Solicitudes!$E$3:$E$502,"&gt;="&amp;Z$3,Solicitudes!$G$3:$G$502,"Aprobada",Solicitudes!$L$3:$L$502,"&lt;&gt;Licencia",Solicitudes!$L$3:$L$502,"&lt;&gt;Ausencia")&gt;0,"V",IF(COUNTIFS(Solicitudes!$A$3:$A$502,$A11,Solicitudes!$D$3:$D$502,"&lt;="&amp;Z$3,Solicitudes!$E$3:$E$502,"&gt;="&amp;Z$3,Solicitudes!$G$3:$G$502,"Aprobada",Solicitudes!$L$3:$L$502,"Licencia")+COUNTIFS(Solicitudes!$A$3:$A$502,$A11,Solicitudes!$D$3:$D$502,"&lt;="&amp;Z$3,Solicitudes!$E$3:$E$502,"&gt;="&amp;Z$3,Solicitudes!$G$3:$G$502,"Aprobada",Solicitudes!$L$3:$L$502,"Ausencia")&gt;0,"L",IF(COUNTIFS(Solicitudes!$A$3:$A$502,$A11,Solicitudes!$D$3:$D$502,"&lt;="&amp;Z$3,Solicitudes!$E$3:$E$502,"&gt;="&amp;Z$3,Solicitudes!$G$3:$G$502,"Solicitada")+COUNTIFS(Solicitudes!$A$3:$A$502,$A11,Solicitudes!$D$3:$D$502,"&lt;="&amp;Z$3,Solicitudes!$E$3:$E$502,"&gt;="&amp;Z$3,Solicitudes!$G$3:$G$502,"Planificada")&gt;0,"P",""))))</f>
        <v/>
      </c>
      <c r="AA11" s="27">
        <f>IF(OR(AA$3="",$A11=""),"",IF(COUNTIFS(Solicitudes!$A$3:$A$502,$A11,Solicitudes!$D$3:$D$502,"&lt;="&amp;AA$3,Solicitudes!$E$3:$E$502,"&gt;="&amp;AA$3,Solicitudes!$G$3:$G$502,"Aprobada",Solicitudes!$L$3:$L$502,"&lt;&gt;Licencia",Solicitudes!$L$3:$L$502,"&lt;&gt;Ausencia")&gt;0,"V",IF(COUNTIFS(Solicitudes!$A$3:$A$502,$A11,Solicitudes!$D$3:$D$502,"&lt;="&amp;AA$3,Solicitudes!$E$3:$E$502,"&gt;="&amp;AA$3,Solicitudes!$G$3:$G$502,"Aprobada",Solicitudes!$L$3:$L$502,"Licencia")+COUNTIFS(Solicitudes!$A$3:$A$502,$A11,Solicitudes!$D$3:$D$502,"&lt;="&amp;AA$3,Solicitudes!$E$3:$E$502,"&gt;="&amp;AA$3,Solicitudes!$G$3:$G$502,"Aprobada",Solicitudes!$L$3:$L$502,"Ausencia")&gt;0,"L",IF(COUNTIFS(Solicitudes!$A$3:$A$502,$A11,Solicitudes!$D$3:$D$502,"&lt;="&amp;AA$3,Solicitudes!$E$3:$E$502,"&gt;="&amp;AA$3,Solicitudes!$G$3:$G$502,"Solicitada")+COUNTIFS(Solicitudes!$A$3:$A$502,$A11,Solicitudes!$D$3:$D$502,"&lt;="&amp;AA$3,Solicitudes!$E$3:$E$502,"&gt;="&amp;AA$3,Solicitudes!$G$3:$G$502,"Planificada")&gt;0,"P",""))))</f>
        <v/>
      </c>
      <c r="AB11" s="27">
        <f>IF(OR(AB$3="",$A11=""),"",IF(COUNTIFS(Solicitudes!$A$3:$A$502,$A11,Solicitudes!$D$3:$D$502,"&lt;="&amp;AB$3,Solicitudes!$E$3:$E$502,"&gt;="&amp;AB$3,Solicitudes!$G$3:$G$502,"Aprobada",Solicitudes!$L$3:$L$502,"&lt;&gt;Licencia",Solicitudes!$L$3:$L$502,"&lt;&gt;Ausencia")&gt;0,"V",IF(COUNTIFS(Solicitudes!$A$3:$A$502,$A11,Solicitudes!$D$3:$D$502,"&lt;="&amp;AB$3,Solicitudes!$E$3:$E$502,"&gt;="&amp;AB$3,Solicitudes!$G$3:$G$502,"Aprobada",Solicitudes!$L$3:$L$502,"Licencia")+COUNTIFS(Solicitudes!$A$3:$A$502,$A11,Solicitudes!$D$3:$D$502,"&lt;="&amp;AB$3,Solicitudes!$E$3:$E$502,"&gt;="&amp;AB$3,Solicitudes!$G$3:$G$502,"Aprobada",Solicitudes!$L$3:$L$502,"Ausencia")&gt;0,"L",IF(COUNTIFS(Solicitudes!$A$3:$A$502,$A11,Solicitudes!$D$3:$D$502,"&lt;="&amp;AB$3,Solicitudes!$E$3:$E$502,"&gt;="&amp;AB$3,Solicitudes!$G$3:$G$502,"Solicitada")+COUNTIFS(Solicitudes!$A$3:$A$502,$A11,Solicitudes!$D$3:$D$502,"&lt;="&amp;AB$3,Solicitudes!$E$3:$E$502,"&gt;="&amp;AB$3,Solicitudes!$G$3:$G$502,"Planificada")&gt;0,"P",""))))</f>
        <v/>
      </c>
      <c r="AC11" s="27">
        <f>IF(OR(AC$3="",$A11=""),"",IF(COUNTIFS(Solicitudes!$A$3:$A$502,$A11,Solicitudes!$D$3:$D$502,"&lt;="&amp;AC$3,Solicitudes!$E$3:$E$502,"&gt;="&amp;AC$3,Solicitudes!$G$3:$G$502,"Aprobada",Solicitudes!$L$3:$L$502,"&lt;&gt;Licencia",Solicitudes!$L$3:$L$502,"&lt;&gt;Ausencia")&gt;0,"V",IF(COUNTIFS(Solicitudes!$A$3:$A$502,$A11,Solicitudes!$D$3:$D$502,"&lt;="&amp;AC$3,Solicitudes!$E$3:$E$502,"&gt;="&amp;AC$3,Solicitudes!$G$3:$G$502,"Aprobada",Solicitudes!$L$3:$L$502,"Licencia")+COUNTIFS(Solicitudes!$A$3:$A$502,$A11,Solicitudes!$D$3:$D$502,"&lt;="&amp;AC$3,Solicitudes!$E$3:$E$502,"&gt;="&amp;AC$3,Solicitudes!$G$3:$G$502,"Aprobada",Solicitudes!$L$3:$L$502,"Ausencia")&gt;0,"L",IF(COUNTIFS(Solicitudes!$A$3:$A$502,$A11,Solicitudes!$D$3:$D$502,"&lt;="&amp;AC$3,Solicitudes!$E$3:$E$502,"&gt;="&amp;AC$3,Solicitudes!$G$3:$G$502,"Solicitada")+COUNTIFS(Solicitudes!$A$3:$A$502,$A11,Solicitudes!$D$3:$D$502,"&lt;="&amp;AC$3,Solicitudes!$E$3:$E$502,"&gt;="&amp;AC$3,Solicitudes!$G$3:$G$502,"Planificada")&gt;0,"P",""))))</f>
        <v/>
      </c>
      <c r="AD11" s="27">
        <f>IF(OR(AD$3="",$A11=""),"",IF(COUNTIFS(Solicitudes!$A$3:$A$502,$A11,Solicitudes!$D$3:$D$502,"&lt;="&amp;AD$3,Solicitudes!$E$3:$E$502,"&gt;="&amp;AD$3,Solicitudes!$G$3:$G$502,"Aprobada",Solicitudes!$L$3:$L$502,"&lt;&gt;Licencia",Solicitudes!$L$3:$L$502,"&lt;&gt;Ausencia")&gt;0,"V",IF(COUNTIFS(Solicitudes!$A$3:$A$502,$A11,Solicitudes!$D$3:$D$502,"&lt;="&amp;AD$3,Solicitudes!$E$3:$E$502,"&gt;="&amp;AD$3,Solicitudes!$G$3:$G$502,"Aprobada",Solicitudes!$L$3:$L$502,"Licencia")+COUNTIFS(Solicitudes!$A$3:$A$502,$A11,Solicitudes!$D$3:$D$502,"&lt;="&amp;AD$3,Solicitudes!$E$3:$E$502,"&gt;="&amp;AD$3,Solicitudes!$G$3:$G$502,"Aprobada",Solicitudes!$L$3:$L$502,"Ausencia")&gt;0,"L",IF(COUNTIFS(Solicitudes!$A$3:$A$502,$A11,Solicitudes!$D$3:$D$502,"&lt;="&amp;AD$3,Solicitudes!$E$3:$E$502,"&gt;="&amp;AD$3,Solicitudes!$G$3:$G$502,"Solicitada")+COUNTIFS(Solicitudes!$A$3:$A$502,$A11,Solicitudes!$D$3:$D$502,"&lt;="&amp;AD$3,Solicitudes!$E$3:$E$502,"&gt;="&amp;AD$3,Solicitudes!$G$3:$G$502,"Planificada")&gt;0,"P",""))))</f>
        <v/>
      </c>
      <c r="AE11" s="27">
        <f>IF(OR(AE$3="",$A11=""),"",IF(COUNTIFS(Solicitudes!$A$3:$A$502,$A11,Solicitudes!$D$3:$D$502,"&lt;="&amp;AE$3,Solicitudes!$E$3:$E$502,"&gt;="&amp;AE$3,Solicitudes!$G$3:$G$502,"Aprobada",Solicitudes!$L$3:$L$502,"&lt;&gt;Licencia",Solicitudes!$L$3:$L$502,"&lt;&gt;Ausencia")&gt;0,"V",IF(COUNTIFS(Solicitudes!$A$3:$A$502,$A11,Solicitudes!$D$3:$D$502,"&lt;="&amp;AE$3,Solicitudes!$E$3:$E$502,"&gt;="&amp;AE$3,Solicitudes!$G$3:$G$502,"Aprobada",Solicitudes!$L$3:$L$502,"Licencia")+COUNTIFS(Solicitudes!$A$3:$A$502,$A11,Solicitudes!$D$3:$D$502,"&lt;="&amp;AE$3,Solicitudes!$E$3:$E$502,"&gt;="&amp;AE$3,Solicitudes!$G$3:$G$502,"Aprobada",Solicitudes!$L$3:$L$502,"Ausencia")&gt;0,"L",IF(COUNTIFS(Solicitudes!$A$3:$A$502,$A11,Solicitudes!$D$3:$D$502,"&lt;="&amp;AE$3,Solicitudes!$E$3:$E$502,"&gt;="&amp;AE$3,Solicitudes!$G$3:$G$502,"Solicitada")+COUNTIFS(Solicitudes!$A$3:$A$502,$A11,Solicitudes!$D$3:$D$502,"&lt;="&amp;AE$3,Solicitudes!$E$3:$E$502,"&gt;="&amp;AE$3,Solicitudes!$G$3:$G$502,"Planificada")&gt;0,"P",""))))</f>
        <v/>
      </c>
      <c r="AF11" s="27">
        <f>IF(OR(AF$3="",$A11=""),"",IF(COUNTIFS(Solicitudes!$A$3:$A$502,$A11,Solicitudes!$D$3:$D$502,"&lt;="&amp;AF$3,Solicitudes!$E$3:$E$502,"&gt;="&amp;AF$3,Solicitudes!$G$3:$G$502,"Aprobada",Solicitudes!$L$3:$L$502,"&lt;&gt;Licencia",Solicitudes!$L$3:$L$502,"&lt;&gt;Ausencia")&gt;0,"V",IF(COUNTIFS(Solicitudes!$A$3:$A$502,$A11,Solicitudes!$D$3:$D$502,"&lt;="&amp;AF$3,Solicitudes!$E$3:$E$502,"&gt;="&amp;AF$3,Solicitudes!$G$3:$G$502,"Aprobada",Solicitudes!$L$3:$L$502,"Licencia")+COUNTIFS(Solicitudes!$A$3:$A$502,$A11,Solicitudes!$D$3:$D$502,"&lt;="&amp;AF$3,Solicitudes!$E$3:$E$502,"&gt;="&amp;AF$3,Solicitudes!$G$3:$G$502,"Aprobada",Solicitudes!$L$3:$L$502,"Ausencia")&gt;0,"L",IF(COUNTIFS(Solicitudes!$A$3:$A$502,$A11,Solicitudes!$D$3:$D$502,"&lt;="&amp;AF$3,Solicitudes!$E$3:$E$502,"&gt;="&amp;AF$3,Solicitudes!$G$3:$G$502,"Solicitada")+COUNTIFS(Solicitudes!$A$3:$A$502,$A11,Solicitudes!$D$3:$D$502,"&lt;="&amp;AF$3,Solicitudes!$E$3:$E$502,"&gt;="&amp;AF$3,Solicitudes!$G$3:$G$502,"Planificada")&gt;0,"P",""))))</f>
        <v/>
      </c>
      <c r="AG11" s="27">
        <f>IF(OR(AG$3="",$A11=""),"",IF(COUNTIFS(Solicitudes!$A$3:$A$502,$A11,Solicitudes!$D$3:$D$502,"&lt;="&amp;AG$3,Solicitudes!$E$3:$E$502,"&gt;="&amp;AG$3,Solicitudes!$G$3:$G$502,"Aprobada",Solicitudes!$L$3:$L$502,"&lt;&gt;Licencia",Solicitudes!$L$3:$L$502,"&lt;&gt;Ausencia")&gt;0,"V",IF(COUNTIFS(Solicitudes!$A$3:$A$502,$A11,Solicitudes!$D$3:$D$502,"&lt;="&amp;AG$3,Solicitudes!$E$3:$E$502,"&gt;="&amp;AG$3,Solicitudes!$G$3:$G$502,"Aprobada",Solicitudes!$L$3:$L$502,"Licencia")+COUNTIFS(Solicitudes!$A$3:$A$502,$A11,Solicitudes!$D$3:$D$502,"&lt;="&amp;AG$3,Solicitudes!$E$3:$E$502,"&gt;="&amp;AG$3,Solicitudes!$G$3:$G$502,"Aprobada",Solicitudes!$L$3:$L$502,"Ausencia")&gt;0,"L",IF(COUNTIFS(Solicitudes!$A$3:$A$502,$A11,Solicitudes!$D$3:$D$502,"&lt;="&amp;AG$3,Solicitudes!$E$3:$E$502,"&gt;="&amp;AG$3,Solicitudes!$G$3:$G$502,"Solicitada")+COUNTIFS(Solicitudes!$A$3:$A$502,$A11,Solicitudes!$D$3:$D$502,"&lt;="&amp;AG$3,Solicitudes!$E$3:$E$502,"&gt;="&amp;AG$3,Solicitudes!$G$3:$G$502,"Planificada")&gt;0,"P",""))))</f>
        <v/>
      </c>
    </row>
    <row r="12">
      <c r="A12">
        <f>IF(Saldos!A12="","",Saldos!A12)</f>
        <v/>
      </c>
      <c r="B12">
        <f>IF(A12="","",Saldos!B12)</f>
        <v/>
      </c>
      <c r="C12" s="27">
        <f>IF(OR(C$3="",$A12=""),"",IF(COUNTIFS(Solicitudes!$A$3:$A$502,$A12,Solicitudes!$D$3:$D$502,"&lt;="&amp;C$3,Solicitudes!$E$3:$E$502,"&gt;="&amp;C$3,Solicitudes!$G$3:$G$502,"Aprobada",Solicitudes!$L$3:$L$502,"&lt;&gt;Licencia",Solicitudes!$L$3:$L$502,"&lt;&gt;Ausencia")&gt;0,"V",IF(COUNTIFS(Solicitudes!$A$3:$A$502,$A12,Solicitudes!$D$3:$D$502,"&lt;="&amp;C$3,Solicitudes!$E$3:$E$502,"&gt;="&amp;C$3,Solicitudes!$G$3:$G$502,"Aprobada",Solicitudes!$L$3:$L$502,"Licencia")+COUNTIFS(Solicitudes!$A$3:$A$502,$A12,Solicitudes!$D$3:$D$502,"&lt;="&amp;C$3,Solicitudes!$E$3:$E$502,"&gt;="&amp;C$3,Solicitudes!$G$3:$G$502,"Aprobada",Solicitudes!$L$3:$L$502,"Ausencia")&gt;0,"L",IF(COUNTIFS(Solicitudes!$A$3:$A$502,$A12,Solicitudes!$D$3:$D$502,"&lt;="&amp;C$3,Solicitudes!$E$3:$E$502,"&gt;="&amp;C$3,Solicitudes!$G$3:$G$502,"Solicitada")+COUNTIFS(Solicitudes!$A$3:$A$502,$A12,Solicitudes!$D$3:$D$502,"&lt;="&amp;C$3,Solicitudes!$E$3:$E$502,"&gt;="&amp;C$3,Solicitudes!$G$3:$G$502,"Planificada")&gt;0,"P",""))))</f>
        <v/>
      </c>
      <c r="D12" s="27">
        <f>IF(OR(D$3="",$A12=""),"",IF(COUNTIFS(Solicitudes!$A$3:$A$502,$A12,Solicitudes!$D$3:$D$502,"&lt;="&amp;D$3,Solicitudes!$E$3:$E$502,"&gt;="&amp;D$3,Solicitudes!$G$3:$G$502,"Aprobada",Solicitudes!$L$3:$L$502,"&lt;&gt;Licencia",Solicitudes!$L$3:$L$502,"&lt;&gt;Ausencia")&gt;0,"V",IF(COUNTIFS(Solicitudes!$A$3:$A$502,$A12,Solicitudes!$D$3:$D$502,"&lt;="&amp;D$3,Solicitudes!$E$3:$E$502,"&gt;="&amp;D$3,Solicitudes!$G$3:$G$502,"Aprobada",Solicitudes!$L$3:$L$502,"Licencia")+COUNTIFS(Solicitudes!$A$3:$A$502,$A12,Solicitudes!$D$3:$D$502,"&lt;="&amp;D$3,Solicitudes!$E$3:$E$502,"&gt;="&amp;D$3,Solicitudes!$G$3:$G$502,"Aprobada",Solicitudes!$L$3:$L$502,"Ausencia")&gt;0,"L",IF(COUNTIFS(Solicitudes!$A$3:$A$502,$A12,Solicitudes!$D$3:$D$502,"&lt;="&amp;D$3,Solicitudes!$E$3:$E$502,"&gt;="&amp;D$3,Solicitudes!$G$3:$G$502,"Solicitada")+COUNTIFS(Solicitudes!$A$3:$A$502,$A12,Solicitudes!$D$3:$D$502,"&lt;="&amp;D$3,Solicitudes!$E$3:$E$502,"&gt;="&amp;D$3,Solicitudes!$G$3:$G$502,"Planificada")&gt;0,"P",""))))</f>
        <v/>
      </c>
      <c r="E12" s="27">
        <f>IF(OR(E$3="",$A12=""),"",IF(COUNTIFS(Solicitudes!$A$3:$A$502,$A12,Solicitudes!$D$3:$D$502,"&lt;="&amp;E$3,Solicitudes!$E$3:$E$502,"&gt;="&amp;E$3,Solicitudes!$G$3:$G$502,"Aprobada",Solicitudes!$L$3:$L$502,"&lt;&gt;Licencia",Solicitudes!$L$3:$L$502,"&lt;&gt;Ausencia")&gt;0,"V",IF(COUNTIFS(Solicitudes!$A$3:$A$502,$A12,Solicitudes!$D$3:$D$502,"&lt;="&amp;E$3,Solicitudes!$E$3:$E$502,"&gt;="&amp;E$3,Solicitudes!$G$3:$G$502,"Aprobada",Solicitudes!$L$3:$L$502,"Licencia")+COUNTIFS(Solicitudes!$A$3:$A$502,$A12,Solicitudes!$D$3:$D$502,"&lt;="&amp;E$3,Solicitudes!$E$3:$E$502,"&gt;="&amp;E$3,Solicitudes!$G$3:$G$502,"Aprobada",Solicitudes!$L$3:$L$502,"Ausencia")&gt;0,"L",IF(COUNTIFS(Solicitudes!$A$3:$A$502,$A12,Solicitudes!$D$3:$D$502,"&lt;="&amp;E$3,Solicitudes!$E$3:$E$502,"&gt;="&amp;E$3,Solicitudes!$G$3:$G$502,"Solicitada")+COUNTIFS(Solicitudes!$A$3:$A$502,$A12,Solicitudes!$D$3:$D$502,"&lt;="&amp;E$3,Solicitudes!$E$3:$E$502,"&gt;="&amp;E$3,Solicitudes!$G$3:$G$502,"Planificada")&gt;0,"P",""))))</f>
        <v/>
      </c>
      <c r="F12" s="27">
        <f>IF(OR(F$3="",$A12=""),"",IF(COUNTIFS(Solicitudes!$A$3:$A$502,$A12,Solicitudes!$D$3:$D$502,"&lt;="&amp;F$3,Solicitudes!$E$3:$E$502,"&gt;="&amp;F$3,Solicitudes!$G$3:$G$502,"Aprobada",Solicitudes!$L$3:$L$502,"&lt;&gt;Licencia",Solicitudes!$L$3:$L$502,"&lt;&gt;Ausencia")&gt;0,"V",IF(COUNTIFS(Solicitudes!$A$3:$A$502,$A12,Solicitudes!$D$3:$D$502,"&lt;="&amp;F$3,Solicitudes!$E$3:$E$502,"&gt;="&amp;F$3,Solicitudes!$G$3:$G$502,"Aprobada",Solicitudes!$L$3:$L$502,"Licencia")+COUNTIFS(Solicitudes!$A$3:$A$502,$A12,Solicitudes!$D$3:$D$502,"&lt;="&amp;F$3,Solicitudes!$E$3:$E$502,"&gt;="&amp;F$3,Solicitudes!$G$3:$G$502,"Aprobada",Solicitudes!$L$3:$L$502,"Ausencia")&gt;0,"L",IF(COUNTIFS(Solicitudes!$A$3:$A$502,$A12,Solicitudes!$D$3:$D$502,"&lt;="&amp;F$3,Solicitudes!$E$3:$E$502,"&gt;="&amp;F$3,Solicitudes!$G$3:$G$502,"Solicitada")+COUNTIFS(Solicitudes!$A$3:$A$502,$A12,Solicitudes!$D$3:$D$502,"&lt;="&amp;F$3,Solicitudes!$E$3:$E$502,"&gt;="&amp;F$3,Solicitudes!$G$3:$G$502,"Planificada")&gt;0,"P",""))))</f>
        <v/>
      </c>
      <c r="G12" s="27">
        <f>IF(OR(G$3="",$A12=""),"",IF(COUNTIFS(Solicitudes!$A$3:$A$502,$A12,Solicitudes!$D$3:$D$502,"&lt;="&amp;G$3,Solicitudes!$E$3:$E$502,"&gt;="&amp;G$3,Solicitudes!$G$3:$G$502,"Aprobada",Solicitudes!$L$3:$L$502,"&lt;&gt;Licencia",Solicitudes!$L$3:$L$502,"&lt;&gt;Ausencia")&gt;0,"V",IF(COUNTIFS(Solicitudes!$A$3:$A$502,$A12,Solicitudes!$D$3:$D$502,"&lt;="&amp;G$3,Solicitudes!$E$3:$E$502,"&gt;="&amp;G$3,Solicitudes!$G$3:$G$502,"Aprobada",Solicitudes!$L$3:$L$502,"Licencia")+COUNTIFS(Solicitudes!$A$3:$A$502,$A12,Solicitudes!$D$3:$D$502,"&lt;="&amp;G$3,Solicitudes!$E$3:$E$502,"&gt;="&amp;G$3,Solicitudes!$G$3:$G$502,"Aprobada",Solicitudes!$L$3:$L$502,"Ausencia")&gt;0,"L",IF(COUNTIFS(Solicitudes!$A$3:$A$502,$A12,Solicitudes!$D$3:$D$502,"&lt;="&amp;G$3,Solicitudes!$E$3:$E$502,"&gt;="&amp;G$3,Solicitudes!$G$3:$G$502,"Solicitada")+COUNTIFS(Solicitudes!$A$3:$A$502,$A12,Solicitudes!$D$3:$D$502,"&lt;="&amp;G$3,Solicitudes!$E$3:$E$502,"&gt;="&amp;G$3,Solicitudes!$G$3:$G$502,"Planificada")&gt;0,"P",""))))</f>
        <v/>
      </c>
      <c r="H12" s="27">
        <f>IF(OR(H$3="",$A12=""),"",IF(COUNTIFS(Solicitudes!$A$3:$A$502,$A12,Solicitudes!$D$3:$D$502,"&lt;="&amp;H$3,Solicitudes!$E$3:$E$502,"&gt;="&amp;H$3,Solicitudes!$G$3:$G$502,"Aprobada",Solicitudes!$L$3:$L$502,"&lt;&gt;Licencia",Solicitudes!$L$3:$L$502,"&lt;&gt;Ausencia")&gt;0,"V",IF(COUNTIFS(Solicitudes!$A$3:$A$502,$A12,Solicitudes!$D$3:$D$502,"&lt;="&amp;H$3,Solicitudes!$E$3:$E$502,"&gt;="&amp;H$3,Solicitudes!$G$3:$G$502,"Aprobada",Solicitudes!$L$3:$L$502,"Licencia")+COUNTIFS(Solicitudes!$A$3:$A$502,$A12,Solicitudes!$D$3:$D$502,"&lt;="&amp;H$3,Solicitudes!$E$3:$E$502,"&gt;="&amp;H$3,Solicitudes!$G$3:$G$502,"Aprobada",Solicitudes!$L$3:$L$502,"Ausencia")&gt;0,"L",IF(COUNTIFS(Solicitudes!$A$3:$A$502,$A12,Solicitudes!$D$3:$D$502,"&lt;="&amp;H$3,Solicitudes!$E$3:$E$502,"&gt;="&amp;H$3,Solicitudes!$G$3:$G$502,"Solicitada")+COUNTIFS(Solicitudes!$A$3:$A$502,$A12,Solicitudes!$D$3:$D$502,"&lt;="&amp;H$3,Solicitudes!$E$3:$E$502,"&gt;="&amp;H$3,Solicitudes!$G$3:$G$502,"Planificada")&gt;0,"P",""))))</f>
        <v/>
      </c>
      <c r="I12" s="27">
        <f>IF(OR(I$3="",$A12=""),"",IF(COUNTIFS(Solicitudes!$A$3:$A$502,$A12,Solicitudes!$D$3:$D$502,"&lt;="&amp;I$3,Solicitudes!$E$3:$E$502,"&gt;="&amp;I$3,Solicitudes!$G$3:$G$502,"Aprobada",Solicitudes!$L$3:$L$502,"&lt;&gt;Licencia",Solicitudes!$L$3:$L$502,"&lt;&gt;Ausencia")&gt;0,"V",IF(COUNTIFS(Solicitudes!$A$3:$A$502,$A12,Solicitudes!$D$3:$D$502,"&lt;="&amp;I$3,Solicitudes!$E$3:$E$502,"&gt;="&amp;I$3,Solicitudes!$G$3:$G$502,"Aprobada",Solicitudes!$L$3:$L$502,"Licencia")+COUNTIFS(Solicitudes!$A$3:$A$502,$A12,Solicitudes!$D$3:$D$502,"&lt;="&amp;I$3,Solicitudes!$E$3:$E$502,"&gt;="&amp;I$3,Solicitudes!$G$3:$G$502,"Aprobada",Solicitudes!$L$3:$L$502,"Ausencia")&gt;0,"L",IF(COUNTIFS(Solicitudes!$A$3:$A$502,$A12,Solicitudes!$D$3:$D$502,"&lt;="&amp;I$3,Solicitudes!$E$3:$E$502,"&gt;="&amp;I$3,Solicitudes!$G$3:$G$502,"Solicitada")+COUNTIFS(Solicitudes!$A$3:$A$502,$A12,Solicitudes!$D$3:$D$502,"&lt;="&amp;I$3,Solicitudes!$E$3:$E$502,"&gt;="&amp;I$3,Solicitudes!$G$3:$G$502,"Planificada")&gt;0,"P",""))))</f>
        <v/>
      </c>
      <c r="J12" s="27">
        <f>IF(OR(J$3="",$A12=""),"",IF(COUNTIFS(Solicitudes!$A$3:$A$502,$A12,Solicitudes!$D$3:$D$502,"&lt;="&amp;J$3,Solicitudes!$E$3:$E$502,"&gt;="&amp;J$3,Solicitudes!$G$3:$G$502,"Aprobada",Solicitudes!$L$3:$L$502,"&lt;&gt;Licencia",Solicitudes!$L$3:$L$502,"&lt;&gt;Ausencia")&gt;0,"V",IF(COUNTIFS(Solicitudes!$A$3:$A$502,$A12,Solicitudes!$D$3:$D$502,"&lt;="&amp;J$3,Solicitudes!$E$3:$E$502,"&gt;="&amp;J$3,Solicitudes!$G$3:$G$502,"Aprobada",Solicitudes!$L$3:$L$502,"Licencia")+COUNTIFS(Solicitudes!$A$3:$A$502,$A12,Solicitudes!$D$3:$D$502,"&lt;="&amp;J$3,Solicitudes!$E$3:$E$502,"&gt;="&amp;J$3,Solicitudes!$G$3:$G$502,"Aprobada",Solicitudes!$L$3:$L$502,"Ausencia")&gt;0,"L",IF(COUNTIFS(Solicitudes!$A$3:$A$502,$A12,Solicitudes!$D$3:$D$502,"&lt;="&amp;J$3,Solicitudes!$E$3:$E$502,"&gt;="&amp;J$3,Solicitudes!$G$3:$G$502,"Solicitada")+COUNTIFS(Solicitudes!$A$3:$A$502,$A12,Solicitudes!$D$3:$D$502,"&lt;="&amp;J$3,Solicitudes!$E$3:$E$502,"&gt;="&amp;J$3,Solicitudes!$G$3:$G$502,"Planificada")&gt;0,"P",""))))</f>
        <v/>
      </c>
      <c r="K12" s="27">
        <f>IF(OR(K$3="",$A12=""),"",IF(COUNTIFS(Solicitudes!$A$3:$A$502,$A12,Solicitudes!$D$3:$D$502,"&lt;="&amp;K$3,Solicitudes!$E$3:$E$502,"&gt;="&amp;K$3,Solicitudes!$G$3:$G$502,"Aprobada",Solicitudes!$L$3:$L$502,"&lt;&gt;Licencia",Solicitudes!$L$3:$L$502,"&lt;&gt;Ausencia")&gt;0,"V",IF(COUNTIFS(Solicitudes!$A$3:$A$502,$A12,Solicitudes!$D$3:$D$502,"&lt;="&amp;K$3,Solicitudes!$E$3:$E$502,"&gt;="&amp;K$3,Solicitudes!$G$3:$G$502,"Aprobada",Solicitudes!$L$3:$L$502,"Licencia")+COUNTIFS(Solicitudes!$A$3:$A$502,$A12,Solicitudes!$D$3:$D$502,"&lt;="&amp;K$3,Solicitudes!$E$3:$E$502,"&gt;="&amp;K$3,Solicitudes!$G$3:$G$502,"Aprobada",Solicitudes!$L$3:$L$502,"Ausencia")&gt;0,"L",IF(COUNTIFS(Solicitudes!$A$3:$A$502,$A12,Solicitudes!$D$3:$D$502,"&lt;="&amp;K$3,Solicitudes!$E$3:$E$502,"&gt;="&amp;K$3,Solicitudes!$G$3:$G$502,"Solicitada")+COUNTIFS(Solicitudes!$A$3:$A$502,$A12,Solicitudes!$D$3:$D$502,"&lt;="&amp;K$3,Solicitudes!$E$3:$E$502,"&gt;="&amp;K$3,Solicitudes!$G$3:$G$502,"Planificada")&gt;0,"P",""))))</f>
        <v/>
      </c>
      <c r="L12" s="27">
        <f>IF(OR(L$3="",$A12=""),"",IF(COUNTIFS(Solicitudes!$A$3:$A$502,$A12,Solicitudes!$D$3:$D$502,"&lt;="&amp;L$3,Solicitudes!$E$3:$E$502,"&gt;="&amp;L$3,Solicitudes!$G$3:$G$502,"Aprobada",Solicitudes!$L$3:$L$502,"&lt;&gt;Licencia",Solicitudes!$L$3:$L$502,"&lt;&gt;Ausencia")&gt;0,"V",IF(COUNTIFS(Solicitudes!$A$3:$A$502,$A12,Solicitudes!$D$3:$D$502,"&lt;="&amp;L$3,Solicitudes!$E$3:$E$502,"&gt;="&amp;L$3,Solicitudes!$G$3:$G$502,"Aprobada",Solicitudes!$L$3:$L$502,"Licencia")+COUNTIFS(Solicitudes!$A$3:$A$502,$A12,Solicitudes!$D$3:$D$502,"&lt;="&amp;L$3,Solicitudes!$E$3:$E$502,"&gt;="&amp;L$3,Solicitudes!$G$3:$G$502,"Aprobada",Solicitudes!$L$3:$L$502,"Ausencia")&gt;0,"L",IF(COUNTIFS(Solicitudes!$A$3:$A$502,$A12,Solicitudes!$D$3:$D$502,"&lt;="&amp;L$3,Solicitudes!$E$3:$E$502,"&gt;="&amp;L$3,Solicitudes!$G$3:$G$502,"Solicitada")+COUNTIFS(Solicitudes!$A$3:$A$502,$A12,Solicitudes!$D$3:$D$502,"&lt;="&amp;L$3,Solicitudes!$E$3:$E$502,"&gt;="&amp;L$3,Solicitudes!$G$3:$G$502,"Planificada")&gt;0,"P",""))))</f>
        <v/>
      </c>
      <c r="M12" s="27">
        <f>IF(OR(M$3="",$A12=""),"",IF(COUNTIFS(Solicitudes!$A$3:$A$502,$A12,Solicitudes!$D$3:$D$502,"&lt;="&amp;M$3,Solicitudes!$E$3:$E$502,"&gt;="&amp;M$3,Solicitudes!$G$3:$G$502,"Aprobada",Solicitudes!$L$3:$L$502,"&lt;&gt;Licencia",Solicitudes!$L$3:$L$502,"&lt;&gt;Ausencia")&gt;0,"V",IF(COUNTIFS(Solicitudes!$A$3:$A$502,$A12,Solicitudes!$D$3:$D$502,"&lt;="&amp;M$3,Solicitudes!$E$3:$E$502,"&gt;="&amp;M$3,Solicitudes!$G$3:$G$502,"Aprobada",Solicitudes!$L$3:$L$502,"Licencia")+COUNTIFS(Solicitudes!$A$3:$A$502,$A12,Solicitudes!$D$3:$D$502,"&lt;="&amp;M$3,Solicitudes!$E$3:$E$502,"&gt;="&amp;M$3,Solicitudes!$G$3:$G$502,"Aprobada",Solicitudes!$L$3:$L$502,"Ausencia")&gt;0,"L",IF(COUNTIFS(Solicitudes!$A$3:$A$502,$A12,Solicitudes!$D$3:$D$502,"&lt;="&amp;M$3,Solicitudes!$E$3:$E$502,"&gt;="&amp;M$3,Solicitudes!$G$3:$G$502,"Solicitada")+COUNTIFS(Solicitudes!$A$3:$A$502,$A12,Solicitudes!$D$3:$D$502,"&lt;="&amp;M$3,Solicitudes!$E$3:$E$502,"&gt;="&amp;M$3,Solicitudes!$G$3:$G$502,"Planificada")&gt;0,"P",""))))</f>
        <v/>
      </c>
      <c r="N12" s="27">
        <f>IF(OR(N$3="",$A12=""),"",IF(COUNTIFS(Solicitudes!$A$3:$A$502,$A12,Solicitudes!$D$3:$D$502,"&lt;="&amp;N$3,Solicitudes!$E$3:$E$502,"&gt;="&amp;N$3,Solicitudes!$G$3:$G$502,"Aprobada",Solicitudes!$L$3:$L$502,"&lt;&gt;Licencia",Solicitudes!$L$3:$L$502,"&lt;&gt;Ausencia")&gt;0,"V",IF(COUNTIFS(Solicitudes!$A$3:$A$502,$A12,Solicitudes!$D$3:$D$502,"&lt;="&amp;N$3,Solicitudes!$E$3:$E$502,"&gt;="&amp;N$3,Solicitudes!$G$3:$G$502,"Aprobada",Solicitudes!$L$3:$L$502,"Licencia")+COUNTIFS(Solicitudes!$A$3:$A$502,$A12,Solicitudes!$D$3:$D$502,"&lt;="&amp;N$3,Solicitudes!$E$3:$E$502,"&gt;="&amp;N$3,Solicitudes!$G$3:$G$502,"Aprobada",Solicitudes!$L$3:$L$502,"Ausencia")&gt;0,"L",IF(COUNTIFS(Solicitudes!$A$3:$A$502,$A12,Solicitudes!$D$3:$D$502,"&lt;="&amp;N$3,Solicitudes!$E$3:$E$502,"&gt;="&amp;N$3,Solicitudes!$G$3:$G$502,"Solicitada")+COUNTIFS(Solicitudes!$A$3:$A$502,$A12,Solicitudes!$D$3:$D$502,"&lt;="&amp;N$3,Solicitudes!$E$3:$E$502,"&gt;="&amp;N$3,Solicitudes!$G$3:$G$502,"Planificada")&gt;0,"P",""))))</f>
        <v/>
      </c>
      <c r="O12" s="27">
        <f>IF(OR(O$3="",$A12=""),"",IF(COUNTIFS(Solicitudes!$A$3:$A$502,$A12,Solicitudes!$D$3:$D$502,"&lt;="&amp;O$3,Solicitudes!$E$3:$E$502,"&gt;="&amp;O$3,Solicitudes!$G$3:$G$502,"Aprobada",Solicitudes!$L$3:$L$502,"&lt;&gt;Licencia",Solicitudes!$L$3:$L$502,"&lt;&gt;Ausencia")&gt;0,"V",IF(COUNTIFS(Solicitudes!$A$3:$A$502,$A12,Solicitudes!$D$3:$D$502,"&lt;="&amp;O$3,Solicitudes!$E$3:$E$502,"&gt;="&amp;O$3,Solicitudes!$G$3:$G$502,"Aprobada",Solicitudes!$L$3:$L$502,"Licencia")+COUNTIFS(Solicitudes!$A$3:$A$502,$A12,Solicitudes!$D$3:$D$502,"&lt;="&amp;O$3,Solicitudes!$E$3:$E$502,"&gt;="&amp;O$3,Solicitudes!$G$3:$G$502,"Aprobada",Solicitudes!$L$3:$L$502,"Ausencia")&gt;0,"L",IF(COUNTIFS(Solicitudes!$A$3:$A$502,$A12,Solicitudes!$D$3:$D$502,"&lt;="&amp;O$3,Solicitudes!$E$3:$E$502,"&gt;="&amp;O$3,Solicitudes!$G$3:$G$502,"Solicitada")+COUNTIFS(Solicitudes!$A$3:$A$502,$A12,Solicitudes!$D$3:$D$502,"&lt;="&amp;O$3,Solicitudes!$E$3:$E$502,"&gt;="&amp;O$3,Solicitudes!$G$3:$G$502,"Planificada")&gt;0,"P",""))))</f>
        <v/>
      </c>
      <c r="P12" s="27">
        <f>IF(OR(P$3="",$A12=""),"",IF(COUNTIFS(Solicitudes!$A$3:$A$502,$A12,Solicitudes!$D$3:$D$502,"&lt;="&amp;P$3,Solicitudes!$E$3:$E$502,"&gt;="&amp;P$3,Solicitudes!$G$3:$G$502,"Aprobada",Solicitudes!$L$3:$L$502,"&lt;&gt;Licencia",Solicitudes!$L$3:$L$502,"&lt;&gt;Ausencia")&gt;0,"V",IF(COUNTIFS(Solicitudes!$A$3:$A$502,$A12,Solicitudes!$D$3:$D$502,"&lt;="&amp;P$3,Solicitudes!$E$3:$E$502,"&gt;="&amp;P$3,Solicitudes!$G$3:$G$502,"Aprobada",Solicitudes!$L$3:$L$502,"Licencia")+COUNTIFS(Solicitudes!$A$3:$A$502,$A12,Solicitudes!$D$3:$D$502,"&lt;="&amp;P$3,Solicitudes!$E$3:$E$502,"&gt;="&amp;P$3,Solicitudes!$G$3:$G$502,"Aprobada",Solicitudes!$L$3:$L$502,"Ausencia")&gt;0,"L",IF(COUNTIFS(Solicitudes!$A$3:$A$502,$A12,Solicitudes!$D$3:$D$502,"&lt;="&amp;P$3,Solicitudes!$E$3:$E$502,"&gt;="&amp;P$3,Solicitudes!$G$3:$G$502,"Solicitada")+COUNTIFS(Solicitudes!$A$3:$A$502,$A12,Solicitudes!$D$3:$D$502,"&lt;="&amp;P$3,Solicitudes!$E$3:$E$502,"&gt;="&amp;P$3,Solicitudes!$G$3:$G$502,"Planificada")&gt;0,"P",""))))</f>
        <v/>
      </c>
      <c r="Q12" s="27">
        <f>IF(OR(Q$3="",$A12=""),"",IF(COUNTIFS(Solicitudes!$A$3:$A$502,$A12,Solicitudes!$D$3:$D$502,"&lt;="&amp;Q$3,Solicitudes!$E$3:$E$502,"&gt;="&amp;Q$3,Solicitudes!$G$3:$G$502,"Aprobada",Solicitudes!$L$3:$L$502,"&lt;&gt;Licencia",Solicitudes!$L$3:$L$502,"&lt;&gt;Ausencia")&gt;0,"V",IF(COUNTIFS(Solicitudes!$A$3:$A$502,$A12,Solicitudes!$D$3:$D$502,"&lt;="&amp;Q$3,Solicitudes!$E$3:$E$502,"&gt;="&amp;Q$3,Solicitudes!$G$3:$G$502,"Aprobada",Solicitudes!$L$3:$L$502,"Licencia")+COUNTIFS(Solicitudes!$A$3:$A$502,$A12,Solicitudes!$D$3:$D$502,"&lt;="&amp;Q$3,Solicitudes!$E$3:$E$502,"&gt;="&amp;Q$3,Solicitudes!$G$3:$G$502,"Aprobada",Solicitudes!$L$3:$L$502,"Ausencia")&gt;0,"L",IF(COUNTIFS(Solicitudes!$A$3:$A$502,$A12,Solicitudes!$D$3:$D$502,"&lt;="&amp;Q$3,Solicitudes!$E$3:$E$502,"&gt;="&amp;Q$3,Solicitudes!$G$3:$G$502,"Solicitada")+COUNTIFS(Solicitudes!$A$3:$A$502,$A12,Solicitudes!$D$3:$D$502,"&lt;="&amp;Q$3,Solicitudes!$E$3:$E$502,"&gt;="&amp;Q$3,Solicitudes!$G$3:$G$502,"Planificada")&gt;0,"P",""))))</f>
        <v/>
      </c>
      <c r="R12" s="27">
        <f>IF(OR(R$3="",$A12=""),"",IF(COUNTIFS(Solicitudes!$A$3:$A$502,$A12,Solicitudes!$D$3:$D$502,"&lt;="&amp;R$3,Solicitudes!$E$3:$E$502,"&gt;="&amp;R$3,Solicitudes!$G$3:$G$502,"Aprobada",Solicitudes!$L$3:$L$502,"&lt;&gt;Licencia",Solicitudes!$L$3:$L$502,"&lt;&gt;Ausencia")&gt;0,"V",IF(COUNTIFS(Solicitudes!$A$3:$A$502,$A12,Solicitudes!$D$3:$D$502,"&lt;="&amp;R$3,Solicitudes!$E$3:$E$502,"&gt;="&amp;R$3,Solicitudes!$G$3:$G$502,"Aprobada",Solicitudes!$L$3:$L$502,"Licencia")+COUNTIFS(Solicitudes!$A$3:$A$502,$A12,Solicitudes!$D$3:$D$502,"&lt;="&amp;R$3,Solicitudes!$E$3:$E$502,"&gt;="&amp;R$3,Solicitudes!$G$3:$G$502,"Aprobada",Solicitudes!$L$3:$L$502,"Ausencia")&gt;0,"L",IF(COUNTIFS(Solicitudes!$A$3:$A$502,$A12,Solicitudes!$D$3:$D$502,"&lt;="&amp;R$3,Solicitudes!$E$3:$E$502,"&gt;="&amp;R$3,Solicitudes!$G$3:$G$502,"Solicitada")+COUNTIFS(Solicitudes!$A$3:$A$502,$A12,Solicitudes!$D$3:$D$502,"&lt;="&amp;R$3,Solicitudes!$E$3:$E$502,"&gt;="&amp;R$3,Solicitudes!$G$3:$G$502,"Planificada")&gt;0,"P",""))))</f>
        <v/>
      </c>
      <c r="S12" s="27">
        <f>IF(OR(S$3="",$A12=""),"",IF(COUNTIFS(Solicitudes!$A$3:$A$502,$A12,Solicitudes!$D$3:$D$502,"&lt;="&amp;S$3,Solicitudes!$E$3:$E$502,"&gt;="&amp;S$3,Solicitudes!$G$3:$G$502,"Aprobada",Solicitudes!$L$3:$L$502,"&lt;&gt;Licencia",Solicitudes!$L$3:$L$502,"&lt;&gt;Ausencia")&gt;0,"V",IF(COUNTIFS(Solicitudes!$A$3:$A$502,$A12,Solicitudes!$D$3:$D$502,"&lt;="&amp;S$3,Solicitudes!$E$3:$E$502,"&gt;="&amp;S$3,Solicitudes!$G$3:$G$502,"Aprobada",Solicitudes!$L$3:$L$502,"Licencia")+COUNTIFS(Solicitudes!$A$3:$A$502,$A12,Solicitudes!$D$3:$D$502,"&lt;="&amp;S$3,Solicitudes!$E$3:$E$502,"&gt;="&amp;S$3,Solicitudes!$G$3:$G$502,"Aprobada",Solicitudes!$L$3:$L$502,"Ausencia")&gt;0,"L",IF(COUNTIFS(Solicitudes!$A$3:$A$502,$A12,Solicitudes!$D$3:$D$502,"&lt;="&amp;S$3,Solicitudes!$E$3:$E$502,"&gt;="&amp;S$3,Solicitudes!$G$3:$G$502,"Solicitada")+COUNTIFS(Solicitudes!$A$3:$A$502,$A12,Solicitudes!$D$3:$D$502,"&lt;="&amp;S$3,Solicitudes!$E$3:$E$502,"&gt;="&amp;S$3,Solicitudes!$G$3:$G$502,"Planificada")&gt;0,"P",""))))</f>
        <v/>
      </c>
      <c r="T12" s="27">
        <f>IF(OR(T$3="",$A12=""),"",IF(COUNTIFS(Solicitudes!$A$3:$A$502,$A12,Solicitudes!$D$3:$D$502,"&lt;="&amp;T$3,Solicitudes!$E$3:$E$502,"&gt;="&amp;T$3,Solicitudes!$G$3:$G$502,"Aprobada",Solicitudes!$L$3:$L$502,"&lt;&gt;Licencia",Solicitudes!$L$3:$L$502,"&lt;&gt;Ausencia")&gt;0,"V",IF(COUNTIFS(Solicitudes!$A$3:$A$502,$A12,Solicitudes!$D$3:$D$502,"&lt;="&amp;T$3,Solicitudes!$E$3:$E$502,"&gt;="&amp;T$3,Solicitudes!$G$3:$G$502,"Aprobada",Solicitudes!$L$3:$L$502,"Licencia")+COUNTIFS(Solicitudes!$A$3:$A$502,$A12,Solicitudes!$D$3:$D$502,"&lt;="&amp;T$3,Solicitudes!$E$3:$E$502,"&gt;="&amp;T$3,Solicitudes!$G$3:$G$502,"Aprobada",Solicitudes!$L$3:$L$502,"Ausencia")&gt;0,"L",IF(COUNTIFS(Solicitudes!$A$3:$A$502,$A12,Solicitudes!$D$3:$D$502,"&lt;="&amp;T$3,Solicitudes!$E$3:$E$502,"&gt;="&amp;T$3,Solicitudes!$G$3:$G$502,"Solicitada")+COUNTIFS(Solicitudes!$A$3:$A$502,$A12,Solicitudes!$D$3:$D$502,"&lt;="&amp;T$3,Solicitudes!$E$3:$E$502,"&gt;="&amp;T$3,Solicitudes!$G$3:$G$502,"Planificada")&gt;0,"P",""))))</f>
        <v/>
      </c>
      <c r="U12" s="27">
        <f>IF(OR(U$3="",$A12=""),"",IF(COUNTIFS(Solicitudes!$A$3:$A$502,$A12,Solicitudes!$D$3:$D$502,"&lt;="&amp;U$3,Solicitudes!$E$3:$E$502,"&gt;="&amp;U$3,Solicitudes!$G$3:$G$502,"Aprobada",Solicitudes!$L$3:$L$502,"&lt;&gt;Licencia",Solicitudes!$L$3:$L$502,"&lt;&gt;Ausencia")&gt;0,"V",IF(COUNTIFS(Solicitudes!$A$3:$A$502,$A12,Solicitudes!$D$3:$D$502,"&lt;="&amp;U$3,Solicitudes!$E$3:$E$502,"&gt;="&amp;U$3,Solicitudes!$G$3:$G$502,"Aprobada",Solicitudes!$L$3:$L$502,"Licencia")+COUNTIFS(Solicitudes!$A$3:$A$502,$A12,Solicitudes!$D$3:$D$502,"&lt;="&amp;U$3,Solicitudes!$E$3:$E$502,"&gt;="&amp;U$3,Solicitudes!$G$3:$G$502,"Aprobada",Solicitudes!$L$3:$L$502,"Ausencia")&gt;0,"L",IF(COUNTIFS(Solicitudes!$A$3:$A$502,$A12,Solicitudes!$D$3:$D$502,"&lt;="&amp;U$3,Solicitudes!$E$3:$E$502,"&gt;="&amp;U$3,Solicitudes!$G$3:$G$502,"Solicitada")+COUNTIFS(Solicitudes!$A$3:$A$502,$A12,Solicitudes!$D$3:$D$502,"&lt;="&amp;U$3,Solicitudes!$E$3:$E$502,"&gt;="&amp;U$3,Solicitudes!$G$3:$G$502,"Planificada")&gt;0,"P",""))))</f>
        <v/>
      </c>
      <c r="V12" s="27">
        <f>IF(OR(V$3="",$A12=""),"",IF(COUNTIFS(Solicitudes!$A$3:$A$502,$A12,Solicitudes!$D$3:$D$502,"&lt;="&amp;V$3,Solicitudes!$E$3:$E$502,"&gt;="&amp;V$3,Solicitudes!$G$3:$G$502,"Aprobada",Solicitudes!$L$3:$L$502,"&lt;&gt;Licencia",Solicitudes!$L$3:$L$502,"&lt;&gt;Ausencia")&gt;0,"V",IF(COUNTIFS(Solicitudes!$A$3:$A$502,$A12,Solicitudes!$D$3:$D$502,"&lt;="&amp;V$3,Solicitudes!$E$3:$E$502,"&gt;="&amp;V$3,Solicitudes!$G$3:$G$502,"Aprobada",Solicitudes!$L$3:$L$502,"Licencia")+COUNTIFS(Solicitudes!$A$3:$A$502,$A12,Solicitudes!$D$3:$D$502,"&lt;="&amp;V$3,Solicitudes!$E$3:$E$502,"&gt;="&amp;V$3,Solicitudes!$G$3:$G$502,"Aprobada",Solicitudes!$L$3:$L$502,"Ausencia")&gt;0,"L",IF(COUNTIFS(Solicitudes!$A$3:$A$502,$A12,Solicitudes!$D$3:$D$502,"&lt;="&amp;V$3,Solicitudes!$E$3:$E$502,"&gt;="&amp;V$3,Solicitudes!$G$3:$G$502,"Solicitada")+COUNTIFS(Solicitudes!$A$3:$A$502,$A12,Solicitudes!$D$3:$D$502,"&lt;="&amp;V$3,Solicitudes!$E$3:$E$502,"&gt;="&amp;V$3,Solicitudes!$G$3:$G$502,"Planificada")&gt;0,"P",""))))</f>
        <v/>
      </c>
      <c r="W12" s="27">
        <f>IF(OR(W$3="",$A12=""),"",IF(COUNTIFS(Solicitudes!$A$3:$A$502,$A12,Solicitudes!$D$3:$D$502,"&lt;="&amp;W$3,Solicitudes!$E$3:$E$502,"&gt;="&amp;W$3,Solicitudes!$G$3:$G$502,"Aprobada",Solicitudes!$L$3:$L$502,"&lt;&gt;Licencia",Solicitudes!$L$3:$L$502,"&lt;&gt;Ausencia")&gt;0,"V",IF(COUNTIFS(Solicitudes!$A$3:$A$502,$A12,Solicitudes!$D$3:$D$502,"&lt;="&amp;W$3,Solicitudes!$E$3:$E$502,"&gt;="&amp;W$3,Solicitudes!$G$3:$G$502,"Aprobada",Solicitudes!$L$3:$L$502,"Licencia")+COUNTIFS(Solicitudes!$A$3:$A$502,$A12,Solicitudes!$D$3:$D$502,"&lt;="&amp;W$3,Solicitudes!$E$3:$E$502,"&gt;="&amp;W$3,Solicitudes!$G$3:$G$502,"Aprobada",Solicitudes!$L$3:$L$502,"Ausencia")&gt;0,"L",IF(COUNTIFS(Solicitudes!$A$3:$A$502,$A12,Solicitudes!$D$3:$D$502,"&lt;="&amp;W$3,Solicitudes!$E$3:$E$502,"&gt;="&amp;W$3,Solicitudes!$G$3:$G$502,"Solicitada")+COUNTIFS(Solicitudes!$A$3:$A$502,$A12,Solicitudes!$D$3:$D$502,"&lt;="&amp;W$3,Solicitudes!$E$3:$E$502,"&gt;="&amp;W$3,Solicitudes!$G$3:$G$502,"Planificada")&gt;0,"P",""))))</f>
        <v/>
      </c>
      <c r="X12" s="27">
        <f>IF(OR(X$3="",$A12=""),"",IF(COUNTIFS(Solicitudes!$A$3:$A$502,$A12,Solicitudes!$D$3:$D$502,"&lt;="&amp;X$3,Solicitudes!$E$3:$E$502,"&gt;="&amp;X$3,Solicitudes!$G$3:$G$502,"Aprobada",Solicitudes!$L$3:$L$502,"&lt;&gt;Licencia",Solicitudes!$L$3:$L$502,"&lt;&gt;Ausencia")&gt;0,"V",IF(COUNTIFS(Solicitudes!$A$3:$A$502,$A12,Solicitudes!$D$3:$D$502,"&lt;="&amp;X$3,Solicitudes!$E$3:$E$502,"&gt;="&amp;X$3,Solicitudes!$G$3:$G$502,"Aprobada",Solicitudes!$L$3:$L$502,"Licencia")+COUNTIFS(Solicitudes!$A$3:$A$502,$A12,Solicitudes!$D$3:$D$502,"&lt;="&amp;X$3,Solicitudes!$E$3:$E$502,"&gt;="&amp;X$3,Solicitudes!$G$3:$G$502,"Aprobada",Solicitudes!$L$3:$L$502,"Ausencia")&gt;0,"L",IF(COUNTIFS(Solicitudes!$A$3:$A$502,$A12,Solicitudes!$D$3:$D$502,"&lt;="&amp;X$3,Solicitudes!$E$3:$E$502,"&gt;="&amp;X$3,Solicitudes!$G$3:$G$502,"Solicitada")+COUNTIFS(Solicitudes!$A$3:$A$502,$A12,Solicitudes!$D$3:$D$502,"&lt;="&amp;X$3,Solicitudes!$E$3:$E$502,"&gt;="&amp;X$3,Solicitudes!$G$3:$G$502,"Planificada")&gt;0,"P",""))))</f>
        <v/>
      </c>
      <c r="Y12" s="27">
        <f>IF(OR(Y$3="",$A12=""),"",IF(COUNTIFS(Solicitudes!$A$3:$A$502,$A12,Solicitudes!$D$3:$D$502,"&lt;="&amp;Y$3,Solicitudes!$E$3:$E$502,"&gt;="&amp;Y$3,Solicitudes!$G$3:$G$502,"Aprobada",Solicitudes!$L$3:$L$502,"&lt;&gt;Licencia",Solicitudes!$L$3:$L$502,"&lt;&gt;Ausencia")&gt;0,"V",IF(COUNTIFS(Solicitudes!$A$3:$A$502,$A12,Solicitudes!$D$3:$D$502,"&lt;="&amp;Y$3,Solicitudes!$E$3:$E$502,"&gt;="&amp;Y$3,Solicitudes!$G$3:$G$502,"Aprobada",Solicitudes!$L$3:$L$502,"Licencia")+COUNTIFS(Solicitudes!$A$3:$A$502,$A12,Solicitudes!$D$3:$D$502,"&lt;="&amp;Y$3,Solicitudes!$E$3:$E$502,"&gt;="&amp;Y$3,Solicitudes!$G$3:$G$502,"Aprobada",Solicitudes!$L$3:$L$502,"Ausencia")&gt;0,"L",IF(COUNTIFS(Solicitudes!$A$3:$A$502,$A12,Solicitudes!$D$3:$D$502,"&lt;="&amp;Y$3,Solicitudes!$E$3:$E$502,"&gt;="&amp;Y$3,Solicitudes!$G$3:$G$502,"Solicitada")+COUNTIFS(Solicitudes!$A$3:$A$502,$A12,Solicitudes!$D$3:$D$502,"&lt;="&amp;Y$3,Solicitudes!$E$3:$E$502,"&gt;="&amp;Y$3,Solicitudes!$G$3:$G$502,"Planificada")&gt;0,"P",""))))</f>
        <v/>
      </c>
      <c r="Z12" s="27">
        <f>IF(OR(Z$3="",$A12=""),"",IF(COUNTIFS(Solicitudes!$A$3:$A$502,$A12,Solicitudes!$D$3:$D$502,"&lt;="&amp;Z$3,Solicitudes!$E$3:$E$502,"&gt;="&amp;Z$3,Solicitudes!$G$3:$G$502,"Aprobada",Solicitudes!$L$3:$L$502,"&lt;&gt;Licencia",Solicitudes!$L$3:$L$502,"&lt;&gt;Ausencia")&gt;0,"V",IF(COUNTIFS(Solicitudes!$A$3:$A$502,$A12,Solicitudes!$D$3:$D$502,"&lt;="&amp;Z$3,Solicitudes!$E$3:$E$502,"&gt;="&amp;Z$3,Solicitudes!$G$3:$G$502,"Aprobada",Solicitudes!$L$3:$L$502,"Licencia")+COUNTIFS(Solicitudes!$A$3:$A$502,$A12,Solicitudes!$D$3:$D$502,"&lt;="&amp;Z$3,Solicitudes!$E$3:$E$502,"&gt;="&amp;Z$3,Solicitudes!$G$3:$G$502,"Aprobada",Solicitudes!$L$3:$L$502,"Ausencia")&gt;0,"L",IF(COUNTIFS(Solicitudes!$A$3:$A$502,$A12,Solicitudes!$D$3:$D$502,"&lt;="&amp;Z$3,Solicitudes!$E$3:$E$502,"&gt;="&amp;Z$3,Solicitudes!$G$3:$G$502,"Solicitada")+COUNTIFS(Solicitudes!$A$3:$A$502,$A12,Solicitudes!$D$3:$D$502,"&lt;="&amp;Z$3,Solicitudes!$E$3:$E$502,"&gt;="&amp;Z$3,Solicitudes!$G$3:$G$502,"Planificada")&gt;0,"P",""))))</f>
        <v/>
      </c>
      <c r="AA12" s="27">
        <f>IF(OR(AA$3="",$A12=""),"",IF(COUNTIFS(Solicitudes!$A$3:$A$502,$A12,Solicitudes!$D$3:$D$502,"&lt;="&amp;AA$3,Solicitudes!$E$3:$E$502,"&gt;="&amp;AA$3,Solicitudes!$G$3:$G$502,"Aprobada",Solicitudes!$L$3:$L$502,"&lt;&gt;Licencia",Solicitudes!$L$3:$L$502,"&lt;&gt;Ausencia")&gt;0,"V",IF(COUNTIFS(Solicitudes!$A$3:$A$502,$A12,Solicitudes!$D$3:$D$502,"&lt;="&amp;AA$3,Solicitudes!$E$3:$E$502,"&gt;="&amp;AA$3,Solicitudes!$G$3:$G$502,"Aprobada",Solicitudes!$L$3:$L$502,"Licencia")+COUNTIFS(Solicitudes!$A$3:$A$502,$A12,Solicitudes!$D$3:$D$502,"&lt;="&amp;AA$3,Solicitudes!$E$3:$E$502,"&gt;="&amp;AA$3,Solicitudes!$G$3:$G$502,"Aprobada",Solicitudes!$L$3:$L$502,"Ausencia")&gt;0,"L",IF(COUNTIFS(Solicitudes!$A$3:$A$502,$A12,Solicitudes!$D$3:$D$502,"&lt;="&amp;AA$3,Solicitudes!$E$3:$E$502,"&gt;="&amp;AA$3,Solicitudes!$G$3:$G$502,"Solicitada")+COUNTIFS(Solicitudes!$A$3:$A$502,$A12,Solicitudes!$D$3:$D$502,"&lt;="&amp;AA$3,Solicitudes!$E$3:$E$502,"&gt;="&amp;AA$3,Solicitudes!$G$3:$G$502,"Planificada")&gt;0,"P",""))))</f>
        <v/>
      </c>
      <c r="AB12" s="27">
        <f>IF(OR(AB$3="",$A12=""),"",IF(COUNTIFS(Solicitudes!$A$3:$A$502,$A12,Solicitudes!$D$3:$D$502,"&lt;="&amp;AB$3,Solicitudes!$E$3:$E$502,"&gt;="&amp;AB$3,Solicitudes!$G$3:$G$502,"Aprobada",Solicitudes!$L$3:$L$502,"&lt;&gt;Licencia",Solicitudes!$L$3:$L$502,"&lt;&gt;Ausencia")&gt;0,"V",IF(COUNTIFS(Solicitudes!$A$3:$A$502,$A12,Solicitudes!$D$3:$D$502,"&lt;="&amp;AB$3,Solicitudes!$E$3:$E$502,"&gt;="&amp;AB$3,Solicitudes!$G$3:$G$502,"Aprobada",Solicitudes!$L$3:$L$502,"Licencia")+COUNTIFS(Solicitudes!$A$3:$A$502,$A12,Solicitudes!$D$3:$D$502,"&lt;="&amp;AB$3,Solicitudes!$E$3:$E$502,"&gt;="&amp;AB$3,Solicitudes!$G$3:$G$502,"Aprobada",Solicitudes!$L$3:$L$502,"Ausencia")&gt;0,"L",IF(COUNTIFS(Solicitudes!$A$3:$A$502,$A12,Solicitudes!$D$3:$D$502,"&lt;="&amp;AB$3,Solicitudes!$E$3:$E$502,"&gt;="&amp;AB$3,Solicitudes!$G$3:$G$502,"Solicitada")+COUNTIFS(Solicitudes!$A$3:$A$502,$A12,Solicitudes!$D$3:$D$502,"&lt;="&amp;AB$3,Solicitudes!$E$3:$E$502,"&gt;="&amp;AB$3,Solicitudes!$G$3:$G$502,"Planificada")&gt;0,"P",""))))</f>
        <v/>
      </c>
      <c r="AC12" s="27">
        <f>IF(OR(AC$3="",$A12=""),"",IF(COUNTIFS(Solicitudes!$A$3:$A$502,$A12,Solicitudes!$D$3:$D$502,"&lt;="&amp;AC$3,Solicitudes!$E$3:$E$502,"&gt;="&amp;AC$3,Solicitudes!$G$3:$G$502,"Aprobada",Solicitudes!$L$3:$L$502,"&lt;&gt;Licencia",Solicitudes!$L$3:$L$502,"&lt;&gt;Ausencia")&gt;0,"V",IF(COUNTIFS(Solicitudes!$A$3:$A$502,$A12,Solicitudes!$D$3:$D$502,"&lt;="&amp;AC$3,Solicitudes!$E$3:$E$502,"&gt;="&amp;AC$3,Solicitudes!$G$3:$G$502,"Aprobada",Solicitudes!$L$3:$L$502,"Licencia")+COUNTIFS(Solicitudes!$A$3:$A$502,$A12,Solicitudes!$D$3:$D$502,"&lt;="&amp;AC$3,Solicitudes!$E$3:$E$502,"&gt;="&amp;AC$3,Solicitudes!$G$3:$G$502,"Aprobada",Solicitudes!$L$3:$L$502,"Ausencia")&gt;0,"L",IF(COUNTIFS(Solicitudes!$A$3:$A$502,$A12,Solicitudes!$D$3:$D$502,"&lt;="&amp;AC$3,Solicitudes!$E$3:$E$502,"&gt;="&amp;AC$3,Solicitudes!$G$3:$G$502,"Solicitada")+COUNTIFS(Solicitudes!$A$3:$A$502,$A12,Solicitudes!$D$3:$D$502,"&lt;="&amp;AC$3,Solicitudes!$E$3:$E$502,"&gt;="&amp;AC$3,Solicitudes!$G$3:$G$502,"Planificada")&gt;0,"P",""))))</f>
        <v/>
      </c>
      <c r="AD12" s="27">
        <f>IF(OR(AD$3="",$A12=""),"",IF(COUNTIFS(Solicitudes!$A$3:$A$502,$A12,Solicitudes!$D$3:$D$502,"&lt;="&amp;AD$3,Solicitudes!$E$3:$E$502,"&gt;="&amp;AD$3,Solicitudes!$G$3:$G$502,"Aprobada",Solicitudes!$L$3:$L$502,"&lt;&gt;Licencia",Solicitudes!$L$3:$L$502,"&lt;&gt;Ausencia")&gt;0,"V",IF(COUNTIFS(Solicitudes!$A$3:$A$502,$A12,Solicitudes!$D$3:$D$502,"&lt;="&amp;AD$3,Solicitudes!$E$3:$E$502,"&gt;="&amp;AD$3,Solicitudes!$G$3:$G$502,"Aprobada",Solicitudes!$L$3:$L$502,"Licencia")+COUNTIFS(Solicitudes!$A$3:$A$502,$A12,Solicitudes!$D$3:$D$502,"&lt;="&amp;AD$3,Solicitudes!$E$3:$E$502,"&gt;="&amp;AD$3,Solicitudes!$G$3:$G$502,"Aprobada",Solicitudes!$L$3:$L$502,"Ausencia")&gt;0,"L",IF(COUNTIFS(Solicitudes!$A$3:$A$502,$A12,Solicitudes!$D$3:$D$502,"&lt;="&amp;AD$3,Solicitudes!$E$3:$E$502,"&gt;="&amp;AD$3,Solicitudes!$G$3:$G$502,"Solicitada")+COUNTIFS(Solicitudes!$A$3:$A$502,$A12,Solicitudes!$D$3:$D$502,"&lt;="&amp;AD$3,Solicitudes!$E$3:$E$502,"&gt;="&amp;AD$3,Solicitudes!$G$3:$G$502,"Planificada")&gt;0,"P",""))))</f>
        <v/>
      </c>
      <c r="AE12" s="27">
        <f>IF(OR(AE$3="",$A12=""),"",IF(COUNTIFS(Solicitudes!$A$3:$A$502,$A12,Solicitudes!$D$3:$D$502,"&lt;="&amp;AE$3,Solicitudes!$E$3:$E$502,"&gt;="&amp;AE$3,Solicitudes!$G$3:$G$502,"Aprobada",Solicitudes!$L$3:$L$502,"&lt;&gt;Licencia",Solicitudes!$L$3:$L$502,"&lt;&gt;Ausencia")&gt;0,"V",IF(COUNTIFS(Solicitudes!$A$3:$A$502,$A12,Solicitudes!$D$3:$D$502,"&lt;="&amp;AE$3,Solicitudes!$E$3:$E$502,"&gt;="&amp;AE$3,Solicitudes!$G$3:$G$502,"Aprobada",Solicitudes!$L$3:$L$502,"Licencia")+COUNTIFS(Solicitudes!$A$3:$A$502,$A12,Solicitudes!$D$3:$D$502,"&lt;="&amp;AE$3,Solicitudes!$E$3:$E$502,"&gt;="&amp;AE$3,Solicitudes!$G$3:$G$502,"Aprobada",Solicitudes!$L$3:$L$502,"Ausencia")&gt;0,"L",IF(COUNTIFS(Solicitudes!$A$3:$A$502,$A12,Solicitudes!$D$3:$D$502,"&lt;="&amp;AE$3,Solicitudes!$E$3:$E$502,"&gt;="&amp;AE$3,Solicitudes!$G$3:$G$502,"Solicitada")+COUNTIFS(Solicitudes!$A$3:$A$502,$A12,Solicitudes!$D$3:$D$502,"&lt;="&amp;AE$3,Solicitudes!$E$3:$E$502,"&gt;="&amp;AE$3,Solicitudes!$G$3:$G$502,"Planificada")&gt;0,"P",""))))</f>
        <v/>
      </c>
      <c r="AF12" s="27">
        <f>IF(OR(AF$3="",$A12=""),"",IF(COUNTIFS(Solicitudes!$A$3:$A$502,$A12,Solicitudes!$D$3:$D$502,"&lt;="&amp;AF$3,Solicitudes!$E$3:$E$502,"&gt;="&amp;AF$3,Solicitudes!$G$3:$G$502,"Aprobada",Solicitudes!$L$3:$L$502,"&lt;&gt;Licencia",Solicitudes!$L$3:$L$502,"&lt;&gt;Ausencia")&gt;0,"V",IF(COUNTIFS(Solicitudes!$A$3:$A$502,$A12,Solicitudes!$D$3:$D$502,"&lt;="&amp;AF$3,Solicitudes!$E$3:$E$502,"&gt;="&amp;AF$3,Solicitudes!$G$3:$G$502,"Aprobada",Solicitudes!$L$3:$L$502,"Licencia")+COUNTIFS(Solicitudes!$A$3:$A$502,$A12,Solicitudes!$D$3:$D$502,"&lt;="&amp;AF$3,Solicitudes!$E$3:$E$502,"&gt;="&amp;AF$3,Solicitudes!$G$3:$G$502,"Aprobada",Solicitudes!$L$3:$L$502,"Ausencia")&gt;0,"L",IF(COUNTIFS(Solicitudes!$A$3:$A$502,$A12,Solicitudes!$D$3:$D$502,"&lt;="&amp;AF$3,Solicitudes!$E$3:$E$502,"&gt;="&amp;AF$3,Solicitudes!$G$3:$G$502,"Solicitada")+COUNTIFS(Solicitudes!$A$3:$A$502,$A12,Solicitudes!$D$3:$D$502,"&lt;="&amp;AF$3,Solicitudes!$E$3:$E$502,"&gt;="&amp;AF$3,Solicitudes!$G$3:$G$502,"Planificada")&gt;0,"P",""))))</f>
        <v/>
      </c>
      <c r="AG12" s="27">
        <f>IF(OR(AG$3="",$A12=""),"",IF(COUNTIFS(Solicitudes!$A$3:$A$502,$A12,Solicitudes!$D$3:$D$502,"&lt;="&amp;AG$3,Solicitudes!$E$3:$E$502,"&gt;="&amp;AG$3,Solicitudes!$G$3:$G$502,"Aprobada",Solicitudes!$L$3:$L$502,"&lt;&gt;Licencia",Solicitudes!$L$3:$L$502,"&lt;&gt;Ausencia")&gt;0,"V",IF(COUNTIFS(Solicitudes!$A$3:$A$502,$A12,Solicitudes!$D$3:$D$502,"&lt;="&amp;AG$3,Solicitudes!$E$3:$E$502,"&gt;="&amp;AG$3,Solicitudes!$G$3:$G$502,"Aprobada",Solicitudes!$L$3:$L$502,"Licencia")+COUNTIFS(Solicitudes!$A$3:$A$502,$A12,Solicitudes!$D$3:$D$502,"&lt;="&amp;AG$3,Solicitudes!$E$3:$E$502,"&gt;="&amp;AG$3,Solicitudes!$G$3:$G$502,"Aprobada",Solicitudes!$L$3:$L$502,"Ausencia")&gt;0,"L",IF(COUNTIFS(Solicitudes!$A$3:$A$502,$A12,Solicitudes!$D$3:$D$502,"&lt;="&amp;AG$3,Solicitudes!$E$3:$E$502,"&gt;="&amp;AG$3,Solicitudes!$G$3:$G$502,"Solicitada")+COUNTIFS(Solicitudes!$A$3:$A$502,$A12,Solicitudes!$D$3:$D$502,"&lt;="&amp;AG$3,Solicitudes!$E$3:$E$502,"&gt;="&amp;AG$3,Solicitudes!$G$3:$G$502,"Planificada")&gt;0,"P",""))))</f>
        <v/>
      </c>
    </row>
    <row r="13">
      <c r="A13">
        <f>IF(Saldos!A13="","",Saldos!A13)</f>
        <v/>
      </c>
      <c r="B13">
        <f>IF(A13="","",Saldos!B13)</f>
        <v/>
      </c>
      <c r="C13" s="27">
        <f>IF(OR(C$3="",$A13=""),"",IF(COUNTIFS(Solicitudes!$A$3:$A$502,$A13,Solicitudes!$D$3:$D$502,"&lt;="&amp;C$3,Solicitudes!$E$3:$E$502,"&gt;="&amp;C$3,Solicitudes!$G$3:$G$502,"Aprobada",Solicitudes!$L$3:$L$502,"&lt;&gt;Licencia",Solicitudes!$L$3:$L$502,"&lt;&gt;Ausencia")&gt;0,"V",IF(COUNTIFS(Solicitudes!$A$3:$A$502,$A13,Solicitudes!$D$3:$D$502,"&lt;="&amp;C$3,Solicitudes!$E$3:$E$502,"&gt;="&amp;C$3,Solicitudes!$G$3:$G$502,"Aprobada",Solicitudes!$L$3:$L$502,"Licencia")+COUNTIFS(Solicitudes!$A$3:$A$502,$A13,Solicitudes!$D$3:$D$502,"&lt;="&amp;C$3,Solicitudes!$E$3:$E$502,"&gt;="&amp;C$3,Solicitudes!$G$3:$G$502,"Aprobada",Solicitudes!$L$3:$L$502,"Ausencia")&gt;0,"L",IF(COUNTIFS(Solicitudes!$A$3:$A$502,$A13,Solicitudes!$D$3:$D$502,"&lt;="&amp;C$3,Solicitudes!$E$3:$E$502,"&gt;="&amp;C$3,Solicitudes!$G$3:$G$502,"Solicitada")+COUNTIFS(Solicitudes!$A$3:$A$502,$A13,Solicitudes!$D$3:$D$502,"&lt;="&amp;C$3,Solicitudes!$E$3:$E$502,"&gt;="&amp;C$3,Solicitudes!$G$3:$G$502,"Planificada")&gt;0,"P",""))))</f>
        <v/>
      </c>
      <c r="D13" s="27">
        <f>IF(OR(D$3="",$A13=""),"",IF(COUNTIFS(Solicitudes!$A$3:$A$502,$A13,Solicitudes!$D$3:$D$502,"&lt;="&amp;D$3,Solicitudes!$E$3:$E$502,"&gt;="&amp;D$3,Solicitudes!$G$3:$G$502,"Aprobada",Solicitudes!$L$3:$L$502,"&lt;&gt;Licencia",Solicitudes!$L$3:$L$502,"&lt;&gt;Ausencia")&gt;0,"V",IF(COUNTIFS(Solicitudes!$A$3:$A$502,$A13,Solicitudes!$D$3:$D$502,"&lt;="&amp;D$3,Solicitudes!$E$3:$E$502,"&gt;="&amp;D$3,Solicitudes!$G$3:$G$502,"Aprobada",Solicitudes!$L$3:$L$502,"Licencia")+COUNTIFS(Solicitudes!$A$3:$A$502,$A13,Solicitudes!$D$3:$D$502,"&lt;="&amp;D$3,Solicitudes!$E$3:$E$502,"&gt;="&amp;D$3,Solicitudes!$G$3:$G$502,"Aprobada",Solicitudes!$L$3:$L$502,"Ausencia")&gt;0,"L",IF(COUNTIFS(Solicitudes!$A$3:$A$502,$A13,Solicitudes!$D$3:$D$502,"&lt;="&amp;D$3,Solicitudes!$E$3:$E$502,"&gt;="&amp;D$3,Solicitudes!$G$3:$G$502,"Solicitada")+COUNTIFS(Solicitudes!$A$3:$A$502,$A13,Solicitudes!$D$3:$D$502,"&lt;="&amp;D$3,Solicitudes!$E$3:$E$502,"&gt;="&amp;D$3,Solicitudes!$G$3:$G$502,"Planificada")&gt;0,"P",""))))</f>
        <v/>
      </c>
      <c r="E13" s="27">
        <f>IF(OR(E$3="",$A13=""),"",IF(COUNTIFS(Solicitudes!$A$3:$A$502,$A13,Solicitudes!$D$3:$D$502,"&lt;="&amp;E$3,Solicitudes!$E$3:$E$502,"&gt;="&amp;E$3,Solicitudes!$G$3:$G$502,"Aprobada",Solicitudes!$L$3:$L$502,"&lt;&gt;Licencia",Solicitudes!$L$3:$L$502,"&lt;&gt;Ausencia")&gt;0,"V",IF(COUNTIFS(Solicitudes!$A$3:$A$502,$A13,Solicitudes!$D$3:$D$502,"&lt;="&amp;E$3,Solicitudes!$E$3:$E$502,"&gt;="&amp;E$3,Solicitudes!$G$3:$G$502,"Aprobada",Solicitudes!$L$3:$L$502,"Licencia")+COUNTIFS(Solicitudes!$A$3:$A$502,$A13,Solicitudes!$D$3:$D$502,"&lt;="&amp;E$3,Solicitudes!$E$3:$E$502,"&gt;="&amp;E$3,Solicitudes!$G$3:$G$502,"Aprobada",Solicitudes!$L$3:$L$502,"Ausencia")&gt;0,"L",IF(COUNTIFS(Solicitudes!$A$3:$A$502,$A13,Solicitudes!$D$3:$D$502,"&lt;="&amp;E$3,Solicitudes!$E$3:$E$502,"&gt;="&amp;E$3,Solicitudes!$G$3:$G$502,"Solicitada")+COUNTIFS(Solicitudes!$A$3:$A$502,$A13,Solicitudes!$D$3:$D$502,"&lt;="&amp;E$3,Solicitudes!$E$3:$E$502,"&gt;="&amp;E$3,Solicitudes!$G$3:$G$502,"Planificada")&gt;0,"P",""))))</f>
        <v/>
      </c>
      <c r="F13" s="27">
        <f>IF(OR(F$3="",$A13=""),"",IF(COUNTIFS(Solicitudes!$A$3:$A$502,$A13,Solicitudes!$D$3:$D$502,"&lt;="&amp;F$3,Solicitudes!$E$3:$E$502,"&gt;="&amp;F$3,Solicitudes!$G$3:$G$502,"Aprobada",Solicitudes!$L$3:$L$502,"&lt;&gt;Licencia",Solicitudes!$L$3:$L$502,"&lt;&gt;Ausencia")&gt;0,"V",IF(COUNTIFS(Solicitudes!$A$3:$A$502,$A13,Solicitudes!$D$3:$D$502,"&lt;="&amp;F$3,Solicitudes!$E$3:$E$502,"&gt;="&amp;F$3,Solicitudes!$G$3:$G$502,"Aprobada",Solicitudes!$L$3:$L$502,"Licencia")+COUNTIFS(Solicitudes!$A$3:$A$502,$A13,Solicitudes!$D$3:$D$502,"&lt;="&amp;F$3,Solicitudes!$E$3:$E$502,"&gt;="&amp;F$3,Solicitudes!$G$3:$G$502,"Aprobada",Solicitudes!$L$3:$L$502,"Ausencia")&gt;0,"L",IF(COUNTIFS(Solicitudes!$A$3:$A$502,$A13,Solicitudes!$D$3:$D$502,"&lt;="&amp;F$3,Solicitudes!$E$3:$E$502,"&gt;="&amp;F$3,Solicitudes!$G$3:$G$502,"Solicitada")+COUNTIFS(Solicitudes!$A$3:$A$502,$A13,Solicitudes!$D$3:$D$502,"&lt;="&amp;F$3,Solicitudes!$E$3:$E$502,"&gt;="&amp;F$3,Solicitudes!$G$3:$G$502,"Planificada")&gt;0,"P",""))))</f>
        <v/>
      </c>
      <c r="G13" s="27">
        <f>IF(OR(G$3="",$A13=""),"",IF(COUNTIFS(Solicitudes!$A$3:$A$502,$A13,Solicitudes!$D$3:$D$502,"&lt;="&amp;G$3,Solicitudes!$E$3:$E$502,"&gt;="&amp;G$3,Solicitudes!$G$3:$G$502,"Aprobada",Solicitudes!$L$3:$L$502,"&lt;&gt;Licencia",Solicitudes!$L$3:$L$502,"&lt;&gt;Ausencia")&gt;0,"V",IF(COUNTIFS(Solicitudes!$A$3:$A$502,$A13,Solicitudes!$D$3:$D$502,"&lt;="&amp;G$3,Solicitudes!$E$3:$E$502,"&gt;="&amp;G$3,Solicitudes!$G$3:$G$502,"Aprobada",Solicitudes!$L$3:$L$502,"Licencia")+COUNTIFS(Solicitudes!$A$3:$A$502,$A13,Solicitudes!$D$3:$D$502,"&lt;="&amp;G$3,Solicitudes!$E$3:$E$502,"&gt;="&amp;G$3,Solicitudes!$G$3:$G$502,"Aprobada",Solicitudes!$L$3:$L$502,"Ausencia")&gt;0,"L",IF(COUNTIFS(Solicitudes!$A$3:$A$502,$A13,Solicitudes!$D$3:$D$502,"&lt;="&amp;G$3,Solicitudes!$E$3:$E$502,"&gt;="&amp;G$3,Solicitudes!$G$3:$G$502,"Solicitada")+COUNTIFS(Solicitudes!$A$3:$A$502,$A13,Solicitudes!$D$3:$D$502,"&lt;="&amp;G$3,Solicitudes!$E$3:$E$502,"&gt;="&amp;G$3,Solicitudes!$G$3:$G$502,"Planificada")&gt;0,"P",""))))</f>
        <v/>
      </c>
      <c r="H13" s="27">
        <f>IF(OR(H$3="",$A13=""),"",IF(COUNTIFS(Solicitudes!$A$3:$A$502,$A13,Solicitudes!$D$3:$D$502,"&lt;="&amp;H$3,Solicitudes!$E$3:$E$502,"&gt;="&amp;H$3,Solicitudes!$G$3:$G$502,"Aprobada",Solicitudes!$L$3:$L$502,"&lt;&gt;Licencia",Solicitudes!$L$3:$L$502,"&lt;&gt;Ausencia")&gt;0,"V",IF(COUNTIFS(Solicitudes!$A$3:$A$502,$A13,Solicitudes!$D$3:$D$502,"&lt;="&amp;H$3,Solicitudes!$E$3:$E$502,"&gt;="&amp;H$3,Solicitudes!$G$3:$G$502,"Aprobada",Solicitudes!$L$3:$L$502,"Licencia")+COUNTIFS(Solicitudes!$A$3:$A$502,$A13,Solicitudes!$D$3:$D$502,"&lt;="&amp;H$3,Solicitudes!$E$3:$E$502,"&gt;="&amp;H$3,Solicitudes!$G$3:$G$502,"Aprobada",Solicitudes!$L$3:$L$502,"Ausencia")&gt;0,"L",IF(COUNTIFS(Solicitudes!$A$3:$A$502,$A13,Solicitudes!$D$3:$D$502,"&lt;="&amp;H$3,Solicitudes!$E$3:$E$502,"&gt;="&amp;H$3,Solicitudes!$G$3:$G$502,"Solicitada")+COUNTIFS(Solicitudes!$A$3:$A$502,$A13,Solicitudes!$D$3:$D$502,"&lt;="&amp;H$3,Solicitudes!$E$3:$E$502,"&gt;="&amp;H$3,Solicitudes!$G$3:$G$502,"Planificada")&gt;0,"P",""))))</f>
        <v/>
      </c>
      <c r="I13" s="27">
        <f>IF(OR(I$3="",$A13=""),"",IF(COUNTIFS(Solicitudes!$A$3:$A$502,$A13,Solicitudes!$D$3:$D$502,"&lt;="&amp;I$3,Solicitudes!$E$3:$E$502,"&gt;="&amp;I$3,Solicitudes!$G$3:$G$502,"Aprobada",Solicitudes!$L$3:$L$502,"&lt;&gt;Licencia",Solicitudes!$L$3:$L$502,"&lt;&gt;Ausencia")&gt;0,"V",IF(COUNTIFS(Solicitudes!$A$3:$A$502,$A13,Solicitudes!$D$3:$D$502,"&lt;="&amp;I$3,Solicitudes!$E$3:$E$502,"&gt;="&amp;I$3,Solicitudes!$G$3:$G$502,"Aprobada",Solicitudes!$L$3:$L$502,"Licencia")+COUNTIFS(Solicitudes!$A$3:$A$502,$A13,Solicitudes!$D$3:$D$502,"&lt;="&amp;I$3,Solicitudes!$E$3:$E$502,"&gt;="&amp;I$3,Solicitudes!$G$3:$G$502,"Aprobada",Solicitudes!$L$3:$L$502,"Ausencia")&gt;0,"L",IF(COUNTIFS(Solicitudes!$A$3:$A$502,$A13,Solicitudes!$D$3:$D$502,"&lt;="&amp;I$3,Solicitudes!$E$3:$E$502,"&gt;="&amp;I$3,Solicitudes!$G$3:$G$502,"Solicitada")+COUNTIFS(Solicitudes!$A$3:$A$502,$A13,Solicitudes!$D$3:$D$502,"&lt;="&amp;I$3,Solicitudes!$E$3:$E$502,"&gt;="&amp;I$3,Solicitudes!$G$3:$G$502,"Planificada")&gt;0,"P",""))))</f>
        <v/>
      </c>
      <c r="J13" s="27">
        <f>IF(OR(J$3="",$A13=""),"",IF(COUNTIFS(Solicitudes!$A$3:$A$502,$A13,Solicitudes!$D$3:$D$502,"&lt;="&amp;J$3,Solicitudes!$E$3:$E$502,"&gt;="&amp;J$3,Solicitudes!$G$3:$G$502,"Aprobada",Solicitudes!$L$3:$L$502,"&lt;&gt;Licencia",Solicitudes!$L$3:$L$502,"&lt;&gt;Ausencia")&gt;0,"V",IF(COUNTIFS(Solicitudes!$A$3:$A$502,$A13,Solicitudes!$D$3:$D$502,"&lt;="&amp;J$3,Solicitudes!$E$3:$E$502,"&gt;="&amp;J$3,Solicitudes!$G$3:$G$502,"Aprobada",Solicitudes!$L$3:$L$502,"Licencia")+COUNTIFS(Solicitudes!$A$3:$A$502,$A13,Solicitudes!$D$3:$D$502,"&lt;="&amp;J$3,Solicitudes!$E$3:$E$502,"&gt;="&amp;J$3,Solicitudes!$G$3:$G$502,"Aprobada",Solicitudes!$L$3:$L$502,"Ausencia")&gt;0,"L",IF(COUNTIFS(Solicitudes!$A$3:$A$502,$A13,Solicitudes!$D$3:$D$502,"&lt;="&amp;J$3,Solicitudes!$E$3:$E$502,"&gt;="&amp;J$3,Solicitudes!$G$3:$G$502,"Solicitada")+COUNTIFS(Solicitudes!$A$3:$A$502,$A13,Solicitudes!$D$3:$D$502,"&lt;="&amp;J$3,Solicitudes!$E$3:$E$502,"&gt;="&amp;J$3,Solicitudes!$G$3:$G$502,"Planificada")&gt;0,"P",""))))</f>
        <v/>
      </c>
      <c r="K13" s="27">
        <f>IF(OR(K$3="",$A13=""),"",IF(COUNTIFS(Solicitudes!$A$3:$A$502,$A13,Solicitudes!$D$3:$D$502,"&lt;="&amp;K$3,Solicitudes!$E$3:$E$502,"&gt;="&amp;K$3,Solicitudes!$G$3:$G$502,"Aprobada",Solicitudes!$L$3:$L$502,"&lt;&gt;Licencia",Solicitudes!$L$3:$L$502,"&lt;&gt;Ausencia")&gt;0,"V",IF(COUNTIFS(Solicitudes!$A$3:$A$502,$A13,Solicitudes!$D$3:$D$502,"&lt;="&amp;K$3,Solicitudes!$E$3:$E$502,"&gt;="&amp;K$3,Solicitudes!$G$3:$G$502,"Aprobada",Solicitudes!$L$3:$L$502,"Licencia")+COUNTIFS(Solicitudes!$A$3:$A$502,$A13,Solicitudes!$D$3:$D$502,"&lt;="&amp;K$3,Solicitudes!$E$3:$E$502,"&gt;="&amp;K$3,Solicitudes!$G$3:$G$502,"Aprobada",Solicitudes!$L$3:$L$502,"Ausencia")&gt;0,"L",IF(COUNTIFS(Solicitudes!$A$3:$A$502,$A13,Solicitudes!$D$3:$D$502,"&lt;="&amp;K$3,Solicitudes!$E$3:$E$502,"&gt;="&amp;K$3,Solicitudes!$G$3:$G$502,"Solicitada")+COUNTIFS(Solicitudes!$A$3:$A$502,$A13,Solicitudes!$D$3:$D$502,"&lt;="&amp;K$3,Solicitudes!$E$3:$E$502,"&gt;="&amp;K$3,Solicitudes!$G$3:$G$502,"Planificada")&gt;0,"P",""))))</f>
        <v/>
      </c>
      <c r="L13" s="27">
        <f>IF(OR(L$3="",$A13=""),"",IF(COUNTIFS(Solicitudes!$A$3:$A$502,$A13,Solicitudes!$D$3:$D$502,"&lt;="&amp;L$3,Solicitudes!$E$3:$E$502,"&gt;="&amp;L$3,Solicitudes!$G$3:$G$502,"Aprobada",Solicitudes!$L$3:$L$502,"&lt;&gt;Licencia",Solicitudes!$L$3:$L$502,"&lt;&gt;Ausencia")&gt;0,"V",IF(COUNTIFS(Solicitudes!$A$3:$A$502,$A13,Solicitudes!$D$3:$D$502,"&lt;="&amp;L$3,Solicitudes!$E$3:$E$502,"&gt;="&amp;L$3,Solicitudes!$G$3:$G$502,"Aprobada",Solicitudes!$L$3:$L$502,"Licencia")+COUNTIFS(Solicitudes!$A$3:$A$502,$A13,Solicitudes!$D$3:$D$502,"&lt;="&amp;L$3,Solicitudes!$E$3:$E$502,"&gt;="&amp;L$3,Solicitudes!$G$3:$G$502,"Aprobada",Solicitudes!$L$3:$L$502,"Ausencia")&gt;0,"L",IF(COUNTIFS(Solicitudes!$A$3:$A$502,$A13,Solicitudes!$D$3:$D$502,"&lt;="&amp;L$3,Solicitudes!$E$3:$E$502,"&gt;="&amp;L$3,Solicitudes!$G$3:$G$502,"Solicitada")+COUNTIFS(Solicitudes!$A$3:$A$502,$A13,Solicitudes!$D$3:$D$502,"&lt;="&amp;L$3,Solicitudes!$E$3:$E$502,"&gt;="&amp;L$3,Solicitudes!$G$3:$G$502,"Planificada")&gt;0,"P",""))))</f>
        <v/>
      </c>
      <c r="M13" s="27">
        <f>IF(OR(M$3="",$A13=""),"",IF(COUNTIFS(Solicitudes!$A$3:$A$502,$A13,Solicitudes!$D$3:$D$502,"&lt;="&amp;M$3,Solicitudes!$E$3:$E$502,"&gt;="&amp;M$3,Solicitudes!$G$3:$G$502,"Aprobada",Solicitudes!$L$3:$L$502,"&lt;&gt;Licencia",Solicitudes!$L$3:$L$502,"&lt;&gt;Ausencia")&gt;0,"V",IF(COUNTIFS(Solicitudes!$A$3:$A$502,$A13,Solicitudes!$D$3:$D$502,"&lt;="&amp;M$3,Solicitudes!$E$3:$E$502,"&gt;="&amp;M$3,Solicitudes!$G$3:$G$502,"Aprobada",Solicitudes!$L$3:$L$502,"Licencia")+COUNTIFS(Solicitudes!$A$3:$A$502,$A13,Solicitudes!$D$3:$D$502,"&lt;="&amp;M$3,Solicitudes!$E$3:$E$502,"&gt;="&amp;M$3,Solicitudes!$G$3:$G$502,"Aprobada",Solicitudes!$L$3:$L$502,"Ausencia")&gt;0,"L",IF(COUNTIFS(Solicitudes!$A$3:$A$502,$A13,Solicitudes!$D$3:$D$502,"&lt;="&amp;M$3,Solicitudes!$E$3:$E$502,"&gt;="&amp;M$3,Solicitudes!$G$3:$G$502,"Solicitada")+COUNTIFS(Solicitudes!$A$3:$A$502,$A13,Solicitudes!$D$3:$D$502,"&lt;="&amp;M$3,Solicitudes!$E$3:$E$502,"&gt;="&amp;M$3,Solicitudes!$G$3:$G$502,"Planificada")&gt;0,"P",""))))</f>
        <v/>
      </c>
      <c r="N13" s="27">
        <f>IF(OR(N$3="",$A13=""),"",IF(COUNTIFS(Solicitudes!$A$3:$A$502,$A13,Solicitudes!$D$3:$D$502,"&lt;="&amp;N$3,Solicitudes!$E$3:$E$502,"&gt;="&amp;N$3,Solicitudes!$G$3:$G$502,"Aprobada",Solicitudes!$L$3:$L$502,"&lt;&gt;Licencia",Solicitudes!$L$3:$L$502,"&lt;&gt;Ausencia")&gt;0,"V",IF(COUNTIFS(Solicitudes!$A$3:$A$502,$A13,Solicitudes!$D$3:$D$502,"&lt;="&amp;N$3,Solicitudes!$E$3:$E$502,"&gt;="&amp;N$3,Solicitudes!$G$3:$G$502,"Aprobada",Solicitudes!$L$3:$L$502,"Licencia")+COUNTIFS(Solicitudes!$A$3:$A$502,$A13,Solicitudes!$D$3:$D$502,"&lt;="&amp;N$3,Solicitudes!$E$3:$E$502,"&gt;="&amp;N$3,Solicitudes!$G$3:$G$502,"Aprobada",Solicitudes!$L$3:$L$502,"Ausencia")&gt;0,"L",IF(COUNTIFS(Solicitudes!$A$3:$A$502,$A13,Solicitudes!$D$3:$D$502,"&lt;="&amp;N$3,Solicitudes!$E$3:$E$502,"&gt;="&amp;N$3,Solicitudes!$G$3:$G$502,"Solicitada")+COUNTIFS(Solicitudes!$A$3:$A$502,$A13,Solicitudes!$D$3:$D$502,"&lt;="&amp;N$3,Solicitudes!$E$3:$E$502,"&gt;="&amp;N$3,Solicitudes!$G$3:$G$502,"Planificada")&gt;0,"P",""))))</f>
        <v/>
      </c>
      <c r="O13" s="27">
        <f>IF(OR(O$3="",$A13=""),"",IF(COUNTIFS(Solicitudes!$A$3:$A$502,$A13,Solicitudes!$D$3:$D$502,"&lt;="&amp;O$3,Solicitudes!$E$3:$E$502,"&gt;="&amp;O$3,Solicitudes!$G$3:$G$502,"Aprobada",Solicitudes!$L$3:$L$502,"&lt;&gt;Licencia",Solicitudes!$L$3:$L$502,"&lt;&gt;Ausencia")&gt;0,"V",IF(COUNTIFS(Solicitudes!$A$3:$A$502,$A13,Solicitudes!$D$3:$D$502,"&lt;="&amp;O$3,Solicitudes!$E$3:$E$502,"&gt;="&amp;O$3,Solicitudes!$G$3:$G$502,"Aprobada",Solicitudes!$L$3:$L$502,"Licencia")+COUNTIFS(Solicitudes!$A$3:$A$502,$A13,Solicitudes!$D$3:$D$502,"&lt;="&amp;O$3,Solicitudes!$E$3:$E$502,"&gt;="&amp;O$3,Solicitudes!$G$3:$G$502,"Aprobada",Solicitudes!$L$3:$L$502,"Ausencia")&gt;0,"L",IF(COUNTIFS(Solicitudes!$A$3:$A$502,$A13,Solicitudes!$D$3:$D$502,"&lt;="&amp;O$3,Solicitudes!$E$3:$E$502,"&gt;="&amp;O$3,Solicitudes!$G$3:$G$502,"Solicitada")+COUNTIFS(Solicitudes!$A$3:$A$502,$A13,Solicitudes!$D$3:$D$502,"&lt;="&amp;O$3,Solicitudes!$E$3:$E$502,"&gt;="&amp;O$3,Solicitudes!$G$3:$G$502,"Planificada")&gt;0,"P",""))))</f>
        <v/>
      </c>
      <c r="P13" s="27">
        <f>IF(OR(P$3="",$A13=""),"",IF(COUNTIFS(Solicitudes!$A$3:$A$502,$A13,Solicitudes!$D$3:$D$502,"&lt;="&amp;P$3,Solicitudes!$E$3:$E$502,"&gt;="&amp;P$3,Solicitudes!$G$3:$G$502,"Aprobada",Solicitudes!$L$3:$L$502,"&lt;&gt;Licencia",Solicitudes!$L$3:$L$502,"&lt;&gt;Ausencia")&gt;0,"V",IF(COUNTIFS(Solicitudes!$A$3:$A$502,$A13,Solicitudes!$D$3:$D$502,"&lt;="&amp;P$3,Solicitudes!$E$3:$E$502,"&gt;="&amp;P$3,Solicitudes!$G$3:$G$502,"Aprobada",Solicitudes!$L$3:$L$502,"Licencia")+COUNTIFS(Solicitudes!$A$3:$A$502,$A13,Solicitudes!$D$3:$D$502,"&lt;="&amp;P$3,Solicitudes!$E$3:$E$502,"&gt;="&amp;P$3,Solicitudes!$G$3:$G$502,"Aprobada",Solicitudes!$L$3:$L$502,"Ausencia")&gt;0,"L",IF(COUNTIFS(Solicitudes!$A$3:$A$502,$A13,Solicitudes!$D$3:$D$502,"&lt;="&amp;P$3,Solicitudes!$E$3:$E$502,"&gt;="&amp;P$3,Solicitudes!$G$3:$G$502,"Solicitada")+COUNTIFS(Solicitudes!$A$3:$A$502,$A13,Solicitudes!$D$3:$D$502,"&lt;="&amp;P$3,Solicitudes!$E$3:$E$502,"&gt;="&amp;P$3,Solicitudes!$G$3:$G$502,"Planificada")&gt;0,"P",""))))</f>
        <v/>
      </c>
      <c r="Q13" s="27">
        <f>IF(OR(Q$3="",$A13=""),"",IF(COUNTIFS(Solicitudes!$A$3:$A$502,$A13,Solicitudes!$D$3:$D$502,"&lt;="&amp;Q$3,Solicitudes!$E$3:$E$502,"&gt;="&amp;Q$3,Solicitudes!$G$3:$G$502,"Aprobada",Solicitudes!$L$3:$L$502,"&lt;&gt;Licencia",Solicitudes!$L$3:$L$502,"&lt;&gt;Ausencia")&gt;0,"V",IF(COUNTIFS(Solicitudes!$A$3:$A$502,$A13,Solicitudes!$D$3:$D$502,"&lt;="&amp;Q$3,Solicitudes!$E$3:$E$502,"&gt;="&amp;Q$3,Solicitudes!$G$3:$G$502,"Aprobada",Solicitudes!$L$3:$L$502,"Licencia")+COUNTIFS(Solicitudes!$A$3:$A$502,$A13,Solicitudes!$D$3:$D$502,"&lt;="&amp;Q$3,Solicitudes!$E$3:$E$502,"&gt;="&amp;Q$3,Solicitudes!$G$3:$G$502,"Aprobada",Solicitudes!$L$3:$L$502,"Ausencia")&gt;0,"L",IF(COUNTIFS(Solicitudes!$A$3:$A$502,$A13,Solicitudes!$D$3:$D$502,"&lt;="&amp;Q$3,Solicitudes!$E$3:$E$502,"&gt;="&amp;Q$3,Solicitudes!$G$3:$G$502,"Solicitada")+COUNTIFS(Solicitudes!$A$3:$A$502,$A13,Solicitudes!$D$3:$D$502,"&lt;="&amp;Q$3,Solicitudes!$E$3:$E$502,"&gt;="&amp;Q$3,Solicitudes!$G$3:$G$502,"Planificada")&gt;0,"P",""))))</f>
        <v/>
      </c>
      <c r="R13" s="27">
        <f>IF(OR(R$3="",$A13=""),"",IF(COUNTIFS(Solicitudes!$A$3:$A$502,$A13,Solicitudes!$D$3:$D$502,"&lt;="&amp;R$3,Solicitudes!$E$3:$E$502,"&gt;="&amp;R$3,Solicitudes!$G$3:$G$502,"Aprobada",Solicitudes!$L$3:$L$502,"&lt;&gt;Licencia",Solicitudes!$L$3:$L$502,"&lt;&gt;Ausencia")&gt;0,"V",IF(COUNTIFS(Solicitudes!$A$3:$A$502,$A13,Solicitudes!$D$3:$D$502,"&lt;="&amp;R$3,Solicitudes!$E$3:$E$502,"&gt;="&amp;R$3,Solicitudes!$G$3:$G$502,"Aprobada",Solicitudes!$L$3:$L$502,"Licencia")+COUNTIFS(Solicitudes!$A$3:$A$502,$A13,Solicitudes!$D$3:$D$502,"&lt;="&amp;R$3,Solicitudes!$E$3:$E$502,"&gt;="&amp;R$3,Solicitudes!$G$3:$G$502,"Aprobada",Solicitudes!$L$3:$L$502,"Ausencia")&gt;0,"L",IF(COUNTIFS(Solicitudes!$A$3:$A$502,$A13,Solicitudes!$D$3:$D$502,"&lt;="&amp;R$3,Solicitudes!$E$3:$E$502,"&gt;="&amp;R$3,Solicitudes!$G$3:$G$502,"Solicitada")+COUNTIFS(Solicitudes!$A$3:$A$502,$A13,Solicitudes!$D$3:$D$502,"&lt;="&amp;R$3,Solicitudes!$E$3:$E$502,"&gt;="&amp;R$3,Solicitudes!$G$3:$G$502,"Planificada")&gt;0,"P",""))))</f>
        <v/>
      </c>
      <c r="S13" s="27">
        <f>IF(OR(S$3="",$A13=""),"",IF(COUNTIFS(Solicitudes!$A$3:$A$502,$A13,Solicitudes!$D$3:$D$502,"&lt;="&amp;S$3,Solicitudes!$E$3:$E$502,"&gt;="&amp;S$3,Solicitudes!$G$3:$G$502,"Aprobada",Solicitudes!$L$3:$L$502,"&lt;&gt;Licencia",Solicitudes!$L$3:$L$502,"&lt;&gt;Ausencia")&gt;0,"V",IF(COUNTIFS(Solicitudes!$A$3:$A$502,$A13,Solicitudes!$D$3:$D$502,"&lt;="&amp;S$3,Solicitudes!$E$3:$E$502,"&gt;="&amp;S$3,Solicitudes!$G$3:$G$502,"Aprobada",Solicitudes!$L$3:$L$502,"Licencia")+COUNTIFS(Solicitudes!$A$3:$A$502,$A13,Solicitudes!$D$3:$D$502,"&lt;="&amp;S$3,Solicitudes!$E$3:$E$502,"&gt;="&amp;S$3,Solicitudes!$G$3:$G$502,"Aprobada",Solicitudes!$L$3:$L$502,"Ausencia")&gt;0,"L",IF(COUNTIFS(Solicitudes!$A$3:$A$502,$A13,Solicitudes!$D$3:$D$502,"&lt;="&amp;S$3,Solicitudes!$E$3:$E$502,"&gt;="&amp;S$3,Solicitudes!$G$3:$G$502,"Solicitada")+COUNTIFS(Solicitudes!$A$3:$A$502,$A13,Solicitudes!$D$3:$D$502,"&lt;="&amp;S$3,Solicitudes!$E$3:$E$502,"&gt;="&amp;S$3,Solicitudes!$G$3:$G$502,"Planificada")&gt;0,"P",""))))</f>
        <v/>
      </c>
      <c r="T13" s="27">
        <f>IF(OR(T$3="",$A13=""),"",IF(COUNTIFS(Solicitudes!$A$3:$A$502,$A13,Solicitudes!$D$3:$D$502,"&lt;="&amp;T$3,Solicitudes!$E$3:$E$502,"&gt;="&amp;T$3,Solicitudes!$G$3:$G$502,"Aprobada",Solicitudes!$L$3:$L$502,"&lt;&gt;Licencia",Solicitudes!$L$3:$L$502,"&lt;&gt;Ausencia")&gt;0,"V",IF(COUNTIFS(Solicitudes!$A$3:$A$502,$A13,Solicitudes!$D$3:$D$502,"&lt;="&amp;T$3,Solicitudes!$E$3:$E$502,"&gt;="&amp;T$3,Solicitudes!$G$3:$G$502,"Aprobada",Solicitudes!$L$3:$L$502,"Licencia")+COUNTIFS(Solicitudes!$A$3:$A$502,$A13,Solicitudes!$D$3:$D$502,"&lt;="&amp;T$3,Solicitudes!$E$3:$E$502,"&gt;="&amp;T$3,Solicitudes!$G$3:$G$502,"Aprobada",Solicitudes!$L$3:$L$502,"Ausencia")&gt;0,"L",IF(COUNTIFS(Solicitudes!$A$3:$A$502,$A13,Solicitudes!$D$3:$D$502,"&lt;="&amp;T$3,Solicitudes!$E$3:$E$502,"&gt;="&amp;T$3,Solicitudes!$G$3:$G$502,"Solicitada")+COUNTIFS(Solicitudes!$A$3:$A$502,$A13,Solicitudes!$D$3:$D$502,"&lt;="&amp;T$3,Solicitudes!$E$3:$E$502,"&gt;="&amp;T$3,Solicitudes!$G$3:$G$502,"Planificada")&gt;0,"P",""))))</f>
        <v/>
      </c>
      <c r="U13" s="27">
        <f>IF(OR(U$3="",$A13=""),"",IF(COUNTIFS(Solicitudes!$A$3:$A$502,$A13,Solicitudes!$D$3:$D$502,"&lt;="&amp;U$3,Solicitudes!$E$3:$E$502,"&gt;="&amp;U$3,Solicitudes!$G$3:$G$502,"Aprobada",Solicitudes!$L$3:$L$502,"&lt;&gt;Licencia",Solicitudes!$L$3:$L$502,"&lt;&gt;Ausencia")&gt;0,"V",IF(COUNTIFS(Solicitudes!$A$3:$A$502,$A13,Solicitudes!$D$3:$D$502,"&lt;="&amp;U$3,Solicitudes!$E$3:$E$502,"&gt;="&amp;U$3,Solicitudes!$G$3:$G$502,"Aprobada",Solicitudes!$L$3:$L$502,"Licencia")+COUNTIFS(Solicitudes!$A$3:$A$502,$A13,Solicitudes!$D$3:$D$502,"&lt;="&amp;U$3,Solicitudes!$E$3:$E$502,"&gt;="&amp;U$3,Solicitudes!$G$3:$G$502,"Aprobada",Solicitudes!$L$3:$L$502,"Ausencia")&gt;0,"L",IF(COUNTIFS(Solicitudes!$A$3:$A$502,$A13,Solicitudes!$D$3:$D$502,"&lt;="&amp;U$3,Solicitudes!$E$3:$E$502,"&gt;="&amp;U$3,Solicitudes!$G$3:$G$502,"Solicitada")+COUNTIFS(Solicitudes!$A$3:$A$502,$A13,Solicitudes!$D$3:$D$502,"&lt;="&amp;U$3,Solicitudes!$E$3:$E$502,"&gt;="&amp;U$3,Solicitudes!$G$3:$G$502,"Planificada")&gt;0,"P",""))))</f>
        <v/>
      </c>
      <c r="V13" s="27">
        <f>IF(OR(V$3="",$A13=""),"",IF(COUNTIFS(Solicitudes!$A$3:$A$502,$A13,Solicitudes!$D$3:$D$502,"&lt;="&amp;V$3,Solicitudes!$E$3:$E$502,"&gt;="&amp;V$3,Solicitudes!$G$3:$G$502,"Aprobada",Solicitudes!$L$3:$L$502,"&lt;&gt;Licencia",Solicitudes!$L$3:$L$502,"&lt;&gt;Ausencia")&gt;0,"V",IF(COUNTIFS(Solicitudes!$A$3:$A$502,$A13,Solicitudes!$D$3:$D$502,"&lt;="&amp;V$3,Solicitudes!$E$3:$E$502,"&gt;="&amp;V$3,Solicitudes!$G$3:$G$502,"Aprobada",Solicitudes!$L$3:$L$502,"Licencia")+COUNTIFS(Solicitudes!$A$3:$A$502,$A13,Solicitudes!$D$3:$D$502,"&lt;="&amp;V$3,Solicitudes!$E$3:$E$502,"&gt;="&amp;V$3,Solicitudes!$G$3:$G$502,"Aprobada",Solicitudes!$L$3:$L$502,"Ausencia")&gt;0,"L",IF(COUNTIFS(Solicitudes!$A$3:$A$502,$A13,Solicitudes!$D$3:$D$502,"&lt;="&amp;V$3,Solicitudes!$E$3:$E$502,"&gt;="&amp;V$3,Solicitudes!$G$3:$G$502,"Solicitada")+COUNTIFS(Solicitudes!$A$3:$A$502,$A13,Solicitudes!$D$3:$D$502,"&lt;="&amp;V$3,Solicitudes!$E$3:$E$502,"&gt;="&amp;V$3,Solicitudes!$G$3:$G$502,"Planificada")&gt;0,"P",""))))</f>
        <v/>
      </c>
      <c r="W13" s="27">
        <f>IF(OR(W$3="",$A13=""),"",IF(COUNTIFS(Solicitudes!$A$3:$A$502,$A13,Solicitudes!$D$3:$D$502,"&lt;="&amp;W$3,Solicitudes!$E$3:$E$502,"&gt;="&amp;W$3,Solicitudes!$G$3:$G$502,"Aprobada",Solicitudes!$L$3:$L$502,"&lt;&gt;Licencia",Solicitudes!$L$3:$L$502,"&lt;&gt;Ausencia")&gt;0,"V",IF(COUNTIFS(Solicitudes!$A$3:$A$502,$A13,Solicitudes!$D$3:$D$502,"&lt;="&amp;W$3,Solicitudes!$E$3:$E$502,"&gt;="&amp;W$3,Solicitudes!$G$3:$G$502,"Aprobada",Solicitudes!$L$3:$L$502,"Licencia")+COUNTIFS(Solicitudes!$A$3:$A$502,$A13,Solicitudes!$D$3:$D$502,"&lt;="&amp;W$3,Solicitudes!$E$3:$E$502,"&gt;="&amp;W$3,Solicitudes!$G$3:$G$502,"Aprobada",Solicitudes!$L$3:$L$502,"Ausencia")&gt;0,"L",IF(COUNTIFS(Solicitudes!$A$3:$A$502,$A13,Solicitudes!$D$3:$D$502,"&lt;="&amp;W$3,Solicitudes!$E$3:$E$502,"&gt;="&amp;W$3,Solicitudes!$G$3:$G$502,"Solicitada")+COUNTIFS(Solicitudes!$A$3:$A$502,$A13,Solicitudes!$D$3:$D$502,"&lt;="&amp;W$3,Solicitudes!$E$3:$E$502,"&gt;="&amp;W$3,Solicitudes!$G$3:$G$502,"Planificada")&gt;0,"P",""))))</f>
        <v/>
      </c>
      <c r="X13" s="27">
        <f>IF(OR(X$3="",$A13=""),"",IF(COUNTIFS(Solicitudes!$A$3:$A$502,$A13,Solicitudes!$D$3:$D$502,"&lt;="&amp;X$3,Solicitudes!$E$3:$E$502,"&gt;="&amp;X$3,Solicitudes!$G$3:$G$502,"Aprobada",Solicitudes!$L$3:$L$502,"&lt;&gt;Licencia",Solicitudes!$L$3:$L$502,"&lt;&gt;Ausencia")&gt;0,"V",IF(COUNTIFS(Solicitudes!$A$3:$A$502,$A13,Solicitudes!$D$3:$D$502,"&lt;="&amp;X$3,Solicitudes!$E$3:$E$502,"&gt;="&amp;X$3,Solicitudes!$G$3:$G$502,"Aprobada",Solicitudes!$L$3:$L$502,"Licencia")+COUNTIFS(Solicitudes!$A$3:$A$502,$A13,Solicitudes!$D$3:$D$502,"&lt;="&amp;X$3,Solicitudes!$E$3:$E$502,"&gt;="&amp;X$3,Solicitudes!$G$3:$G$502,"Aprobada",Solicitudes!$L$3:$L$502,"Ausencia")&gt;0,"L",IF(COUNTIFS(Solicitudes!$A$3:$A$502,$A13,Solicitudes!$D$3:$D$502,"&lt;="&amp;X$3,Solicitudes!$E$3:$E$502,"&gt;="&amp;X$3,Solicitudes!$G$3:$G$502,"Solicitada")+COUNTIFS(Solicitudes!$A$3:$A$502,$A13,Solicitudes!$D$3:$D$502,"&lt;="&amp;X$3,Solicitudes!$E$3:$E$502,"&gt;="&amp;X$3,Solicitudes!$G$3:$G$502,"Planificada")&gt;0,"P",""))))</f>
        <v/>
      </c>
      <c r="Y13" s="27">
        <f>IF(OR(Y$3="",$A13=""),"",IF(COUNTIFS(Solicitudes!$A$3:$A$502,$A13,Solicitudes!$D$3:$D$502,"&lt;="&amp;Y$3,Solicitudes!$E$3:$E$502,"&gt;="&amp;Y$3,Solicitudes!$G$3:$G$502,"Aprobada",Solicitudes!$L$3:$L$502,"&lt;&gt;Licencia",Solicitudes!$L$3:$L$502,"&lt;&gt;Ausencia")&gt;0,"V",IF(COUNTIFS(Solicitudes!$A$3:$A$502,$A13,Solicitudes!$D$3:$D$502,"&lt;="&amp;Y$3,Solicitudes!$E$3:$E$502,"&gt;="&amp;Y$3,Solicitudes!$G$3:$G$502,"Aprobada",Solicitudes!$L$3:$L$502,"Licencia")+COUNTIFS(Solicitudes!$A$3:$A$502,$A13,Solicitudes!$D$3:$D$502,"&lt;="&amp;Y$3,Solicitudes!$E$3:$E$502,"&gt;="&amp;Y$3,Solicitudes!$G$3:$G$502,"Aprobada",Solicitudes!$L$3:$L$502,"Ausencia")&gt;0,"L",IF(COUNTIFS(Solicitudes!$A$3:$A$502,$A13,Solicitudes!$D$3:$D$502,"&lt;="&amp;Y$3,Solicitudes!$E$3:$E$502,"&gt;="&amp;Y$3,Solicitudes!$G$3:$G$502,"Solicitada")+COUNTIFS(Solicitudes!$A$3:$A$502,$A13,Solicitudes!$D$3:$D$502,"&lt;="&amp;Y$3,Solicitudes!$E$3:$E$502,"&gt;="&amp;Y$3,Solicitudes!$G$3:$G$502,"Planificada")&gt;0,"P",""))))</f>
        <v/>
      </c>
      <c r="Z13" s="27">
        <f>IF(OR(Z$3="",$A13=""),"",IF(COUNTIFS(Solicitudes!$A$3:$A$502,$A13,Solicitudes!$D$3:$D$502,"&lt;="&amp;Z$3,Solicitudes!$E$3:$E$502,"&gt;="&amp;Z$3,Solicitudes!$G$3:$G$502,"Aprobada",Solicitudes!$L$3:$L$502,"&lt;&gt;Licencia",Solicitudes!$L$3:$L$502,"&lt;&gt;Ausencia")&gt;0,"V",IF(COUNTIFS(Solicitudes!$A$3:$A$502,$A13,Solicitudes!$D$3:$D$502,"&lt;="&amp;Z$3,Solicitudes!$E$3:$E$502,"&gt;="&amp;Z$3,Solicitudes!$G$3:$G$502,"Aprobada",Solicitudes!$L$3:$L$502,"Licencia")+COUNTIFS(Solicitudes!$A$3:$A$502,$A13,Solicitudes!$D$3:$D$502,"&lt;="&amp;Z$3,Solicitudes!$E$3:$E$502,"&gt;="&amp;Z$3,Solicitudes!$G$3:$G$502,"Aprobada",Solicitudes!$L$3:$L$502,"Ausencia")&gt;0,"L",IF(COUNTIFS(Solicitudes!$A$3:$A$502,$A13,Solicitudes!$D$3:$D$502,"&lt;="&amp;Z$3,Solicitudes!$E$3:$E$502,"&gt;="&amp;Z$3,Solicitudes!$G$3:$G$502,"Solicitada")+COUNTIFS(Solicitudes!$A$3:$A$502,$A13,Solicitudes!$D$3:$D$502,"&lt;="&amp;Z$3,Solicitudes!$E$3:$E$502,"&gt;="&amp;Z$3,Solicitudes!$G$3:$G$502,"Planificada")&gt;0,"P",""))))</f>
        <v/>
      </c>
      <c r="AA13" s="27">
        <f>IF(OR(AA$3="",$A13=""),"",IF(COUNTIFS(Solicitudes!$A$3:$A$502,$A13,Solicitudes!$D$3:$D$502,"&lt;="&amp;AA$3,Solicitudes!$E$3:$E$502,"&gt;="&amp;AA$3,Solicitudes!$G$3:$G$502,"Aprobada",Solicitudes!$L$3:$L$502,"&lt;&gt;Licencia",Solicitudes!$L$3:$L$502,"&lt;&gt;Ausencia")&gt;0,"V",IF(COUNTIFS(Solicitudes!$A$3:$A$502,$A13,Solicitudes!$D$3:$D$502,"&lt;="&amp;AA$3,Solicitudes!$E$3:$E$502,"&gt;="&amp;AA$3,Solicitudes!$G$3:$G$502,"Aprobada",Solicitudes!$L$3:$L$502,"Licencia")+COUNTIFS(Solicitudes!$A$3:$A$502,$A13,Solicitudes!$D$3:$D$502,"&lt;="&amp;AA$3,Solicitudes!$E$3:$E$502,"&gt;="&amp;AA$3,Solicitudes!$G$3:$G$502,"Aprobada",Solicitudes!$L$3:$L$502,"Ausencia")&gt;0,"L",IF(COUNTIFS(Solicitudes!$A$3:$A$502,$A13,Solicitudes!$D$3:$D$502,"&lt;="&amp;AA$3,Solicitudes!$E$3:$E$502,"&gt;="&amp;AA$3,Solicitudes!$G$3:$G$502,"Solicitada")+COUNTIFS(Solicitudes!$A$3:$A$502,$A13,Solicitudes!$D$3:$D$502,"&lt;="&amp;AA$3,Solicitudes!$E$3:$E$502,"&gt;="&amp;AA$3,Solicitudes!$G$3:$G$502,"Planificada")&gt;0,"P",""))))</f>
        <v/>
      </c>
      <c r="AB13" s="27">
        <f>IF(OR(AB$3="",$A13=""),"",IF(COUNTIFS(Solicitudes!$A$3:$A$502,$A13,Solicitudes!$D$3:$D$502,"&lt;="&amp;AB$3,Solicitudes!$E$3:$E$502,"&gt;="&amp;AB$3,Solicitudes!$G$3:$G$502,"Aprobada",Solicitudes!$L$3:$L$502,"&lt;&gt;Licencia",Solicitudes!$L$3:$L$502,"&lt;&gt;Ausencia")&gt;0,"V",IF(COUNTIFS(Solicitudes!$A$3:$A$502,$A13,Solicitudes!$D$3:$D$502,"&lt;="&amp;AB$3,Solicitudes!$E$3:$E$502,"&gt;="&amp;AB$3,Solicitudes!$G$3:$G$502,"Aprobada",Solicitudes!$L$3:$L$502,"Licencia")+COUNTIFS(Solicitudes!$A$3:$A$502,$A13,Solicitudes!$D$3:$D$502,"&lt;="&amp;AB$3,Solicitudes!$E$3:$E$502,"&gt;="&amp;AB$3,Solicitudes!$G$3:$G$502,"Aprobada",Solicitudes!$L$3:$L$502,"Ausencia")&gt;0,"L",IF(COUNTIFS(Solicitudes!$A$3:$A$502,$A13,Solicitudes!$D$3:$D$502,"&lt;="&amp;AB$3,Solicitudes!$E$3:$E$502,"&gt;="&amp;AB$3,Solicitudes!$G$3:$G$502,"Solicitada")+COUNTIFS(Solicitudes!$A$3:$A$502,$A13,Solicitudes!$D$3:$D$502,"&lt;="&amp;AB$3,Solicitudes!$E$3:$E$502,"&gt;="&amp;AB$3,Solicitudes!$G$3:$G$502,"Planificada")&gt;0,"P",""))))</f>
        <v/>
      </c>
      <c r="AC13" s="27">
        <f>IF(OR(AC$3="",$A13=""),"",IF(COUNTIFS(Solicitudes!$A$3:$A$502,$A13,Solicitudes!$D$3:$D$502,"&lt;="&amp;AC$3,Solicitudes!$E$3:$E$502,"&gt;="&amp;AC$3,Solicitudes!$G$3:$G$502,"Aprobada",Solicitudes!$L$3:$L$502,"&lt;&gt;Licencia",Solicitudes!$L$3:$L$502,"&lt;&gt;Ausencia")&gt;0,"V",IF(COUNTIFS(Solicitudes!$A$3:$A$502,$A13,Solicitudes!$D$3:$D$502,"&lt;="&amp;AC$3,Solicitudes!$E$3:$E$502,"&gt;="&amp;AC$3,Solicitudes!$G$3:$G$502,"Aprobada",Solicitudes!$L$3:$L$502,"Licencia")+COUNTIFS(Solicitudes!$A$3:$A$502,$A13,Solicitudes!$D$3:$D$502,"&lt;="&amp;AC$3,Solicitudes!$E$3:$E$502,"&gt;="&amp;AC$3,Solicitudes!$G$3:$G$502,"Aprobada",Solicitudes!$L$3:$L$502,"Ausencia")&gt;0,"L",IF(COUNTIFS(Solicitudes!$A$3:$A$502,$A13,Solicitudes!$D$3:$D$502,"&lt;="&amp;AC$3,Solicitudes!$E$3:$E$502,"&gt;="&amp;AC$3,Solicitudes!$G$3:$G$502,"Solicitada")+COUNTIFS(Solicitudes!$A$3:$A$502,$A13,Solicitudes!$D$3:$D$502,"&lt;="&amp;AC$3,Solicitudes!$E$3:$E$502,"&gt;="&amp;AC$3,Solicitudes!$G$3:$G$502,"Planificada")&gt;0,"P",""))))</f>
        <v/>
      </c>
      <c r="AD13" s="27">
        <f>IF(OR(AD$3="",$A13=""),"",IF(COUNTIFS(Solicitudes!$A$3:$A$502,$A13,Solicitudes!$D$3:$D$502,"&lt;="&amp;AD$3,Solicitudes!$E$3:$E$502,"&gt;="&amp;AD$3,Solicitudes!$G$3:$G$502,"Aprobada",Solicitudes!$L$3:$L$502,"&lt;&gt;Licencia",Solicitudes!$L$3:$L$502,"&lt;&gt;Ausencia")&gt;0,"V",IF(COUNTIFS(Solicitudes!$A$3:$A$502,$A13,Solicitudes!$D$3:$D$502,"&lt;="&amp;AD$3,Solicitudes!$E$3:$E$502,"&gt;="&amp;AD$3,Solicitudes!$G$3:$G$502,"Aprobada",Solicitudes!$L$3:$L$502,"Licencia")+COUNTIFS(Solicitudes!$A$3:$A$502,$A13,Solicitudes!$D$3:$D$502,"&lt;="&amp;AD$3,Solicitudes!$E$3:$E$502,"&gt;="&amp;AD$3,Solicitudes!$G$3:$G$502,"Aprobada",Solicitudes!$L$3:$L$502,"Ausencia")&gt;0,"L",IF(COUNTIFS(Solicitudes!$A$3:$A$502,$A13,Solicitudes!$D$3:$D$502,"&lt;="&amp;AD$3,Solicitudes!$E$3:$E$502,"&gt;="&amp;AD$3,Solicitudes!$G$3:$G$502,"Solicitada")+COUNTIFS(Solicitudes!$A$3:$A$502,$A13,Solicitudes!$D$3:$D$502,"&lt;="&amp;AD$3,Solicitudes!$E$3:$E$502,"&gt;="&amp;AD$3,Solicitudes!$G$3:$G$502,"Planificada")&gt;0,"P",""))))</f>
        <v/>
      </c>
      <c r="AE13" s="27">
        <f>IF(OR(AE$3="",$A13=""),"",IF(COUNTIFS(Solicitudes!$A$3:$A$502,$A13,Solicitudes!$D$3:$D$502,"&lt;="&amp;AE$3,Solicitudes!$E$3:$E$502,"&gt;="&amp;AE$3,Solicitudes!$G$3:$G$502,"Aprobada",Solicitudes!$L$3:$L$502,"&lt;&gt;Licencia",Solicitudes!$L$3:$L$502,"&lt;&gt;Ausencia")&gt;0,"V",IF(COUNTIFS(Solicitudes!$A$3:$A$502,$A13,Solicitudes!$D$3:$D$502,"&lt;="&amp;AE$3,Solicitudes!$E$3:$E$502,"&gt;="&amp;AE$3,Solicitudes!$G$3:$G$502,"Aprobada",Solicitudes!$L$3:$L$502,"Licencia")+COUNTIFS(Solicitudes!$A$3:$A$502,$A13,Solicitudes!$D$3:$D$502,"&lt;="&amp;AE$3,Solicitudes!$E$3:$E$502,"&gt;="&amp;AE$3,Solicitudes!$G$3:$G$502,"Aprobada",Solicitudes!$L$3:$L$502,"Ausencia")&gt;0,"L",IF(COUNTIFS(Solicitudes!$A$3:$A$502,$A13,Solicitudes!$D$3:$D$502,"&lt;="&amp;AE$3,Solicitudes!$E$3:$E$502,"&gt;="&amp;AE$3,Solicitudes!$G$3:$G$502,"Solicitada")+COUNTIFS(Solicitudes!$A$3:$A$502,$A13,Solicitudes!$D$3:$D$502,"&lt;="&amp;AE$3,Solicitudes!$E$3:$E$502,"&gt;="&amp;AE$3,Solicitudes!$G$3:$G$502,"Planificada")&gt;0,"P",""))))</f>
        <v/>
      </c>
      <c r="AF13" s="27">
        <f>IF(OR(AF$3="",$A13=""),"",IF(COUNTIFS(Solicitudes!$A$3:$A$502,$A13,Solicitudes!$D$3:$D$502,"&lt;="&amp;AF$3,Solicitudes!$E$3:$E$502,"&gt;="&amp;AF$3,Solicitudes!$G$3:$G$502,"Aprobada",Solicitudes!$L$3:$L$502,"&lt;&gt;Licencia",Solicitudes!$L$3:$L$502,"&lt;&gt;Ausencia")&gt;0,"V",IF(COUNTIFS(Solicitudes!$A$3:$A$502,$A13,Solicitudes!$D$3:$D$502,"&lt;="&amp;AF$3,Solicitudes!$E$3:$E$502,"&gt;="&amp;AF$3,Solicitudes!$G$3:$G$502,"Aprobada",Solicitudes!$L$3:$L$502,"Licencia")+COUNTIFS(Solicitudes!$A$3:$A$502,$A13,Solicitudes!$D$3:$D$502,"&lt;="&amp;AF$3,Solicitudes!$E$3:$E$502,"&gt;="&amp;AF$3,Solicitudes!$G$3:$G$502,"Aprobada",Solicitudes!$L$3:$L$502,"Ausencia")&gt;0,"L",IF(COUNTIFS(Solicitudes!$A$3:$A$502,$A13,Solicitudes!$D$3:$D$502,"&lt;="&amp;AF$3,Solicitudes!$E$3:$E$502,"&gt;="&amp;AF$3,Solicitudes!$G$3:$G$502,"Solicitada")+COUNTIFS(Solicitudes!$A$3:$A$502,$A13,Solicitudes!$D$3:$D$502,"&lt;="&amp;AF$3,Solicitudes!$E$3:$E$502,"&gt;="&amp;AF$3,Solicitudes!$G$3:$G$502,"Planificada")&gt;0,"P",""))))</f>
        <v/>
      </c>
      <c r="AG13" s="27">
        <f>IF(OR(AG$3="",$A13=""),"",IF(COUNTIFS(Solicitudes!$A$3:$A$502,$A13,Solicitudes!$D$3:$D$502,"&lt;="&amp;AG$3,Solicitudes!$E$3:$E$502,"&gt;="&amp;AG$3,Solicitudes!$G$3:$G$502,"Aprobada",Solicitudes!$L$3:$L$502,"&lt;&gt;Licencia",Solicitudes!$L$3:$L$502,"&lt;&gt;Ausencia")&gt;0,"V",IF(COUNTIFS(Solicitudes!$A$3:$A$502,$A13,Solicitudes!$D$3:$D$502,"&lt;="&amp;AG$3,Solicitudes!$E$3:$E$502,"&gt;="&amp;AG$3,Solicitudes!$G$3:$G$502,"Aprobada",Solicitudes!$L$3:$L$502,"Licencia")+COUNTIFS(Solicitudes!$A$3:$A$502,$A13,Solicitudes!$D$3:$D$502,"&lt;="&amp;AG$3,Solicitudes!$E$3:$E$502,"&gt;="&amp;AG$3,Solicitudes!$G$3:$G$502,"Aprobada",Solicitudes!$L$3:$L$502,"Ausencia")&gt;0,"L",IF(COUNTIFS(Solicitudes!$A$3:$A$502,$A13,Solicitudes!$D$3:$D$502,"&lt;="&amp;AG$3,Solicitudes!$E$3:$E$502,"&gt;="&amp;AG$3,Solicitudes!$G$3:$G$502,"Solicitada")+COUNTIFS(Solicitudes!$A$3:$A$502,$A13,Solicitudes!$D$3:$D$502,"&lt;="&amp;AG$3,Solicitudes!$E$3:$E$502,"&gt;="&amp;AG$3,Solicitudes!$G$3:$G$502,"Planificada")&gt;0,"P",""))))</f>
        <v/>
      </c>
    </row>
    <row r="14">
      <c r="A14">
        <f>IF(Saldos!A14="","",Saldos!A14)</f>
        <v/>
      </c>
      <c r="B14">
        <f>IF(A14="","",Saldos!B14)</f>
        <v/>
      </c>
      <c r="C14" s="27">
        <f>IF(OR(C$3="",$A14=""),"",IF(COUNTIFS(Solicitudes!$A$3:$A$502,$A14,Solicitudes!$D$3:$D$502,"&lt;="&amp;C$3,Solicitudes!$E$3:$E$502,"&gt;="&amp;C$3,Solicitudes!$G$3:$G$502,"Aprobada",Solicitudes!$L$3:$L$502,"&lt;&gt;Licencia",Solicitudes!$L$3:$L$502,"&lt;&gt;Ausencia")&gt;0,"V",IF(COUNTIFS(Solicitudes!$A$3:$A$502,$A14,Solicitudes!$D$3:$D$502,"&lt;="&amp;C$3,Solicitudes!$E$3:$E$502,"&gt;="&amp;C$3,Solicitudes!$G$3:$G$502,"Aprobada",Solicitudes!$L$3:$L$502,"Licencia")+COUNTIFS(Solicitudes!$A$3:$A$502,$A14,Solicitudes!$D$3:$D$502,"&lt;="&amp;C$3,Solicitudes!$E$3:$E$502,"&gt;="&amp;C$3,Solicitudes!$G$3:$G$502,"Aprobada",Solicitudes!$L$3:$L$502,"Ausencia")&gt;0,"L",IF(COUNTIFS(Solicitudes!$A$3:$A$502,$A14,Solicitudes!$D$3:$D$502,"&lt;="&amp;C$3,Solicitudes!$E$3:$E$502,"&gt;="&amp;C$3,Solicitudes!$G$3:$G$502,"Solicitada")+COUNTIFS(Solicitudes!$A$3:$A$502,$A14,Solicitudes!$D$3:$D$502,"&lt;="&amp;C$3,Solicitudes!$E$3:$E$502,"&gt;="&amp;C$3,Solicitudes!$G$3:$G$502,"Planificada")&gt;0,"P",""))))</f>
        <v/>
      </c>
      <c r="D14" s="27">
        <f>IF(OR(D$3="",$A14=""),"",IF(COUNTIFS(Solicitudes!$A$3:$A$502,$A14,Solicitudes!$D$3:$D$502,"&lt;="&amp;D$3,Solicitudes!$E$3:$E$502,"&gt;="&amp;D$3,Solicitudes!$G$3:$G$502,"Aprobada",Solicitudes!$L$3:$L$502,"&lt;&gt;Licencia",Solicitudes!$L$3:$L$502,"&lt;&gt;Ausencia")&gt;0,"V",IF(COUNTIFS(Solicitudes!$A$3:$A$502,$A14,Solicitudes!$D$3:$D$502,"&lt;="&amp;D$3,Solicitudes!$E$3:$E$502,"&gt;="&amp;D$3,Solicitudes!$G$3:$G$502,"Aprobada",Solicitudes!$L$3:$L$502,"Licencia")+COUNTIFS(Solicitudes!$A$3:$A$502,$A14,Solicitudes!$D$3:$D$502,"&lt;="&amp;D$3,Solicitudes!$E$3:$E$502,"&gt;="&amp;D$3,Solicitudes!$G$3:$G$502,"Aprobada",Solicitudes!$L$3:$L$502,"Ausencia")&gt;0,"L",IF(COUNTIFS(Solicitudes!$A$3:$A$502,$A14,Solicitudes!$D$3:$D$502,"&lt;="&amp;D$3,Solicitudes!$E$3:$E$502,"&gt;="&amp;D$3,Solicitudes!$G$3:$G$502,"Solicitada")+COUNTIFS(Solicitudes!$A$3:$A$502,$A14,Solicitudes!$D$3:$D$502,"&lt;="&amp;D$3,Solicitudes!$E$3:$E$502,"&gt;="&amp;D$3,Solicitudes!$G$3:$G$502,"Planificada")&gt;0,"P",""))))</f>
        <v/>
      </c>
      <c r="E14" s="27">
        <f>IF(OR(E$3="",$A14=""),"",IF(COUNTIFS(Solicitudes!$A$3:$A$502,$A14,Solicitudes!$D$3:$D$502,"&lt;="&amp;E$3,Solicitudes!$E$3:$E$502,"&gt;="&amp;E$3,Solicitudes!$G$3:$G$502,"Aprobada",Solicitudes!$L$3:$L$502,"&lt;&gt;Licencia",Solicitudes!$L$3:$L$502,"&lt;&gt;Ausencia")&gt;0,"V",IF(COUNTIFS(Solicitudes!$A$3:$A$502,$A14,Solicitudes!$D$3:$D$502,"&lt;="&amp;E$3,Solicitudes!$E$3:$E$502,"&gt;="&amp;E$3,Solicitudes!$G$3:$G$502,"Aprobada",Solicitudes!$L$3:$L$502,"Licencia")+COUNTIFS(Solicitudes!$A$3:$A$502,$A14,Solicitudes!$D$3:$D$502,"&lt;="&amp;E$3,Solicitudes!$E$3:$E$502,"&gt;="&amp;E$3,Solicitudes!$G$3:$G$502,"Aprobada",Solicitudes!$L$3:$L$502,"Ausencia")&gt;0,"L",IF(COUNTIFS(Solicitudes!$A$3:$A$502,$A14,Solicitudes!$D$3:$D$502,"&lt;="&amp;E$3,Solicitudes!$E$3:$E$502,"&gt;="&amp;E$3,Solicitudes!$G$3:$G$502,"Solicitada")+COUNTIFS(Solicitudes!$A$3:$A$502,$A14,Solicitudes!$D$3:$D$502,"&lt;="&amp;E$3,Solicitudes!$E$3:$E$502,"&gt;="&amp;E$3,Solicitudes!$G$3:$G$502,"Planificada")&gt;0,"P",""))))</f>
        <v/>
      </c>
      <c r="F14" s="27">
        <f>IF(OR(F$3="",$A14=""),"",IF(COUNTIFS(Solicitudes!$A$3:$A$502,$A14,Solicitudes!$D$3:$D$502,"&lt;="&amp;F$3,Solicitudes!$E$3:$E$502,"&gt;="&amp;F$3,Solicitudes!$G$3:$G$502,"Aprobada",Solicitudes!$L$3:$L$502,"&lt;&gt;Licencia",Solicitudes!$L$3:$L$502,"&lt;&gt;Ausencia")&gt;0,"V",IF(COUNTIFS(Solicitudes!$A$3:$A$502,$A14,Solicitudes!$D$3:$D$502,"&lt;="&amp;F$3,Solicitudes!$E$3:$E$502,"&gt;="&amp;F$3,Solicitudes!$G$3:$G$502,"Aprobada",Solicitudes!$L$3:$L$502,"Licencia")+COUNTIFS(Solicitudes!$A$3:$A$502,$A14,Solicitudes!$D$3:$D$502,"&lt;="&amp;F$3,Solicitudes!$E$3:$E$502,"&gt;="&amp;F$3,Solicitudes!$G$3:$G$502,"Aprobada",Solicitudes!$L$3:$L$502,"Ausencia")&gt;0,"L",IF(COUNTIFS(Solicitudes!$A$3:$A$502,$A14,Solicitudes!$D$3:$D$502,"&lt;="&amp;F$3,Solicitudes!$E$3:$E$502,"&gt;="&amp;F$3,Solicitudes!$G$3:$G$502,"Solicitada")+COUNTIFS(Solicitudes!$A$3:$A$502,$A14,Solicitudes!$D$3:$D$502,"&lt;="&amp;F$3,Solicitudes!$E$3:$E$502,"&gt;="&amp;F$3,Solicitudes!$G$3:$G$502,"Planificada")&gt;0,"P",""))))</f>
        <v/>
      </c>
      <c r="G14" s="27">
        <f>IF(OR(G$3="",$A14=""),"",IF(COUNTIFS(Solicitudes!$A$3:$A$502,$A14,Solicitudes!$D$3:$D$502,"&lt;="&amp;G$3,Solicitudes!$E$3:$E$502,"&gt;="&amp;G$3,Solicitudes!$G$3:$G$502,"Aprobada",Solicitudes!$L$3:$L$502,"&lt;&gt;Licencia",Solicitudes!$L$3:$L$502,"&lt;&gt;Ausencia")&gt;0,"V",IF(COUNTIFS(Solicitudes!$A$3:$A$502,$A14,Solicitudes!$D$3:$D$502,"&lt;="&amp;G$3,Solicitudes!$E$3:$E$502,"&gt;="&amp;G$3,Solicitudes!$G$3:$G$502,"Aprobada",Solicitudes!$L$3:$L$502,"Licencia")+COUNTIFS(Solicitudes!$A$3:$A$502,$A14,Solicitudes!$D$3:$D$502,"&lt;="&amp;G$3,Solicitudes!$E$3:$E$502,"&gt;="&amp;G$3,Solicitudes!$G$3:$G$502,"Aprobada",Solicitudes!$L$3:$L$502,"Ausencia")&gt;0,"L",IF(COUNTIFS(Solicitudes!$A$3:$A$502,$A14,Solicitudes!$D$3:$D$502,"&lt;="&amp;G$3,Solicitudes!$E$3:$E$502,"&gt;="&amp;G$3,Solicitudes!$G$3:$G$502,"Solicitada")+COUNTIFS(Solicitudes!$A$3:$A$502,$A14,Solicitudes!$D$3:$D$502,"&lt;="&amp;G$3,Solicitudes!$E$3:$E$502,"&gt;="&amp;G$3,Solicitudes!$G$3:$G$502,"Planificada")&gt;0,"P",""))))</f>
        <v/>
      </c>
      <c r="H14" s="27">
        <f>IF(OR(H$3="",$A14=""),"",IF(COUNTIFS(Solicitudes!$A$3:$A$502,$A14,Solicitudes!$D$3:$D$502,"&lt;="&amp;H$3,Solicitudes!$E$3:$E$502,"&gt;="&amp;H$3,Solicitudes!$G$3:$G$502,"Aprobada",Solicitudes!$L$3:$L$502,"&lt;&gt;Licencia",Solicitudes!$L$3:$L$502,"&lt;&gt;Ausencia")&gt;0,"V",IF(COUNTIFS(Solicitudes!$A$3:$A$502,$A14,Solicitudes!$D$3:$D$502,"&lt;="&amp;H$3,Solicitudes!$E$3:$E$502,"&gt;="&amp;H$3,Solicitudes!$G$3:$G$502,"Aprobada",Solicitudes!$L$3:$L$502,"Licencia")+COUNTIFS(Solicitudes!$A$3:$A$502,$A14,Solicitudes!$D$3:$D$502,"&lt;="&amp;H$3,Solicitudes!$E$3:$E$502,"&gt;="&amp;H$3,Solicitudes!$G$3:$G$502,"Aprobada",Solicitudes!$L$3:$L$502,"Ausencia")&gt;0,"L",IF(COUNTIFS(Solicitudes!$A$3:$A$502,$A14,Solicitudes!$D$3:$D$502,"&lt;="&amp;H$3,Solicitudes!$E$3:$E$502,"&gt;="&amp;H$3,Solicitudes!$G$3:$G$502,"Solicitada")+COUNTIFS(Solicitudes!$A$3:$A$502,$A14,Solicitudes!$D$3:$D$502,"&lt;="&amp;H$3,Solicitudes!$E$3:$E$502,"&gt;="&amp;H$3,Solicitudes!$G$3:$G$502,"Planificada")&gt;0,"P",""))))</f>
        <v/>
      </c>
      <c r="I14" s="27">
        <f>IF(OR(I$3="",$A14=""),"",IF(COUNTIFS(Solicitudes!$A$3:$A$502,$A14,Solicitudes!$D$3:$D$502,"&lt;="&amp;I$3,Solicitudes!$E$3:$E$502,"&gt;="&amp;I$3,Solicitudes!$G$3:$G$502,"Aprobada",Solicitudes!$L$3:$L$502,"&lt;&gt;Licencia",Solicitudes!$L$3:$L$502,"&lt;&gt;Ausencia")&gt;0,"V",IF(COUNTIFS(Solicitudes!$A$3:$A$502,$A14,Solicitudes!$D$3:$D$502,"&lt;="&amp;I$3,Solicitudes!$E$3:$E$502,"&gt;="&amp;I$3,Solicitudes!$G$3:$G$502,"Aprobada",Solicitudes!$L$3:$L$502,"Licencia")+COUNTIFS(Solicitudes!$A$3:$A$502,$A14,Solicitudes!$D$3:$D$502,"&lt;="&amp;I$3,Solicitudes!$E$3:$E$502,"&gt;="&amp;I$3,Solicitudes!$G$3:$G$502,"Aprobada",Solicitudes!$L$3:$L$502,"Ausencia")&gt;0,"L",IF(COUNTIFS(Solicitudes!$A$3:$A$502,$A14,Solicitudes!$D$3:$D$502,"&lt;="&amp;I$3,Solicitudes!$E$3:$E$502,"&gt;="&amp;I$3,Solicitudes!$G$3:$G$502,"Solicitada")+COUNTIFS(Solicitudes!$A$3:$A$502,$A14,Solicitudes!$D$3:$D$502,"&lt;="&amp;I$3,Solicitudes!$E$3:$E$502,"&gt;="&amp;I$3,Solicitudes!$G$3:$G$502,"Planificada")&gt;0,"P",""))))</f>
        <v/>
      </c>
      <c r="J14" s="27">
        <f>IF(OR(J$3="",$A14=""),"",IF(COUNTIFS(Solicitudes!$A$3:$A$502,$A14,Solicitudes!$D$3:$D$502,"&lt;="&amp;J$3,Solicitudes!$E$3:$E$502,"&gt;="&amp;J$3,Solicitudes!$G$3:$G$502,"Aprobada",Solicitudes!$L$3:$L$502,"&lt;&gt;Licencia",Solicitudes!$L$3:$L$502,"&lt;&gt;Ausencia")&gt;0,"V",IF(COUNTIFS(Solicitudes!$A$3:$A$502,$A14,Solicitudes!$D$3:$D$502,"&lt;="&amp;J$3,Solicitudes!$E$3:$E$502,"&gt;="&amp;J$3,Solicitudes!$G$3:$G$502,"Aprobada",Solicitudes!$L$3:$L$502,"Licencia")+COUNTIFS(Solicitudes!$A$3:$A$502,$A14,Solicitudes!$D$3:$D$502,"&lt;="&amp;J$3,Solicitudes!$E$3:$E$502,"&gt;="&amp;J$3,Solicitudes!$G$3:$G$502,"Aprobada",Solicitudes!$L$3:$L$502,"Ausencia")&gt;0,"L",IF(COUNTIFS(Solicitudes!$A$3:$A$502,$A14,Solicitudes!$D$3:$D$502,"&lt;="&amp;J$3,Solicitudes!$E$3:$E$502,"&gt;="&amp;J$3,Solicitudes!$G$3:$G$502,"Solicitada")+COUNTIFS(Solicitudes!$A$3:$A$502,$A14,Solicitudes!$D$3:$D$502,"&lt;="&amp;J$3,Solicitudes!$E$3:$E$502,"&gt;="&amp;J$3,Solicitudes!$G$3:$G$502,"Planificada")&gt;0,"P",""))))</f>
        <v/>
      </c>
      <c r="K14" s="27">
        <f>IF(OR(K$3="",$A14=""),"",IF(COUNTIFS(Solicitudes!$A$3:$A$502,$A14,Solicitudes!$D$3:$D$502,"&lt;="&amp;K$3,Solicitudes!$E$3:$E$502,"&gt;="&amp;K$3,Solicitudes!$G$3:$G$502,"Aprobada",Solicitudes!$L$3:$L$502,"&lt;&gt;Licencia",Solicitudes!$L$3:$L$502,"&lt;&gt;Ausencia")&gt;0,"V",IF(COUNTIFS(Solicitudes!$A$3:$A$502,$A14,Solicitudes!$D$3:$D$502,"&lt;="&amp;K$3,Solicitudes!$E$3:$E$502,"&gt;="&amp;K$3,Solicitudes!$G$3:$G$502,"Aprobada",Solicitudes!$L$3:$L$502,"Licencia")+COUNTIFS(Solicitudes!$A$3:$A$502,$A14,Solicitudes!$D$3:$D$502,"&lt;="&amp;K$3,Solicitudes!$E$3:$E$502,"&gt;="&amp;K$3,Solicitudes!$G$3:$G$502,"Aprobada",Solicitudes!$L$3:$L$502,"Ausencia")&gt;0,"L",IF(COUNTIFS(Solicitudes!$A$3:$A$502,$A14,Solicitudes!$D$3:$D$502,"&lt;="&amp;K$3,Solicitudes!$E$3:$E$502,"&gt;="&amp;K$3,Solicitudes!$G$3:$G$502,"Solicitada")+COUNTIFS(Solicitudes!$A$3:$A$502,$A14,Solicitudes!$D$3:$D$502,"&lt;="&amp;K$3,Solicitudes!$E$3:$E$502,"&gt;="&amp;K$3,Solicitudes!$G$3:$G$502,"Planificada")&gt;0,"P",""))))</f>
        <v/>
      </c>
      <c r="L14" s="27">
        <f>IF(OR(L$3="",$A14=""),"",IF(COUNTIFS(Solicitudes!$A$3:$A$502,$A14,Solicitudes!$D$3:$D$502,"&lt;="&amp;L$3,Solicitudes!$E$3:$E$502,"&gt;="&amp;L$3,Solicitudes!$G$3:$G$502,"Aprobada",Solicitudes!$L$3:$L$502,"&lt;&gt;Licencia",Solicitudes!$L$3:$L$502,"&lt;&gt;Ausencia")&gt;0,"V",IF(COUNTIFS(Solicitudes!$A$3:$A$502,$A14,Solicitudes!$D$3:$D$502,"&lt;="&amp;L$3,Solicitudes!$E$3:$E$502,"&gt;="&amp;L$3,Solicitudes!$G$3:$G$502,"Aprobada",Solicitudes!$L$3:$L$502,"Licencia")+COUNTIFS(Solicitudes!$A$3:$A$502,$A14,Solicitudes!$D$3:$D$502,"&lt;="&amp;L$3,Solicitudes!$E$3:$E$502,"&gt;="&amp;L$3,Solicitudes!$G$3:$G$502,"Aprobada",Solicitudes!$L$3:$L$502,"Ausencia")&gt;0,"L",IF(COUNTIFS(Solicitudes!$A$3:$A$502,$A14,Solicitudes!$D$3:$D$502,"&lt;="&amp;L$3,Solicitudes!$E$3:$E$502,"&gt;="&amp;L$3,Solicitudes!$G$3:$G$502,"Solicitada")+COUNTIFS(Solicitudes!$A$3:$A$502,$A14,Solicitudes!$D$3:$D$502,"&lt;="&amp;L$3,Solicitudes!$E$3:$E$502,"&gt;="&amp;L$3,Solicitudes!$G$3:$G$502,"Planificada")&gt;0,"P",""))))</f>
        <v/>
      </c>
      <c r="M14" s="27">
        <f>IF(OR(M$3="",$A14=""),"",IF(COUNTIFS(Solicitudes!$A$3:$A$502,$A14,Solicitudes!$D$3:$D$502,"&lt;="&amp;M$3,Solicitudes!$E$3:$E$502,"&gt;="&amp;M$3,Solicitudes!$G$3:$G$502,"Aprobada",Solicitudes!$L$3:$L$502,"&lt;&gt;Licencia",Solicitudes!$L$3:$L$502,"&lt;&gt;Ausencia")&gt;0,"V",IF(COUNTIFS(Solicitudes!$A$3:$A$502,$A14,Solicitudes!$D$3:$D$502,"&lt;="&amp;M$3,Solicitudes!$E$3:$E$502,"&gt;="&amp;M$3,Solicitudes!$G$3:$G$502,"Aprobada",Solicitudes!$L$3:$L$502,"Licencia")+COUNTIFS(Solicitudes!$A$3:$A$502,$A14,Solicitudes!$D$3:$D$502,"&lt;="&amp;M$3,Solicitudes!$E$3:$E$502,"&gt;="&amp;M$3,Solicitudes!$G$3:$G$502,"Aprobada",Solicitudes!$L$3:$L$502,"Ausencia")&gt;0,"L",IF(COUNTIFS(Solicitudes!$A$3:$A$502,$A14,Solicitudes!$D$3:$D$502,"&lt;="&amp;M$3,Solicitudes!$E$3:$E$502,"&gt;="&amp;M$3,Solicitudes!$G$3:$G$502,"Solicitada")+COUNTIFS(Solicitudes!$A$3:$A$502,$A14,Solicitudes!$D$3:$D$502,"&lt;="&amp;M$3,Solicitudes!$E$3:$E$502,"&gt;="&amp;M$3,Solicitudes!$G$3:$G$502,"Planificada")&gt;0,"P",""))))</f>
        <v/>
      </c>
      <c r="N14" s="27">
        <f>IF(OR(N$3="",$A14=""),"",IF(COUNTIFS(Solicitudes!$A$3:$A$502,$A14,Solicitudes!$D$3:$D$502,"&lt;="&amp;N$3,Solicitudes!$E$3:$E$502,"&gt;="&amp;N$3,Solicitudes!$G$3:$G$502,"Aprobada",Solicitudes!$L$3:$L$502,"&lt;&gt;Licencia",Solicitudes!$L$3:$L$502,"&lt;&gt;Ausencia")&gt;0,"V",IF(COUNTIFS(Solicitudes!$A$3:$A$502,$A14,Solicitudes!$D$3:$D$502,"&lt;="&amp;N$3,Solicitudes!$E$3:$E$502,"&gt;="&amp;N$3,Solicitudes!$G$3:$G$502,"Aprobada",Solicitudes!$L$3:$L$502,"Licencia")+COUNTIFS(Solicitudes!$A$3:$A$502,$A14,Solicitudes!$D$3:$D$502,"&lt;="&amp;N$3,Solicitudes!$E$3:$E$502,"&gt;="&amp;N$3,Solicitudes!$G$3:$G$502,"Aprobada",Solicitudes!$L$3:$L$502,"Ausencia")&gt;0,"L",IF(COUNTIFS(Solicitudes!$A$3:$A$502,$A14,Solicitudes!$D$3:$D$502,"&lt;="&amp;N$3,Solicitudes!$E$3:$E$502,"&gt;="&amp;N$3,Solicitudes!$G$3:$G$502,"Solicitada")+COUNTIFS(Solicitudes!$A$3:$A$502,$A14,Solicitudes!$D$3:$D$502,"&lt;="&amp;N$3,Solicitudes!$E$3:$E$502,"&gt;="&amp;N$3,Solicitudes!$G$3:$G$502,"Planificada")&gt;0,"P",""))))</f>
        <v/>
      </c>
      <c r="O14" s="27">
        <f>IF(OR(O$3="",$A14=""),"",IF(COUNTIFS(Solicitudes!$A$3:$A$502,$A14,Solicitudes!$D$3:$D$502,"&lt;="&amp;O$3,Solicitudes!$E$3:$E$502,"&gt;="&amp;O$3,Solicitudes!$G$3:$G$502,"Aprobada",Solicitudes!$L$3:$L$502,"&lt;&gt;Licencia",Solicitudes!$L$3:$L$502,"&lt;&gt;Ausencia")&gt;0,"V",IF(COUNTIFS(Solicitudes!$A$3:$A$502,$A14,Solicitudes!$D$3:$D$502,"&lt;="&amp;O$3,Solicitudes!$E$3:$E$502,"&gt;="&amp;O$3,Solicitudes!$G$3:$G$502,"Aprobada",Solicitudes!$L$3:$L$502,"Licencia")+COUNTIFS(Solicitudes!$A$3:$A$502,$A14,Solicitudes!$D$3:$D$502,"&lt;="&amp;O$3,Solicitudes!$E$3:$E$502,"&gt;="&amp;O$3,Solicitudes!$G$3:$G$502,"Aprobada",Solicitudes!$L$3:$L$502,"Ausencia")&gt;0,"L",IF(COUNTIFS(Solicitudes!$A$3:$A$502,$A14,Solicitudes!$D$3:$D$502,"&lt;="&amp;O$3,Solicitudes!$E$3:$E$502,"&gt;="&amp;O$3,Solicitudes!$G$3:$G$502,"Solicitada")+COUNTIFS(Solicitudes!$A$3:$A$502,$A14,Solicitudes!$D$3:$D$502,"&lt;="&amp;O$3,Solicitudes!$E$3:$E$502,"&gt;="&amp;O$3,Solicitudes!$G$3:$G$502,"Planificada")&gt;0,"P",""))))</f>
        <v/>
      </c>
      <c r="P14" s="27">
        <f>IF(OR(P$3="",$A14=""),"",IF(COUNTIFS(Solicitudes!$A$3:$A$502,$A14,Solicitudes!$D$3:$D$502,"&lt;="&amp;P$3,Solicitudes!$E$3:$E$502,"&gt;="&amp;P$3,Solicitudes!$G$3:$G$502,"Aprobada",Solicitudes!$L$3:$L$502,"&lt;&gt;Licencia",Solicitudes!$L$3:$L$502,"&lt;&gt;Ausencia")&gt;0,"V",IF(COUNTIFS(Solicitudes!$A$3:$A$502,$A14,Solicitudes!$D$3:$D$502,"&lt;="&amp;P$3,Solicitudes!$E$3:$E$502,"&gt;="&amp;P$3,Solicitudes!$G$3:$G$502,"Aprobada",Solicitudes!$L$3:$L$502,"Licencia")+COUNTIFS(Solicitudes!$A$3:$A$502,$A14,Solicitudes!$D$3:$D$502,"&lt;="&amp;P$3,Solicitudes!$E$3:$E$502,"&gt;="&amp;P$3,Solicitudes!$G$3:$G$502,"Aprobada",Solicitudes!$L$3:$L$502,"Ausencia")&gt;0,"L",IF(COUNTIFS(Solicitudes!$A$3:$A$502,$A14,Solicitudes!$D$3:$D$502,"&lt;="&amp;P$3,Solicitudes!$E$3:$E$502,"&gt;="&amp;P$3,Solicitudes!$G$3:$G$502,"Solicitada")+COUNTIFS(Solicitudes!$A$3:$A$502,$A14,Solicitudes!$D$3:$D$502,"&lt;="&amp;P$3,Solicitudes!$E$3:$E$502,"&gt;="&amp;P$3,Solicitudes!$G$3:$G$502,"Planificada")&gt;0,"P",""))))</f>
        <v/>
      </c>
      <c r="Q14" s="27">
        <f>IF(OR(Q$3="",$A14=""),"",IF(COUNTIFS(Solicitudes!$A$3:$A$502,$A14,Solicitudes!$D$3:$D$502,"&lt;="&amp;Q$3,Solicitudes!$E$3:$E$502,"&gt;="&amp;Q$3,Solicitudes!$G$3:$G$502,"Aprobada",Solicitudes!$L$3:$L$502,"&lt;&gt;Licencia",Solicitudes!$L$3:$L$502,"&lt;&gt;Ausencia")&gt;0,"V",IF(COUNTIFS(Solicitudes!$A$3:$A$502,$A14,Solicitudes!$D$3:$D$502,"&lt;="&amp;Q$3,Solicitudes!$E$3:$E$502,"&gt;="&amp;Q$3,Solicitudes!$G$3:$G$502,"Aprobada",Solicitudes!$L$3:$L$502,"Licencia")+COUNTIFS(Solicitudes!$A$3:$A$502,$A14,Solicitudes!$D$3:$D$502,"&lt;="&amp;Q$3,Solicitudes!$E$3:$E$502,"&gt;="&amp;Q$3,Solicitudes!$G$3:$G$502,"Aprobada",Solicitudes!$L$3:$L$502,"Ausencia")&gt;0,"L",IF(COUNTIFS(Solicitudes!$A$3:$A$502,$A14,Solicitudes!$D$3:$D$502,"&lt;="&amp;Q$3,Solicitudes!$E$3:$E$502,"&gt;="&amp;Q$3,Solicitudes!$G$3:$G$502,"Solicitada")+COUNTIFS(Solicitudes!$A$3:$A$502,$A14,Solicitudes!$D$3:$D$502,"&lt;="&amp;Q$3,Solicitudes!$E$3:$E$502,"&gt;="&amp;Q$3,Solicitudes!$G$3:$G$502,"Planificada")&gt;0,"P",""))))</f>
        <v/>
      </c>
      <c r="R14" s="27">
        <f>IF(OR(R$3="",$A14=""),"",IF(COUNTIFS(Solicitudes!$A$3:$A$502,$A14,Solicitudes!$D$3:$D$502,"&lt;="&amp;R$3,Solicitudes!$E$3:$E$502,"&gt;="&amp;R$3,Solicitudes!$G$3:$G$502,"Aprobada",Solicitudes!$L$3:$L$502,"&lt;&gt;Licencia",Solicitudes!$L$3:$L$502,"&lt;&gt;Ausencia")&gt;0,"V",IF(COUNTIFS(Solicitudes!$A$3:$A$502,$A14,Solicitudes!$D$3:$D$502,"&lt;="&amp;R$3,Solicitudes!$E$3:$E$502,"&gt;="&amp;R$3,Solicitudes!$G$3:$G$502,"Aprobada",Solicitudes!$L$3:$L$502,"Licencia")+COUNTIFS(Solicitudes!$A$3:$A$502,$A14,Solicitudes!$D$3:$D$502,"&lt;="&amp;R$3,Solicitudes!$E$3:$E$502,"&gt;="&amp;R$3,Solicitudes!$G$3:$G$502,"Aprobada",Solicitudes!$L$3:$L$502,"Ausencia")&gt;0,"L",IF(COUNTIFS(Solicitudes!$A$3:$A$502,$A14,Solicitudes!$D$3:$D$502,"&lt;="&amp;R$3,Solicitudes!$E$3:$E$502,"&gt;="&amp;R$3,Solicitudes!$G$3:$G$502,"Solicitada")+COUNTIFS(Solicitudes!$A$3:$A$502,$A14,Solicitudes!$D$3:$D$502,"&lt;="&amp;R$3,Solicitudes!$E$3:$E$502,"&gt;="&amp;R$3,Solicitudes!$G$3:$G$502,"Planificada")&gt;0,"P",""))))</f>
        <v/>
      </c>
      <c r="S14" s="27">
        <f>IF(OR(S$3="",$A14=""),"",IF(COUNTIFS(Solicitudes!$A$3:$A$502,$A14,Solicitudes!$D$3:$D$502,"&lt;="&amp;S$3,Solicitudes!$E$3:$E$502,"&gt;="&amp;S$3,Solicitudes!$G$3:$G$502,"Aprobada",Solicitudes!$L$3:$L$502,"&lt;&gt;Licencia",Solicitudes!$L$3:$L$502,"&lt;&gt;Ausencia")&gt;0,"V",IF(COUNTIFS(Solicitudes!$A$3:$A$502,$A14,Solicitudes!$D$3:$D$502,"&lt;="&amp;S$3,Solicitudes!$E$3:$E$502,"&gt;="&amp;S$3,Solicitudes!$G$3:$G$502,"Aprobada",Solicitudes!$L$3:$L$502,"Licencia")+COUNTIFS(Solicitudes!$A$3:$A$502,$A14,Solicitudes!$D$3:$D$502,"&lt;="&amp;S$3,Solicitudes!$E$3:$E$502,"&gt;="&amp;S$3,Solicitudes!$G$3:$G$502,"Aprobada",Solicitudes!$L$3:$L$502,"Ausencia")&gt;0,"L",IF(COUNTIFS(Solicitudes!$A$3:$A$502,$A14,Solicitudes!$D$3:$D$502,"&lt;="&amp;S$3,Solicitudes!$E$3:$E$502,"&gt;="&amp;S$3,Solicitudes!$G$3:$G$502,"Solicitada")+COUNTIFS(Solicitudes!$A$3:$A$502,$A14,Solicitudes!$D$3:$D$502,"&lt;="&amp;S$3,Solicitudes!$E$3:$E$502,"&gt;="&amp;S$3,Solicitudes!$G$3:$G$502,"Planificada")&gt;0,"P",""))))</f>
        <v/>
      </c>
      <c r="T14" s="27">
        <f>IF(OR(T$3="",$A14=""),"",IF(COUNTIFS(Solicitudes!$A$3:$A$502,$A14,Solicitudes!$D$3:$D$502,"&lt;="&amp;T$3,Solicitudes!$E$3:$E$502,"&gt;="&amp;T$3,Solicitudes!$G$3:$G$502,"Aprobada",Solicitudes!$L$3:$L$502,"&lt;&gt;Licencia",Solicitudes!$L$3:$L$502,"&lt;&gt;Ausencia")&gt;0,"V",IF(COUNTIFS(Solicitudes!$A$3:$A$502,$A14,Solicitudes!$D$3:$D$502,"&lt;="&amp;T$3,Solicitudes!$E$3:$E$502,"&gt;="&amp;T$3,Solicitudes!$G$3:$G$502,"Aprobada",Solicitudes!$L$3:$L$502,"Licencia")+COUNTIFS(Solicitudes!$A$3:$A$502,$A14,Solicitudes!$D$3:$D$502,"&lt;="&amp;T$3,Solicitudes!$E$3:$E$502,"&gt;="&amp;T$3,Solicitudes!$G$3:$G$502,"Aprobada",Solicitudes!$L$3:$L$502,"Ausencia")&gt;0,"L",IF(COUNTIFS(Solicitudes!$A$3:$A$502,$A14,Solicitudes!$D$3:$D$502,"&lt;="&amp;T$3,Solicitudes!$E$3:$E$502,"&gt;="&amp;T$3,Solicitudes!$G$3:$G$502,"Solicitada")+COUNTIFS(Solicitudes!$A$3:$A$502,$A14,Solicitudes!$D$3:$D$502,"&lt;="&amp;T$3,Solicitudes!$E$3:$E$502,"&gt;="&amp;T$3,Solicitudes!$G$3:$G$502,"Planificada")&gt;0,"P",""))))</f>
        <v/>
      </c>
      <c r="U14" s="27">
        <f>IF(OR(U$3="",$A14=""),"",IF(COUNTIFS(Solicitudes!$A$3:$A$502,$A14,Solicitudes!$D$3:$D$502,"&lt;="&amp;U$3,Solicitudes!$E$3:$E$502,"&gt;="&amp;U$3,Solicitudes!$G$3:$G$502,"Aprobada",Solicitudes!$L$3:$L$502,"&lt;&gt;Licencia",Solicitudes!$L$3:$L$502,"&lt;&gt;Ausencia")&gt;0,"V",IF(COUNTIFS(Solicitudes!$A$3:$A$502,$A14,Solicitudes!$D$3:$D$502,"&lt;="&amp;U$3,Solicitudes!$E$3:$E$502,"&gt;="&amp;U$3,Solicitudes!$G$3:$G$502,"Aprobada",Solicitudes!$L$3:$L$502,"Licencia")+COUNTIFS(Solicitudes!$A$3:$A$502,$A14,Solicitudes!$D$3:$D$502,"&lt;="&amp;U$3,Solicitudes!$E$3:$E$502,"&gt;="&amp;U$3,Solicitudes!$G$3:$G$502,"Aprobada",Solicitudes!$L$3:$L$502,"Ausencia")&gt;0,"L",IF(COUNTIFS(Solicitudes!$A$3:$A$502,$A14,Solicitudes!$D$3:$D$502,"&lt;="&amp;U$3,Solicitudes!$E$3:$E$502,"&gt;="&amp;U$3,Solicitudes!$G$3:$G$502,"Solicitada")+COUNTIFS(Solicitudes!$A$3:$A$502,$A14,Solicitudes!$D$3:$D$502,"&lt;="&amp;U$3,Solicitudes!$E$3:$E$502,"&gt;="&amp;U$3,Solicitudes!$G$3:$G$502,"Planificada")&gt;0,"P",""))))</f>
        <v/>
      </c>
      <c r="V14" s="27">
        <f>IF(OR(V$3="",$A14=""),"",IF(COUNTIFS(Solicitudes!$A$3:$A$502,$A14,Solicitudes!$D$3:$D$502,"&lt;="&amp;V$3,Solicitudes!$E$3:$E$502,"&gt;="&amp;V$3,Solicitudes!$G$3:$G$502,"Aprobada",Solicitudes!$L$3:$L$502,"&lt;&gt;Licencia",Solicitudes!$L$3:$L$502,"&lt;&gt;Ausencia")&gt;0,"V",IF(COUNTIFS(Solicitudes!$A$3:$A$502,$A14,Solicitudes!$D$3:$D$502,"&lt;="&amp;V$3,Solicitudes!$E$3:$E$502,"&gt;="&amp;V$3,Solicitudes!$G$3:$G$502,"Aprobada",Solicitudes!$L$3:$L$502,"Licencia")+COUNTIFS(Solicitudes!$A$3:$A$502,$A14,Solicitudes!$D$3:$D$502,"&lt;="&amp;V$3,Solicitudes!$E$3:$E$502,"&gt;="&amp;V$3,Solicitudes!$G$3:$G$502,"Aprobada",Solicitudes!$L$3:$L$502,"Ausencia")&gt;0,"L",IF(COUNTIFS(Solicitudes!$A$3:$A$502,$A14,Solicitudes!$D$3:$D$502,"&lt;="&amp;V$3,Solicitudes!$E$3:$E$502,"&gt;="&amp;V$3,Solicitudes!$G$3:$G$502,"Solicitada")+COUNTIFS(Solicitudes!$A$3:$A$502,$A14,Solicitudes!$D$3:$D$502,"&lt;="&amp;V$3,Solicitudes!$E$3:$E$502,"&gt;="&amp;V$3,Solicitudes!$G$3:$G$502,"Planificada")&gt;0,"P",""))))</f>
        <v/>
      </c>
      <c r="W14" s="27">
        <f>IF(OR(W$3="",$A14=""),"",IF(COUNTIFS(Solicitudes!$A$3:$A$502,$A14,Solicitudes!$D$3:$D$502,"&lt;="&amp;W$3,Solicitudes!$E$3:$E$502,"&gt;="&amp;W$3,Solicitudes!$G$3:$G$502,"Aprobada",Solicitudes!$L$3:$L$502,"&lt;&gt;Licencia",Solicitudes!$L$3:$L$502,"&lt;&gt;Ausencia")&gt;0,"V",IF(COUNTIFS(Solicitudes!$A$3:$A$502,$A14,Solicitudes!$D$3:$D$502,"&lt;="&amp;W$3,Solicitudes!$E$3:$E$502,"&gt;="&amp;W$3,Solicitudes!$G$3:$G$502,"Aprobada",Solicitudes!$L$3:$L$502,"Licencia")+COUNTIFS(Solicitudes!$A$3:$A$502,$A14,Solicitudes!$D$3:$D$502,"&lt;="&amp;W$3,Solicitudes!$E$3:$E$502,"&gt;="&amp;W$3,Solicitudes!$G$3:$G$502,"Aprobada",Solicitudes!$L$3:$L$502,"Ausencia")&gt;0,"L",IF(COUNTIFS(Solicitudes!$A$3:$A$502,$A14,Solicitudes!$D$3:$D$502,"&lt;="&amp;W$3,Solicitudes!$E$3:$E$502,"&gt;="&amp;W$3,Solicitudes!$G$3:$G$502,"Solicitada")+COUNTIFS(Solicitudes!$A$3:$A$502,$A14,Solicitudes!$D$3:$D$502,"&lt;="&amp;W$3,Solicitudes!$E$3:$E$502,"&gt;="&amp;W$3,Solicitudes!$G$3:$G$502,"Planificada")&gt;0,"P",""))))</f>
        <v/>
      </c>
      <c r="X14" s="27">
        <f>IF(OR(X$3="",$A14=""),"",IF(COUNTIFS(Solicitudes!$A$3:$A$502,$A14,Solicitudes!$D$3:$D$502,"&lt;="&amp;X$3,Solicitudes!$E$3:$E$502,"&gt;="&amp;X$3,Solicitudes!$G$3:$G$502,"Aprobada",Solicitudes!$L$3:$L$502,"&lt;&gt;Licencia",Solicitudes!$L$3:$L$502,"&lt;&gt;Ausencia")&gt;0,"V",IF(COUNTIFS(Solicitudes!$A$3:$A$502,$A14,Solicitudes!$D$3:$D$502,"&lt;="&amp;X$3,Solicitudes!$E$3:$E$502,"&gt;="&amp;X$3,Solicitudes!$G$3:$G$502,"Aprobada",Solicitudes!$L$3:$L$502,"Licencia")+COUNTIFS(Solicitudes!$A$3:$A$502,$A14,Solicitudes!$D$3:$D$502,"&lt;="&amp;X$3,Solicitudes!$E$3:$E$502,"&gt;="&amp;X$3,Solicitudes!$G$3:$G$502,"Aprobada",Solicitudes!$L$3:$L$502,"Ausencia")&gt;0,"L",IF(COUNTIFS(Solicitudes!$A$3:$A$502,$A14,Solicitudes!$D$3:$D$502,"&lt;="&amp;X$3,Solicitudes!$E$3:$E$502,"&gt;="&amp;X$3,Solicitudes!$G$3:$G$502,"Solicitada")+COUNTIFS(Solicitudes!$A$3:$A$502,$A14,Solicitudes!$D$3:$D$502,"&lt;="&amp;X$3,Solicitudes!$E$3:$E$502,"&gt;="&amp;X$3,Solicitudes!$G$3:$G$502,"Planificada")&gt;0,"P",""))))</f>
        <v/>
      </c>
      <c r="Y14" s="27">
        <f>IF(OR(Y$3="",$A14=""),"",IF(COUNTIFS(Solicitudes!$A$3:$A$502,$A14,Solicitudes!$D$3:$D$502,"&lt;="&amp;Y$3,Solicitudes!$E$3:$E$502,"&gt;="&amp;Y$3,Solicitudes!$G$3:$G$502,"Aprobada",Solicitudes!$L$3:$L$502,"&lt;&gt;Licencia",Solicitudes!$L$3:$L$502,"&lt;&gt;Ausencia")&gt;0,"V",IF(COUNTIFS(Solicitudes!$A$3:$A$502,$A14,Solicitudes!$D$3:$D$502,"&lt;="&amp;Y$3,Solicitudes!$E$3:$E$502,"&gt;="&amp;Y$3,Solicitudes!$G$3:$G$502,"Aprobada",Solicitudes!$L$3:$L$502,"Licencia")+COUNTIFS(Solicitudes!$A$3:$A$502,$A14,Solicitudes!$D$3:$D$502,"&lt;="&amp;Y$3,Solicitudes!$E$3:$E$502,"&gt;="&amp;Y$3,Solicitudes!$G$3:$G$502,"Aprobada",Solicitudes!$L$3:$L$502,"Ausencia")&gt;0,"L",IF(COUNTIFS(Solicitudes!$A$3:$A$502,$A14,Solicitudes!$D$3:$D$502,"&lt;="&amp;Y$3,Solicitudes!$E$3:$E$502,"&gt;="&amp;Y$3,Solicitudes!$G$3:$G$502,"Solicitada")+COUNTIFS(Solicitudes!$A$3:$A$502,$A14,Solicitudes!$D$3:$D$502,"&lt;="&amp;Y$3,Solicitudes!$E$3:$E$502,"&gt;="&amp;Y$3,Solicitudes!$G$3:$G$502,"Planificada")&gt;0,"P",""))))</f>
        <v/>
      </c>
      <c r="Z14" s="27">
        <f>IF(OR(Z$3="",$A14=""),"",IF(COUNTIFS(Solicitudes!$A$3:$A$502,$A14,Solicitudes!$D$3:$D$502,"&lt;="&amp;Z$3,Solicitudes!$E$3:$E$502,"&gt;="&amp;Z$3,Solicitudes!$G$3:$G$502,"Aprobada",Solicitudes!$L$3:$L$502,"&lt;&gt;Licencia",Solicitudes!$L$3:$L$502,"&lt;&gt;Ausencia")&gt;0,"V",IF(COUNTIFS(Solicitudes!$A$3:$A$502,$A14,Solicitudes!$D$3:$D$502,"&lt;="&amp;Z$3,Solicitudes!$E$3:$E$502,"&gt;="&amp;Z$3,Solicitudes!$G$3:$G$502,"Aprobada",Solicitudes!$L$3:$L$502,"Licencia")+COUNTIFS(Solicitudes!$A$3:$A$502,$A14,Solicitudes!$D$3:$D$502,"&lt;="&amp;Z$3,Solicitudes!$E$3:$E$502,"&gt;="&amp;Z$3,Solicitudes!$G$3:$G$502,"Aprobada",Solicitudes!$L$3:$L$502,"Ausencia")&gt;0,"L",IF(COUNTIFS(Solicitudes!$A$3:$A$502,$A14,Solicitudes!$D$3:$D$502,"&lt;="&amp;Z$3,Solicitudes!$E$3:$E$502,"&gt;="&amp;Z$3,Solicitudes!$G$3:$G$502,"Solicitada")+COUNTIFS(Solicitudes!$A$3:$A$502,$A14,Solicitudes!$D$3:$D$502,"&lt;="&amp;Z$3,Solicitudes!$E$3:$E$502,"&gt;="&amp;Z$3,Solicitudes!$G$3:$G$502,"Planificada")&gt;0,"P",""))))</f>
        <v/>
      </c>
      <c r="AA14" s="27">
        <f>IF(OR(AA$3="",$A14=""),"",IF(COUNTIFS(Solicitudes!$A$3:$A$502,$A14,Solicitudes!$D$3:$D$502,"&lt;="&amp;AA$3,Solicitudes!$E$3:$E$502,"&gt;="&amp;AA$3,Solicitudes!$G$3:$G$502,"Aprobada",Solicitudes!$L$3:$L$502,"&lt;&gt;Licencia",Solicitudes!$L$3:$L$502,"&lt;&gt;Ausencia")&gt;0,"V",IF(COUNTIFS(Solicitudes!$A$3:$A$502,$A14,Solicitudes!$D$3:$D$502,"&lt;="&amp;AA$3,Solicitudes!$E$3:$E$502,"&gt;="&amp;AA$3,Solicitudes!$G$3:$G$502,"Aprobada",Solicitudes!$L$3:$L$502,"Licencia")+COUNTIFS(Solicitudes!$A$3:$A$502,$A14,Solicitudes!$D$3:$D$502,"&lt;="&amp;AA$3,Solicitudes!$E$3:$E$502,"&gt;="&amp;AA$3,Solicitudes!$G$3:$G$502,"Aprobada",Solicitudes!$L$3:$L$502,"Ausencia")&gt;0,"L",IF(COUNTIFS(Solicitudes!$A$3:$A$502,$A14,Solicitudes!$D$3:$D$502,"&lt;="&amp;AA$3,Solicitudes!$E$3:$E$502,"&gt;="&amp;AA$3,Solicitudes!$G$3:$G$502,"Solicitada")+COUNTIFS(Solicitudes!$A$3:$A$502,$A14,Solicitudes!$D$3:$D$502,"&lt;="&amp;AA$3,Solicitudes!$E$3:$E$502,"&gt;="&amp;AA$3,Solicitudes!$G$3:$G$502,"Planificada")&gt;0,"P",""))))</f>
        <v/>
      </c>
      <c r="AB14" s="27">
        <f>IF(OR(AB$3="",$A14=""),"",IF(COUNTIFS(Solicitudes!$A$3:$A$502,$A14,Solicitudes!$D$3:$D$502,"&lt;="&amp;AB$3,Solicitudes!$E$3:$E$502,"&gt;="&amp;AB$3,Solicitudes!$G$3:$G$502,"Aprobada",Solicitudes!$L$3:$L$502,"&lt;&gt;Licencia",Solicitudes!$L$3:$L$502,"&lt;&gt;Ausencia")&gt;0,"V",IF(COUNTIFS(Solicitudes!$A$3:$A$502,$A14,Solicitudes!$D$3:$D$502,"&lt;="&amp;AB$3,Solicitudes!$E$3:$E$502,"&gt;="&amp;AB$3,Solicitudes!$G$3:$G$502,"Aprobada",Solicitudes!$L$3:$L$502,"Licencia")+COUNTIFS(Solicitudes!$A$3:$A$502,$A14,Solicitudes!$D$3:$D$502,"&lt;="&amp;AB$3,Solicitudes!$E$3:$E$502,"&gt;="&amp;AB$3,Solicitudes!$G$3:$G$502,"Aprobada",Solicitudes!$L$3:$L$502,"Ausencia")&gt;0,"L",IF(COUNTIFS(Solicitudes!$A$3:$A$502,$A14,Solicitudes!$D$3:$D$502,"&lt;="&amp;AB$3,Solicitudes!$E$3:$E$502,"&gt;="&amp;AB$3,Solicitudes!$G$3:$G$502,"Solicitada")+COUNTIFS(Solicitudes!$A$3:$A$502,$A14,Solicitudes!$D$3:$D$502,"&lt;="&amp;AB$3,Solicitudes!$E$3:$E$502,"&gt;="&amp;AB$3,Solicitudes!$G$3:$G$502,"Planificada")&gt;0,"P",""))))</f>
        <v/>
      </c>
      <c r="AC14" s="27">
        <f>IF(OR(AC$3="",$A14=""),"",IF(COUNTIFS(Solicitudes!$A$3:$A$502,$A14,Solicitudes!$D$3:$D$502,"&lt;="&amp;AC$3,Solicitudes!$E$3:$E$502,"&gt;="&amp;AC$3,Solicitudes!$G$3:$G$502,"Aprobada",Solicitudes!$L$3:$L$502,"&lt;&gt;Licencia",Solicitudes!$L$3:$L$502,"&lt;&gt;Ausencia")&gt;0,"V",IF(COUNTIFS(Solicitudes!$A$3:$A$502,$A14,Solicitudes!$D$3:$D$502,"&lt;="&amp;AC$3,Solicitudes!$E$3:$E$502,"&gt;="&amp;AC$3,Solicitudes!$G$3:$G$502,"Aprobada",Solicitudes!$L$3:$L$502,"Licencia")+COUNTIFS(Solicitudes!$A$3:$A$502,$A14,Solicitudes!$D$3:$D$502,"&lt;="&amp;AC$3,Solicitudes!$E$3:$E$502,"&gt;="&amp;AC$3,Solicitudes!$G$3:$G$502,"Aprobada",Solicitudes!$L$3:$L$502,"Ausencia")&gt;0,"L",IF(COUNTIFS(Solicitudes!$A$3:$A$502,$A14,Solicitudes!$D$3:$D$502,"&lt;="&amp;AC$3,Solicitudes!$E$3:$E$502,"&gt;="&amp;AC$3,Solicitudes!$G$3:$G$502,"Solicitada")+COUNTIFS(Solicitudes!$A$3:$A$502,$A14,Solicitudes!$D$3:$D$502,"&lt;="&amp;AC$3,Solicitudes!$E$3:$E$502,"&gt;="&amp;AC$3,Solicitudes!$G$3:$G$502,"Planificada")&gt;0,"P",""))))</f>
        <v/>
      </c>
      <c r="AD14" s="27">
        <f>IF(OR(AD$3="",$A14=""),"",IF(COUNTIFS(Solicitudes!$A$3:$A$502,$A14,Solicitudes!$D$3:$D$502,"&lt;="&amp;AD$3,Solicitudes!$E$3:$E$502,"&gt;="&amp;AD$3,Solicitudes!$G$3:$G$502,"Aprobada",Solicitudes!$L$3:$L$502,"&lt;&gt;Licencia",Solicitudes!$L$3:$L$502,"&lt;&gt;Ausencia")&gt;0,"V",IF(COUNTIFS(Solicitudes!$A$3:$A$502,$A14,Solicitudes!$D$3:$D$502,"&lt;="&amp;AD$3,Solicitudes!$E$3:$E$502,"&gt;="&amp;AD$3,Solicitudes!$G$3:$G$502,"Aprobada",Solicitudes!$L$3:$L$502,"Licencia")+COUNTIFS(Solicitudes!$A$3:$A$502,$A14,Solicitudes!$D$3:$D$502,"&lt;="&amp;AD$3,Solicitudes!$E$3:$E$502,"&gt;="&amp;AD$3,Solicitudes!$G$3:$G$502,"Aprobada",Solicitudes!$L$3:$L$502,"Ausencia")&gt;0,"L",IF(COUNTIFS(Solicitudes!$A$3:$A$502,$A14,Solicitudes!$D$3:$D$502,"&lt;="&amp;AD$3,Solicitudes!$E$3:$E$502,"&gt;="&amp;AD$3,Solicitudes!$G$3:$G$502,"Solicitada")+COUNTIFS(Solicitudes!$A$3:$A$502,$A14,Solicitudes!$D$3:$D$502,"&lt;="&amp;AD$3,Solicitudes!$E$3:$E$502,"&gt;="&amp;AD$3,Solicitudes!$G$3:$G$502,"Planificada")&gt;0,"P",""))))</f>
        <v/>
      </c>
      <c r="AE14" s="27">
        <f>IF(OR(AE$3="",$A14=""),"",IF(COUNTIFS(Solicitudes!$A$3:$A$502,$A14,Solicitudes!$D$3:$D$502,"&lt;="&amp;AE$3,Solicitudes!$E$3:$E$502,"&gt;="&amp;AE$3,Solicitudes!$G$3:$G$502,"Aprobada",Solicitudes!$L$3:$L$502,"&lt;&gt;Licencia",Solicitudes!$L$3:$L$502,"&lt;&gt;Ausencia")&gt;0,"V",IF(COUNTIFS(Solicitudes!$A$3:$A$502,$A14,Solicitudes!$D$3:$D$502,"&lt;="&amp;AE$3,Solicitudes!$E$3:$E$502,"&gt;="&amp;AE$3,Solicitudes!$G$3:$G$502,"Aprobada",Solicitudes!$L$3:$L$502,"Licencia")+COUNTIFS(Solicitudes!$A$3:$A$502,$A14,Solicitudes!$D$3:$D$502,"&lt;="&amp;AE$3,Solicitudes!$E$3:$E$502,"&gt;="&amp;AE$3,Solicitudes!$G$3:$G$502,"Aprobada",Solicitudes!$L$3:$L$502,"Ausencia")&gt;0,"L",IF(COUNTIFS(Solicitudes!$A$3:$A$502,$A14,Solicitudes!$D$3:$D$502,"&lt;="&amp;AE$3,Solicitudes!$E$3:$E$502,"&gt;="&amp;AE$3,Solicitudes!$G$3:$G$502,"Solicitada")+COUNTIFS(Solicitudes!$A$3:$A$502,$A14,Solicitudes!$D$3:$D$502,"&lt;="&amp;AE$3,Solicitudes!$E$3:$E$502,"&gt;="&amp;AE$3,Solicitudes!$G$3:$G$502,"Planificada")&gt;0,"P",""))))</f>
        <v/>
      </c>
      <c r="AF14" s="27">
        <f>IF(OR(AF$3="",$A14=""),"",IF(COUNTIFS(Solicitudes!$A$3:$A$502,$A14,Solicitudes!$D$3:$D$502,"&lt;="&amp;AF$3,Solicitudes!$E$3:$E$502,"&gt;="&amp;AF$3,Solicitudes!$G$3:$G$502,"Aprobada",Solicitudes!$L$3:$L$502,"&lt;&gt;Licencia",Solicitudes!$L$3:$L$502,"&lt;&gt;Ausencia")&gt;0,"V",IF(COUNTIFS(Solicitudes!$A$3:$A$502,$A14,Solicitudes!$D$3:$D$502,"&lt;="&amp;AF$3,Solicitudes!$E$3:$E$502,"&gt;="&amp;AF$3,Solicitudes!$G$3:$G$502,"Aprobada",Solicitudes!$L$3:$L$502,"Licencia")+COUNTIFS(Solicitudes!$A$3:$A$502,$A14,Solicitudes!$D$3:$D$502,"&lt;="&amp;AF$3,Solicitudes!$E$3:$E$502,"&gt;="&amp;AF$3,Solicitudes!$G$3:$G$502,"Aprobada",Solicitudes!$L$3:$L$502,"Ausencia")&gt;0,"L",IF(COUNTIFS(Solicitudes!$A$3:$A$502,$A14,Solicitudes!$D$3:$D$502,"&lt;="&amp;AF$3,Solicitudes!$E$3:$E$502,"&gt;="&amp;AF$3,Solicitudes!$G$3:$G$502,"Solicitada")+COUNTIFS(Solicitudes!$A$3:$A$502,$A14,Solicitudes!$D$3:$D$502,"&lt;="&amp;AF$3,Solicitudes!$E$3:$E$502,"&gt;="&amp;AF$3,Solicitudes!$G$3:$G$502,"Planificada")&gt;0,"P",""))))</f>
        <v/>
      </c>
      <c r="AG14" s="27">
        <f>IF(OR(AG$3="",$A14=""),"",IF(COUNTIFS(Solicitudes!$A$3:$A$502,$A14,Solicitudes!$D$3:$D$502,"&lt;="&amp;AG$3,Solicitudes!$E$3:$E$502,"&gt;="&amp;AG$3,Solicitudes!$G$3:$G$502,"Aprobada",Solicitudes!$L$3:$L$502,"&lt;&gt;Licencia",Solicitudes!$L$3:$L$502,"&lt;&gt;Ausencia")&gt;0,"V",IF(COUNTIFS(Solicitudes!$A$3:$A$502,$A14,Solicitudes!$D$3:$D$502,"&lt;="&amp;AG$3,Solicitudes!$E$3:$E$502,"&gt;="&amp;AG$3,Solicitudes!$G$3:$G$502,"Aprobada",Solicitudes!$L$3:$L$502,"Licencia")+COUNTIFS(Solicitudes!$A$3:$A$502,$A14,Solicitudes!$D$3:$D$502,"&lt;="&amp;AG$3,Solicitudes!$E$3:$E$502,"&gt;="&amp;AG$3,Solicitudes!$G$3:$G$502,"Aprobada",Solicitudes!$L$3:$L$502,"Ausencia")&gt;0,"L",IF(COUNTIFS(Solicitudes!$A$3:$A$502,$A14,Solicitudes!$D$3:$D$502,"&lt;="&amp;AG$3,Solicitudes!$E$3:$E$502,"&gt;="&amp;AG$3,Solicitudes!$G$3:$G$502,"Solicitada")+COUNTIFS(Solicitudes!$A$3:$A$502,$A14,Solicitudes!$D$3:$D$502,"&lt;="&amp;AG$3,Solicitudes!$E$3:$E$502,"&gt;="&amp;AG$3,Solicitudes!$G$3:$G$502,"Planificada")&gt;0,"P",""))))</f>
        <v/>
      </c>
    </row>
    <row r="15">
      <c r="A15">
        <f>IF(Saldos!A15="","",Saldos!A15)</f>
        <v/>
      </c>
      <c r="B15">
        <f>IF(A15="","",Saldos!B15)</f>
        <v/>
      </c>
      <c r="C15" s="27">
        <f>IF(OR(C$3="",$A15=""),"",IF(COUNTIFS(Solicitudes!$A$3:$A$502,$A15,Solicitudes!$D$3:$D$502,"&lt;="&amp;C$3,Solicitudes!$E$3:$E$502,"&gt;="&amp;C$3,Solicitudes!$G$3:$G$502,"Aprobada",Solicitudes!$L$3:$L$502,"&lt;&gt;Licencia",Solicitudes!$L$3:$L$502,"&lt;&gt;Ausencia")&gt;0,"V",IF(COUNTIFS(Solicitudes!$A$3:$A$502,$A15,Solicitudes!$D$3:$D$502,"&lt;="&amp;C$3,Solicitudes!$E$3:$E$502,"&gt;="&amp;C$3,Solicitudes!$G$3:$G$502,"Aprobada",Solicitudes!$L$3:$L$502,"Licencia")+COUNTIFS(Solicitudes!$A$3:$A$502,$A15,Solicitudes!$D$3:$D$502,"&lt;="&amp;C$3,Solicitudes!$E$3:$E$502,"&gt;="&amp;C$3,Solicitudes!$G$3:$G$502,"Aprobada",Solicitudes!$L$3:$L$502,"Ausencia")&gt;0,"L",IF(COUNTIFS(Solicitudes!$A$3:$A$502,$A15,Solicitudes!$D$3:$D$502,"&lt;="&amp;C$3,Solicitudes!$E$3:$E$502,"&gt;="&amp;C$3,Solicitudes!$G$3:$G$502,"Solicitada")+COUNTIFS(Solicitudes!$A$3:$A$502,$A15,Solicitudes!$D$3:$D$502,"&lt;="&amp;C$3,Solicitudes!$E$3:$E$502,"&gt;="&amp;C$3,Solicitudes!$G$3:$G$502,"Planificada")&gt;0,"P",""))))</f>
        <v/>
      </c>
      <c r="D15" s="27">
        <f>IF(OR(D$3="",$A15=""),"",IF(COUNTIFS(Solicitudes!$A$3:$A$502,$A15,Solicitudes!$D$3:$D$502,"&lt;="&amp;D$3,Solicitudes!$E$3:$E$502,"&gt;="&amp;D$3,Solicitudes!$G$3:$G$502,"Aprobada",Solicitudes!$L$3:$L$502,"&lt;&gt;Licencia",Solicitudes!$L$3:$L$502,"&lt;&gt;Ausencia")&gt;0,"V",IF(COUNTIFS(Solicitudes!$A$3:$A$502,$A15,Solicitudes!$D$3:$D$502,"&lt;="&amp;D$3,Solicitudes!$E$3:$E$502,"&gt;="&amp;D$3,Solicitudes!$G$3:$G$502,"Aprobada",Solicitudes!$L$3:$L$502,"Licencia")+COUNTIFS(Solicitudes!$A$3:$A$502,$A15,Solicitudes!$D$3:$D$502,"&lt;="&amp;D$3,Solicitudes!$E$3:$E$502,"&gt;="&amp;D$3,Solicitudes!$G$3:$G$502,"Aprobada",Solicitudes!$L$3:$L$502,"Ausencia")&gt;0,"L",IF(COUNTIFS(Solicitudes!$A$3:$A$502,$A15,Solicitudes!$D$3:$D$502,"&lt;="&amp;D$3,Solicitudes!$E$3:$E$502,"&gt;="&amp;D$3,Solicitudes!$G$3:$G$502,"Solicitada")+COUNTIFS(Solicitudes!$A$3:$A$502,$A15,Solicitudes!$D$3:$D$502,"&lt;="&amp;D$3,Solicitudes!$E$3:$E$502,"&gt;="&amp;D$3,Solicitudes!$G$3:$G$502,"Planificada")&gt;0,"P",""))))</f>
        <v/>
      </c>
      <c r="E15" s="27">
        <f>IF(OR(E$3="",$A15=""),"",IF(COUNTIFS(Solicitudes!$A$3:$A$502,$A15,Solicitudes!$D$3:$D$502,"&lt;="&amp;E$3,Solicitudes!$E$3:$E$502,"&gt;="&amp;E$3,Solicitudes!$G$3:$G$502,"Aprobada",Solicitudes!$L$3:$L$502,"&lt;&gt;Licencia",Solicitudes!$L$3:$L$502,"&lt;&gt;Ausencia")&gt;0,"V",IF(COUNTIFS(Solicitudes!$A$3:$A$502,$A15,Solicitudes!$D$3:$D$502,"&lt;="&amp;E$3,Solicitudes!$E$3:$E$502,"&gt;="&amp;E$3,Solicitudes!$G$3:$G$502,"Aprobada",Solicitudes!$L$3:$L$502,"Licencia")+COUNTIFS(Solicitudes!$A$3:$A$502,$A15,Solicitudes!$D$3:$D$502,"&lt;="&amp;E$3,Solicitudes!$E$3:$E$502,"&gt;="&amp;E$3,Solicitudes!$G$3:$G$502,"Aprobada",Solicitudes!$L$3:$L$502,"Ausencia")&gt;0,"L",IF(COUNTIFS(Solicitudes!$A$3:$A$502,$A15,Solicitudes!$D$3:$D$502,"&lt;="&amp;E$3,Solicitudes!$E$3:$E$502,"&gt;="&amp;E$3,Solicitudes!$G$3:$G$502,"Solicitada")+COUNTIFS(Solicitudes!$A$3:$A$502,$A15,Solicitudes!$D$3:$D$502,"&lt;="&amp;E$3,Solicitudes!$E$3:$E$502,"&gt;="&amp;E$3,Solicitudes!$G$3:$G$502,"Planificada")&gt;0,"P",""))))</f>
        <v/>
      </c>
      <c r="F15" s="27">
        <f>IF(OR(F$3="",$A15=""),"",IF(COUNTIFS(Solicitudes!$A$3:$A$502,$A15,Solicitudes!$D$3:$D$502,"&lt;="&amp;F$3,Solicitudes!$E$3:$E$502,"&gt;="&amp;F$3,Solicitudes!$G$3:$G$502,"Aprobada",Solicitudes!$L$3:$L$502,"&lt;&gt;Licencia",Solicitudes!$L$3:$L$502,"&lt;&gt;Ausencia")&gt;0,"V",IF(COUNTIFS(Solicitudes!$A$3:$A$502,$A15,Solicitudes!$D$3:$D$502,"&lt;="&amp;F$3,Solicitudes!$E$3:$E$502,"&gt;="&amp;F$3,Solicitudes!$G$3:$G$502,"Aprobada",Solicitudes!$L$3:$L$502,"Licencia")+COUNTIFS(Solicitudes!$A$3:$A$502,$A15,Solicitudes!$D$3:$D$502,"&lt;="&amp;F$3,Solicitudes!$E$3:$E$502,"&gt;="&amp;F$3,Solicitudes!$G$3:$G$502,"Aprobada",Solicitudes!$L$3:$L$502,"Ausencia")&gt;0,"L",IF(COUNTIFS(Solicitudes!$A$3:$A$502,$A15,Solicitudes!$D$3:$D$502,"&lt;="&amp;F$3,Solicitudes!$E$3:$E$502,"&gt;="&amp;F$3,Solicitudes!$G$3:$G$502,"Solicitada")+COUNTIFS(Solicitudes!$A$3:$A$502,$A15,Solicitudes!$D$3:$D$502,"&lt;="&amp;F$3,Solicitudes!$E$3:$E$502,"&gt;="&amp;F$3,Solicitudes!$G$3:$G$502,"Planificada")&gt;0,"P",""))))</f>
        <v/>
      </c>
      <c r="G15" s="27">
        <f>IF(OR(G$3="",$A15=""),"",IF(COUNTIFS(Solicitudes!$A$3:$A$502,$A15,Solicitudes!$D$3:$D$502,"&lt;="&amp;G$3,Solicitudes!$E$3:$E$502,"&gt;="&amp;G$3,Solicitudes!$G$3:$G$502,"Aprobada",Solicitudes!$L$3:$L$502,"&lt;&gt;Licencia",Solicitudes!$L$3:$L$502,"&lt;&gt;Ausencia")&gt;0,"V",IF(COUNTIFS(Solicitudes!$A$3:$A$502,$A15,Solicitudes!$D$3:$D$502,"&lt;="&amp;G$3,Solicitudes!$E$3:$E$502,"&gt;="&amp;G$3,Solicitudes!$G$3:$G$502,"Aprobada",Solicitudes!$L$3:$L$502,"Licencia")+COUNTIFS(Solicitudes!$A$3:$A$502,$A15,Solicitudes!$D$3:$D$502,"&lt;="&amp;G$3,Solicitudes!$E$3:$E$502,"&gt;="&amp;G$3,Solicitudes!$G$3:$G$502,"Aprobada",Solicitudes!$L$3:$L$502,"Ausencia")&gt;0,"L",IF(COUNTIFS(Solicitudes!$A$3:$A$502,$A15,Solicitudes!$D$3:$D$502,"&lt;="&amp;G$3,Solicitudes!$E$3:$E$502,"&gt;="&amp;G$3,Solicitudes!$G$3:$G$502,"Solicitada")+COUNTIFS(Solicitudes!$A$3:$A$502,$A15,Solicitudes!$D$3:$D$502,"&lt;="&amp;G$3,Solicitudes!$E$3:$E$502,"&gt;="&amp;G$3,Solicitudes!$G$3:$G$502,"Planificada")&gt;0,"P",""))))</f>
        <v/>
      </c>
      <c r="H15" s="27">
        <f>IF(OR(H$3="",$A15=""),"",IF(COUNTIFS(Solicitudes!$A$3:$A$502,$A15,Solicitudes!$D$3:$D$502,"&lt;="&amp;H$3,Solicitudes!$E$3:$E$502,"&gt;="&amp;H$3,Solicitudes!$G$3:$G$502,"Aprobada",Solicitudes!$L$3:$L$502,"&lt;&gt;Licencia",Solicitudes!$L$3:$L$502,"&lt;&gt;Ausencia")&gt;0,"V",IF(COUNTIFS(Solicitudes!$A$3:$A$502,$A15,Solicitudes!$D$3:$D$502,"&lt;="&amp;H$3,Solicitudes!$E$3:$E$502,"&gt;="&amp;H$3,Solicitudes!$G$3:$G$502,"Aprobada",Solicitudes!$L$3:$L$502,"Licencia")+COUNTIFS(Solicitudes!$A$3:$A$502,$A15,Solicitudes!$D$3:$D$502,"&lt;="&amp;H$3,Solicitudes!$E$3:$E$502,"&gt;="&amp;H$3,Solicitudes!$G$3:$G$502,"Aprobada",Solicitudes!$L$3:$L$502,"Ausencia")&gt;0,"L",IF(COUNTIFS(Solicitudes!$A$3:$A$502,$A15,Solicitudes!$D$3:$D$502,"&lt;="&amp;H$3,Solicitudes!$E$3:$E$502,"&gt;="&amp;H$3,Solicitudes!$G$3:$G$502,"Solicitada")+COUNTIFS(Solicitudes!$A$3:$A$502,$A15,Solicitudes!$D$3:$D$502,"&lt;="&amp;H$3,Solicitudes!$E$3:$E$502,"&gt;="&amp;H$3,Solicitudes!$G$3:$G$502,"Planificada")&gt;0,"P",""))))</f>
        <v/>
      </c>
      <c r="I15" s="27">
        <f>IF(OR(I$3="",$A15=""),"",IF(COUNTIFS(Solicitudes!$A$3:$A$502,$A15,Solicitudes!$D$3:$D$502,"&lt;="&amp;I$3,Solicitudes!$E$3:$E$502,"&gt;="&amp;I$3,Solicitudes!$G$3:$G$502,"Aprobada",Solicitudes!$L$3:$L$502,"&lt;&gt;Licencia",Solicitudes!$L$3:$L$502,"&lt;&gt;Ausencia")&gt;0,"V",IF(COUNTIFS(Solicitudes!$A$3:$A$502,$A15,Solicitudes!$D$3:$D$502,"&lt;="&amp;I$3,Solicitudes!$E$3:$E$502,"&gt;="&amp;I$3,Solicitudes!$G$3:$G$502,"Aprobada",Solicitudes!$L$3:$L$502,"Licencia")+COUNTIFS(Solicitudes!$A$3:$A$502,$A15,Solicitudes!$D$3:$D$502,"&lt;="&amp;I$3,Solicitudes!$E$3:$E$502,"&gt;="&amp;I$3,Solicitudes!$G$3:$G$502,"Aprobada",Solicitudes!$L$3:$L$502,"Ausencia")&gt;0,"L",IF(COUNTIFS(Solicitudes!$A$3:$A$502,$A15,Solicitudes!$D$3:$D$502,"&lt;="&amp;I$3,Solicitudes!$E$3:$E$502,"&gt;="&amp;I$3,Solicitudes!$G$3:$G$502,"Solicitada")+COUNTIFS(Solicitudes!$A$3:$A$502,$A15,Solicitudes!$D$3:$D$502,"&lt;="&amp;I$3,Solicitudes!$E$3:$E$502,"&gt;="&amp;I$3,Solicitudes!$G$3:$G$502,"Planificada")&gt;0,"P",""))))</f>
        <v/>
      </c>
      <c r="J15" s="27">
        <f>IF(OR(J$3="",$A15=""),"",IF(COUNTIFS(Solicitudes!$A$3:$A$502,$A15,Solicitudes!$D$3:$D$502,"&lt;="&amp;J$3,Solicitudes!$E$3:$E$502,"&gt;="&amp;J$3,Solicitudes!$G$3:$G$502,"Aprobada",Solicitudes!$L$3:$L$502,"&lt;&gt;Licencia",Solicitudes!$L$3:$L$502,"&lt;&gt;Ausencia")&gt;0,"V",IF(COUNTIFS(Solicitudes!$A$3:$A$502,$A15,Solicitudes!$D$3:$D$502,"&lt;="&amp;J$3,Solicitudes!$E$3:$E$502,"&gt;="&amp;J$3,Solicitudes!$G$3:$G$502,"Aprobada",Solicitudes!$L$3:$L$502,"Licencia")+COUNTIFS(Solicitudes!$A$3:$A$502,$A15,Solicitudes!$D$3:$D$502,"&lt;="&amp;J$3,Solicitudes!$E$3:$E$502,"&gt;="&amp;J$3,Solicitudes!$G$3:$G$502,"Aprobada",Solicitudes!$L$3:$L$502,"Ausencia")&gt;0,"L",IF(COUNTIFS(Solicitudes!$A$3:$A$502,$A15,Solicitudes!$D$3:$D$502,"&lt;="&amp;J$3,Solicitudes!$E$3:$E$502,"&gt;="&amp;J$3,Solicitudes!$G$3:$G$502,"Solicitada")+COUNTIFS(Solicitudes!$A$3:$A$502,$A15,Solicitudes!$D$3:$D$502,"&lt;="&amp;J$3,Solicitudes!$E$3:$E$502,"&gt;="&amp;J$3,Solicitudes!$G$3:$G$502,"Planificada")&gt;0,"P",""))))</f>
        <v/>
      </c>
      <c r="K15" s="27">
        <f>IF(OR(K$3="",$A15=""),"",IF(COUNTIFS(Solicitudes!$A$3:$A$502,$A15,Solicitudes!$D$3:$D$502,"&lt;="&amp;K$3,Solicitudes!$E$3:$E$502,"&gt;="&amp;K$3,Solicitudes!$G$3:$G$502,"Aprobada",Solicitudes!$L$3:$L$502,"&lt;&gt;Licencia",Solicitudes!$L$3:$L$502,"&lt;&gt;Ausencia")&gt;0,"V",IF(COUNTIFS(Solicitudes!$A$3:$A$502,$A15,Solicitudes!$D$3:$D$502,"&lt;="&amp;K$3,Solicitudes!$E$3:$E$502,"&gt;="&amp;K$3,Solicitudes!$G$3:$G$502,"Aprobada",Solicitudes!$L$3:$L$502,"Licencia")+COUNTIFS(Solicitudes!$A$3:$A$502,$A15,Solicitudes!$D$3:$D$502,"&lt;="&amp;K$3,Solicitudes!$E$3:$E$502,"&gt;="&amp;K$3,Solicitudes!$G$3:$G$502,"Aprobada",Solicitudes!$L$3:$L$502,"Ausencia")&gt;0,"L",IF(COUNTIFS(Solicitudes!$A$3:$A$502,$A15,Solicitudes!$D$3:$D$502,"&lt;="&amp;K$3,Solicitudes!$E$3:$E$502,"&gt;="&amp;K$3,Solicitudes!$G$3:$G$502,"Solicitada")+COUNTIFS(Solicitudes!$A$3:$A$502,$A15,Solicitudes!$D$3:$D$502,"&lt;="&amp;K$3,Solicitudes!$E$3:$E$502,"&gt;="&amp;K$3,Solicitudes!$G$3:$G$502,"Planificada")&gt;0,"P",""))))</f>
        <v/>
      </c>
      <c r="L15" s="27">
        <f>IF(OR(L$3="",$A15=""),"",IF(COUNTIFS(Solicitudes!$A$3:$A$502,$A15,Solicitudes!$D$3:$D$502,"&lt;="&amp;L$3,Solicitudes!$E$3:$E$502,"&gt;="&amp;L$3,Solicitudes!$G$3:$G$502,"Aprobada",Solicitudes!$L$3:$L$502,"&lt;&gt;Licencia",Solicitudes!$L$3:$L$502,"&lt;&gt;Ausencia")&gt;0,"V",IF(COUNTIFS(Solicitudes!$A$3:$A$502,$A15,Solicitudes!$D$3:$D$502,"&lt;="&amp;L$3,Solicitudes!$E$3:$E$502,"&gt;="&amp;L$3,Solicitudes!$G$3:$G$502,"Aprobada",Solicitudes!$L$3:$L$502,"Licencia")+COUNTIFS(Solicitudes!$A$3:$A$502,$A15,Solicitudes!$D$3:$D$502,"&lt;="&amp;L$3,Solicitudes!$E$3:$E$502,"&gt;="&amp;L$3,Solicitudes!$G$3:$G$502,"Aprobada",Solicitudes!$L$3:$L$502,"Ausencia")&gt;0,"L",IF(COUNTIFS(Solicitudes!$A$3:$A$502,$A15,Solicitudes!$D$3:$D$502,"&lt;="&amp;L$3,Solicitudes!$E$3:$E$502,"&gt;="&amp;L$3,Solicitudes!$G$3:$G$502,"Solicitada")+COUNTIFS(Solicitudes!$A$3:$A$502,$A15,Solicitudes!$D$3:$D$502,"&lt;="&amp;L$3,Solicitudes!$E$3:$E$502,"&gt;="&amp;L$3,Solicitudes!$G$3:$G$502,"Planificada")&gt;0,"P",""))))</f>
        <v/>
      </c>
      <c r="M15" s="27">
        <f>IF(OR(M$3="",$A15=""),"",IF(COUNTIFS(Solicitudes!$A$3:$A$502,$A15,Solicitudes!$D$3:$D$502,"&lt;="&amp;M$3,Solicitudes!$E$3:$E$502,"&gt;="&amp;M$3,Solicitudes!$G$3:$G$502,"Aprobada",Solicitudes!$L$3:$L$502,"&lt;&gt;Licencia",Solicitudes!$L$3:$L$502,"&lt;&gt;Ausencia")&gt;0,"V",IF(COUNTIFS(Solicitudes!$A$3:$A$502,$A15,Solicitudes!$D$3:$D$502,"&lt;="&amp;M$3,Solicitudes!$E$3:$E$502,"&gt;="&amp;M$3,Solicitudes!$G$3:$G$502,"Aprobada",Solicitudes!$L$3:$L$502,"Licencia")+COUNTIFS(Solicitudes!$A$3:$A$502,$A15,Solicitudes!$D$3:$D$502,"&lt;="&amp;M$3,Solicitudes!$E$3:$E$502,"&gt;="&amp;M$3,Solicitudes!$G$3:$G$502,"Aprobada",Solicitudes!$L$3:$L$502,"Ausencia")&gt;0,"L",IF(COUNTIFS(Solicitudes!$A$3:$A$502,$A15,Solicitudes!$D$3:$D$502,"&lt;="&amp;M$3,Solicitudes!$E$3:$E$502,"&gt;="&amp;M$3,Solicitudes!$G$3:$G$502,"Solicitada")+COUNTIFS(Solicitudes!$A$3:$A$502,$A15,Solicitudes!$D$3:$D$502,"&lt;="&amp;M$3,Solicitudes!$E$3:$E$502,"&gt;="&amp;M$3,Solicitudes!$G$3:$G$502,"Planificada")&gt;0,"P",""))))</f>
        <v/>
      </c>
      <c r="N15" s="27">
        <f>IF(OR(N$3="",$A15=""),"",IF(COUNTIFS(Solicitudes!$A$3:$A$502,$A15,Solicitudes!$D$3:$D$502,"&lt;="&amp;N$3,Solicitudes!$E$3:$E$502,"&gt;="&amp;N$3,Solicitudes!$G$3:$G$502,"Aprobada",Solicitudes!$L$3:$L$502,"&lt;&gt;Licencia",Solicitudes!$L$3:$L$502,"&lt;&gt;Ausencia")&gt;0,"V",IF(COUNTIFS(Solicitudes!$A$3:$A$502,$A15,Solicitudes!$D$3:$D$502,"&lt;="&amp;N$3,Solicitudes!$E$3:$E$502,"&gt;="&amp;N$3,Solicitudes!$G$3:$G$502,"Aprobada",Solicitudes!$L$3:$L$502,"Licencia")+COUNTIFS(Solicitudes!$A$3:$A$502,$A15,Solicitudes!$D$3:$D$502,"&lt;="&amp;N$3,Solicitudes!$E$3:$E$502,"&gt;="&amp;N$3,Solicitudes!$G$3:$G$502,"Aprobada",Solicitudes!$L$3:$L$502,"Ausencia")&gt;0,"L",IF(COUNTIFS(Solicitudes!$A$3:$A$502,$A15,Solicitudes!$D$3:$D$502,"&lt;="&amp;N$3,Solicitudes!$E$3:$E$502,"&gt;="&amp;N$3,Solicitudes!$G$3:$G$502,"Solicitada")+COUNTIFS(Solicitudes!$A$3:$A$502,$A15,Solicitudes!$D$3:$D$502,"&lt;="&amp;N$3,Solicitudes!$E$3:$E$502,"&gt;="&amp;N$3,Solicitudes!$G$3:$G$502,"Planificada")&gt;0,"P",""))))</f>
        <v/>
      </c>
      <c r="O15" s="27">
        <f>IF(OR(O$3="",$A15=""),"",IF(COUNTIFS(Solicitudes!$A$3:$A$502,$A15,Solicitudes!$D$3:$D$502,"&lt;="&amp;O$3,Solicitudes!$E$3:$E$502,"&gt;="&amp;O$3,Solicitudes!$G$3:$G$502,"Aprobada",Solicitudes!$L$3:$L$502,"&lt;&gt;Licencia",Solicitudes!$L$3:$L$502,"&lt;&gt;Ausencia")&gt;0,"V",IF(COUNTIFS(Solicitudes!$A$3:$A$502,$A15,Solicitudes!$D$3:$D$502,"&lt;="&amp;O$3,Solicitudes!$E$3:$E$502,"&gt;="&amp;O$3,Solicitudes!$G$3:$G$502,"Aprobada",Solicitudes!$L$3:$L$502,"Licencia")+COUNTIFS(Solicitudes!$A$3:$A$502,$A15,Solicitudes!$D$3:$D$502,"&lt;="&amp;O$3,Solicitudes!$E$3:$E$502,"&gt;="&amp;O$3,Solicitudes!$G$3:$G$502,"Aprobada",Solicitudes!$L$3:$L$502,"Ausencia")&gt;0,"L",IF(COUNTIFS(Solicitudes!$A$3:$A$502,$A15,Solicitudes!$D$3:$D$502,"&lt;="&amp;O$3,Solicitudes!$E$3:$E$502,"&gt;="&amp;O$3,Solicitudes!$G$3:$G$502,"Solicitada")+COUNTIFS(Solicitudes!$A$3:$A$502,$A15,Solicitudes!$D$3:$D$502,"&lt;="&amp;O$3,Solicitudes!$E$3:$E$502,"&gt;="&amp;O$3,Solicitudes!$G$3:$G$502,"Planificada")&gt;0,"P",""))))</f>
        <v/>
      </c>
      <c r="P15" s="27">
        <f>IF(OR(P$3="",$A15=""),"",IF(COUNTIFS(Solicitudes!$A$3:$A$502,$A15,Solicitudes!$D$3:$D$502,"&lt;="&amp;P$3,Solicitudes!$E$3:$E$502,"&gt;="&amp;P$3,Solicitudes!$G$3:$G$502,"Aprobada",Solicitudes!$L$3:$L$502,"&lt;&gt;Licencia",Solicitudes!$L$3:$L$502,"&lt;&gt;Ausencia")&gt;0,"V",IF(COUNTIFS(Solicitudes!$A$3:$A$502,$A15,Solicitudes!$D$3:$D$502,"&lt;="&amp;P$3,Solicitudes!$E$3:$E$502,"&gt;="&amp;P$3,Solicitudes!$G$3:$G$502,"Aprobada",Solicitudes!$L$3:$L$502,"Licencia")+COUNTIFS(Solicitudes!$A$3:$A$502,$A15,Solicitudes!$D$3:$D$502,"&lt;="&amp;P$3,Solicitudes!$E$3:$E$502,"&gt;="&amp;P$3,Solicitudes!$G$3:$G$502,"Aprobada",Solicitudes!$L$3:$L$502,"Ausencia")&gt;0,"L",IF(COUNTIFS(Solicitudes!$A$3:$A$502,$A15,Solicitudes!$D$3:$D$502,"&lt;="&amp;P$3,Solicitudes!$E$3:$E$502,"&gt;="&amp;P$3,Solicitudes!$G$3:$G$502,"Solicitada")+COUNTIFS(Solicitudes!$A$3:$A$502,$A15,Solicitudes!$D$3:$D$502,"&lt;="&amp;P$3,Solicitudes!$E$3:$E$502,"&gt;="&amp;P$3,Solicitudes!$G$3:$G$502,"Planificada")&gt;0,"P",""))))</f>
        <v/>
      </c>
      <c r="Q15" s="27">
        <f>IF(OR(Q$3="",$A15=""),"",IF(COUNTIFS(Solicitudes!$A$3:$A$502,$A15,Solicitudes!$D$3:$D$502,"&lt;="&amp;Q$3,Solicitudes!$E$3:$E$502,"&gt;="&amp;Q$3,Solicitudes!$G$3:$G$502,"Aprobada",Solicitudes!$L$3:$L$502,"&lt;&gt;Licencia",Solicitudes!$L$3:$L$502,"&lt;&gt;Ausencia")&gt;0,"V",IF(COUNTIFS(Solicitudes!$A$3:$A$502,$A15,Solicitudes!$D$3:$D$502,"&lt;="&amp;Q$3,Solicitudes!$E$3:$E$502,"&gt;="&amp;Q$3,Solicitudes!$G$3:$G$502,"Aprobada",Solicitudes!$L$3:$L$502,"Licencia")+COUNTIFS(Solicitudes!$A$3:$A$502,$A15,Solicitudes!$D$3:$D$502,"&lt;="&amp;Q$3,Solicitudes!$E$3:$E$502,"&gt;="&amp;Q$3,Solicitudes!$G$3:$G$502,"Aprobada",Solicitudes!$L$3:$L$502,"Ausencia")&gt;0,"L",IF(COUNTIFS(Solicitudes!$A$3:$A$502,$A15,Solicitudes!$D$3:$D$502,"&lt;="&amp;Q$3,Solicitudes!$E$3:$E$502,"&gt;="&amp;Q$3,Solicitudes!$G$3:$G$502,"Solicitada")+COUNTIFS(Solicitudes!$A$3:$A$502,$A15,Solicitudes!$D$3:$D$502,"&lt;="&amp;Q$3,Solicitudes!$E$3:$E$502,"&gt;="&amp;Q$3,Solicitudes!$G$3:$G$502,"Planificada")&gt;0,"P",""))))</f>
        <v/>
      </c>
      <c r="R15" s="27">
        <f>IF(OR(R$3="",$A15=""),"",IF(COUNTIFS(Solicitudes!$A$3:$A$502,$A15,Solicitudes!$D$3:$D$502,"&lt;="&amp;R$3,Solicitudes!$E$3:$E$502,"&gt;="&amp;R$3,Solicitudes!$G$3:$G$502,"Aprobada",Solicitudes!$L$3:$L$502,"&lt;&gt;Licencia",Solicitudes!$L$3:$L$502,"&lt;&gt;Ausencia")&gt;0,"V",IF(COUNTIFS(Solicitudes!$A$3:$A$502,$A15,Solicitudes!$D$3:$D$502,"&lt;="&amp;R$3,Solicitudes!$E$3:$E$502,"&gt;="&amp;R$3,Solicitudes!$G$3:$G$502,"Aprobada",Solicitudes!$L$3:$L$502,"Licencia")+COUNTIFS(Solicitudes!$A$3:$A$502,$A15,Solicitudes!$D$3:$D$502,"&lt;="&amp;R$3,Solicitudes!$E$3:$E$502,"&gt;="&amp;R$3,Solicitudes!$G$3:$G$502,"Aprobada",Solicitudes!$L$3:$L$502,"Ausencia")&gt;0,"L",IF(COUNTIFS(Solicitudes!$A$3:$A$502,$A15,Solicitudes!$D$3:$D$502,"&lt;="&amp;R$3,Solicitudes!$E$3:$E$502,"&gt;="&amp;R$3,Solicitudes!$G$3:$G$502,"Solicitada")+COUNTIFS(Solicitudes!$A$3:$A$502,$A15,Solicitudes!$D$3:$D$502,"&lt;="&amp;R$3,Solicitudes!$E$3:$E$502,"&gt;="&amp;R$3,Solicitudes!$G$3:$G$502,"Planificada")&gt;0,"P",""))))</f>
        <v/>
      </c>
      <c r="S15" s="27">
        <f>IF(OR(S$3="",$A15=""),"",IF(COUNTIFS(Solicitudes!$A$3:$A$502,$A15,Solicitudes!$D$3:$D$502,"&lt;="&amp;S$3,Solicitudes!$E$3:$E$502,"&gt;="&amp;S$3,Solicitudes!$G$3:$G$502,"Aprobada",Solicitudes!$L$3:$L$502,"&lt;&gt;Licencia",Solicitudes!$L$3:$L$502,"&lt;&gt;Ausencia")&gt;0,"V",IF(COUNTIFS(Solicitudes!$A$3:$A$502,$A15,Solicitudes!$D$3:$D$502,"&lt;="&amp;S$3,Solicitudes!$E$3:$E$502,"&gt;="&amp;S$3,Solicitudes!$G$3:$G$502,"Aprobada",Solicitudes!$L$3:$L$502,"Licencia")+COUNTIFS(Solicitudes!$A$3:$A$502,$A15,Solicitudes!$D$3:$D$502,"&lt;="&amp;S$3,Solicitudes!$E$3:$E$502,"&gt;="&amp;S$3,Solicitudes!$G$3:$G$502,"Aprobada",Solicitudes!$L$3:$L$502,"Ausencia")&gt;0,"L",IF(COUNTIFS(Solicitudes!$A$3:$A$502,$A15,Solicitudes!$D$3:$D$502,"&lt;="&amp;S$3,Solicitudes!$E$3:$E$502,"&gt;="&amp;S$3,Solicitudes!$G$3:$G$502,"Solicitada")+COUNTIFS(Solicitudes!$A$3:$A$502,$A15,Solicitudes!$D$3:$D$502,"&lt;="&amp;S$3,Solicitudes!$E$3:$E$502,"&gt;="&amp;S$3,Solicitudes!$G$3:$G$502,"Planificada")&gt;0,"P",""))))</f>
        <v/>
      </c>
      <c r="T15" s="27">
        <f>IF(OR(T$3="",$A15=""),"",IF(COUNTIFS(Solicitudes!$A$3:$A$502,$A15,Solicitudes!$D$3:$D$502,"&lt;="&amp;T$3,Solicitudes!$E$3:$E$502,"&gt;="&amp;T$3,Solicitudes!$G$3:$G$502,"Aprobada",Solicitudes!$L$3:$L$502,"&lt;&gt;Licencia",Solicitudes!$L$3:$L$502,"&lt;&gt;Ausencia")&gt;0,"V",IF(COUNTIFS(Solicitudes!$A$3:$A$502,$A15,Solicitudes!$D$3:$D$502,"&lt;="&amp;T$3,Solicitudes!$E$3:$E$502,"&gt;="&amp;T$3,Solicitudes!$G$3:$G$502,"Aprobada",Solicitudes!$L$3:$L$502,"Licencia")+COUNTIFS(Solicitudes!$A$3:$A$502,$A15,Solicitudes!$D$3:$D$502,"&lt;="&amp;T$3,Solicitudes!$E$3:$E$502,"&gt;="&amp;T$3,Solicitudes!$G$3:$G$502,"Aprobada",Solicitudes!$L$3:$L$502,"Ausencia")&gt;0,"L",IF(COUNTIFS(Solicitudes!$A$3:$A$502,$A15,Solicitudes!$D$3:$D$502,"&lt;="&amp;T$3,Solicitudes!$E$3:$E$502,"&gt;="&amp;T$3,Solicitudes!$G$3:$G$502,"Solicitada")+COUNTIFS(Solicitudes!$A$3:$A$502,$A15,Solicitudes!$D$3:$D$502,"&lt;="&amp;T$3,Solicitudes!$E$3:$E$502,"&gt;="&amp;T$3,Solicitudes!$G$3:$G$502,"Planificada")&gt;0,"P",""))))</f>
        <v/>
      </c>
      <c r="U15" s="27">
        <f>IF(OR(U$3="",$A15=""),"",IF(COUNTIFS(Solicitudes!$A$3:$A$502,$A15,Solicitudes!$D$3:$D$502,"&lt;="&amp;U$3,Solicitudes!$E$3:$E$502,"&gt;="&amp;U$3,Solicitudes!$G$3:$G$502,"Aprobada",Solicitudes!$L$3:$L$502,"&lt;&gt;Licencia",Solicitudes!$L$3:$L$502,"&lt;&gt;Ausencia")&gt;0,"V",IF(COUNTIFS(Solicitudes!$A$3:$A$502,$A15,Solicitudes!$D$3:$D$502,"&lt;="&amp;U$3,Solicitudes!$E$3:$E$502,"&gt;="&amp;U$3,Solicitudes!$G$3:$G$502,"Aprobada",Solicitudes!$L$3:$L$502,"Licencia")+COUNTIFS(Solicitudes!$A$3:$A$502,$A15,Solicitudes!$D$3:$D$502,"&lt;="&amp;U$3,Solicitudes!$E$3:$E$502,"&gt;="&amp;U$3,Solicitudes!$G$3:$G$502,"Aprobada",Solicitudes!$L$3:$L$502,"Ausencia")&gt;0,"L",IF(COUNTIFS(Solicitudes!$A$3:$A$502,$A15,Solicitudes!$D$3:$D$502,"&lt;="&amp;U$3,Solicitudes!$E$3:$E$502,"&gt;="&amp;U$3,Solicitudes!$G$3:$G$502,"Solicitada")+COUNTIFS(Solicitudes!$A$3:$A$502,$A15,Solicitudes!$D$3:$D$502,"&lt;="&amp;U$3,Solicitudes!$E$3:$E$502,"&gt;="&amp;U$3,Solicitudes!$G$3:$G$502,"Planificada")&gt;0,"P",""))))</f>
        <v/>
      </c>
      <c r="V15" s="27">
        <f>IF(OR(V$3="",$A15=""),"",IF(COUNTIFS(Solicitudes!$A$3:$A$502,$A15,Solicitudes!$D$3:$D$502,"&lt;="&amp;V$3,Solicitudes!$E$3:$E$502,"&gt;="&amp;V$3,Solicitudes!$G$3:$G$502,"Aprobada",Solicitudes!$L$3:$L$502,"&lt;&gt;Licencia",Solicitudes!$L$3:$L$502,"&lt;&gt;Ausencia")&gt;0,"V",IF(COUNTIFS(Solicitudes!$A$3:$A$502,$A15,Solicitudes!$D$3:$D$502,"&lt;="&amp;V$3,Solicitudes!$E$3:$E$502,"&gt;="&amp;V$3,Solicitudes!$G$3:$G$502,"Aprobada",Solicitudes!$L$3:$L$502,"Licencia")+COUNTIFS(Solicitudes!$A$3:$A$502,$A15,Solicitudes!$D$3:$D$502,"&lt;="&amp;V$3,Solicitudes!$E$3:$E$502,"&gt;="&amp;V$3,Solicitudes!$G$3:$G$502,"Aprobada",Solicitudes!$L$3:$L$502,"Ausencia")&gt;0,"L",IF(COUNTIFS(Solicitudes!$A$3:$A$502,$A15,Solicitudes!$D$3:$D$502,"&lt;="&amp;V$3,Solicitudes!$E$3:$E$502,"&gt;="&amp;V$3,Solicitudes!$G$3:$G$502,"Solicitada")+COUNTIFS(Solicitudes!$A$3:$A$502,$A15,Solicitudes!$D$3:$D$502,"&lt;="&amp;V$3,Solicitudes!$E$3:$E$502,"&gt;="&amp;V$3,Solicitudes!$G$3:$G$502,"Planificada")&gt;0,"P",""))))</f>
        <v/>
      </c>
      <c r="W15" s="27">
        <f>IF(OR(W$3="",$A15=""),"",IF(COUNTIFS(Solicitudes!$A$3:$A$502,$A15,Solicitudes!$D$3:$D$502,"&lt;="&amp;W$3,Solicitudes!$E$3:$E$502,"&gt;="&amp;W$3,Solicitudes!$G$3:$G$502,"Aprobada",Solicitudes!$L$3:$L$502,"&lt;&gt;Licencia",Solicitudes!$L$3:$L$502,"&lt;&gt;Ausencia")&gt;0,"V",IF(COUNTIFS(Solicitudes!$A$3:$A$502,$A15,Solicitudes!$D$3:$D$502,"&lt;="&amp;W$3,Solicitudes!$E$3:$E$502,"&gt;="&amp;W$3,Solicitudes!$G$3:$G$502,"Aprobada",Solicitudes!$L$3:$L$502,"Licencia")+COUNTIFS(Solicitudes!$A$3:$A$502,$A15,Solicitudes!$D$3:$D$502,"&lt;="&amp;W$3,Solicitudes!$E$3:$E$502,"&gt;="&amp;W$3,Solicitudes!$G$3:$G$502,"Aprobada",Solicitudes!$L$3:$L$502,"Ausencia")&gt;0,"L",IF(COUNTIFS(Solicitudes!$A$3:$A$502,$A15,Solicitudes!$D$3:$D$502,"&lt;="&amp;W$3,Solicitudes!$E$3:$E$502,"&gt;="&amp;W$3,Solicitudes!$G$3:$G$502,"Solicitada")+COUNTIFS(Solicitudes!$A$3:$A$502,$A15,Solicitudes!$D$3:$D$502,"&lt;="&amp;W$3,Solicitudes!$E$3:$E$502,"&gt;="&amp;W$3,Solicitudes!$G$3:$G$502,"Planificada")&gt;0,"P",""))))</f>
        <v/>
      </c>
      <c r="X15" s="27">
        <f>IF(OR(X$3="",$A15=""),"",IF(COUNTIFS(Solicitudes!$A$3:$A$502,$A15,Solicitudes!$D$3:$D$502,"&lt;="&amp;X$3,Solicitudes!$E$3:$E$502,"&gt;="&amp;X$3,Solicitudes!$G$3:$G$502,"Aprobada",Solicitudes!$L$3:$L$502,"&lt;&gt;Licencia",Solicitudes!$L$3:$L$502,"&lt;&gt;Ausencia")&gt;0,"V",IF(COUNTIFS(Solicitudes!$A$3:$A$502,$A15,Solicitudes!$D$3:$D$502,"&lt;="&amp;X$3,Solicitudes!$E$3:$E$502,"&gt;="&amp;X$3,Solicitudes!$G$3:$G$502,"Aprobada",Solicitudes!$L$3:$L$502,"Licencia")+COUNTIFS(Solicitudes!$A$3:$A$502,$A15,Solicitudes!$D$3:$D$502,"&lt;="&amp;X$3,Solicitudes!$E$3:$E$502,"&gt;="&amp;X$3,Solicitudes!$G$3:$G$502,"Aprobada",Solicitudes!$L$3:$L$502,"Ausencia")&gt;0,"L",IF(COUNTIFS(Solicitudes!$A$3:$A$502,$A15,Solicitudes!$D$3:$D$502,"&lt;="&amp;X$3,Solicitudes!$E$3:$E$502,"&gt;="&amp;X$3,Solicitudes!$G$3:$G$502,"Solicitada")+COUNTIFS(Solicitudes!$A$3:$A$502,$A15,Solicitudes!$D$3:$D$502,"&lt;="&amp;X$3,Solicitudes!$E$3:$E$502,"&gt;="&amp;X$3,Solicitudes!$G$3:$G$502,"Planificada")&gt;0,"P",""))))</f>
        <v/>
      </c>
      <c r="Y15" s="27">
        <f>IF(OR(Y$3="",$A15=""),"",IF(COUNTIFS(Solicitudes!$A$3:$A$502,$A15,Solicitudes!$D$3:$D$502,"&lt;="&amp;Y$3,Solicitudes!$E$3:$E$502,"&gt;="&amp;Y$3,Solicitudes!$G$3:$G$502,"Aprobada",Solicitudes!$L$3:$L$502,"&lt;&gt;Licencia",Solicitudes!$L$3:$L$502,"&lt;&gt;Ausencia")&gt;0,"V",IF(COUNTIFS(Solicitudes!$A$3:$A$502,$A15,Solicitudes!$D$3:$D$502,"&lt;="&amp;Y$3,Solicitudes!$E$3:$E$502,"&gt;="&amp;Y$3,Solicitudes!$G$3:$G$502,"Aprobada",Solicitudes!$L$3:$L$502,"Licencia")+COUNTIFS(Solicitudes!$A$3:$A$502,$A15,Solicitudes!$D$3:$D$502,"&lt;="&amp;Y$3,Solicitudes!$E$3:$E$502,"&gt;="&amp;Y$3,Solicitudes!$G$3:$G$502,"Aprobada",Solicitudes!$L$3:$L$502,"Ausencia")&gt;0,"L",IF(COUNTIFS(Solicitudes!$A$3:$A$502,$A15,Solicitudes!$D$3:$D$502,"&lt;="&amp;Y$3,Solicitudes!$E$3:$E$502,"&gt;="&amp;Y$3,Solicitudes!$G$3:$G$502,"Solicitada")+COUNTIFS(Solicitudes!$A$3:$A$502,$A15,Solicitudes!$D$3:$D$502,"&lt;="&amp;Y$3,Solicitudes!$E$3:$E$502,"&gt;="&amp;Y$3,Solicitudes!$G$3:$G$502,"Planificada")&gt;0,"P",""))))</f>
        <v/>
      </c>
      <c r="Z15" s="27">
        <f>IF(OR(Z$3="",$A15=""),"",IF(COUNTIFS(Solicitudes!$A$3:$A$502,$A15,Solicitudes!$D$3:$D$502,"&lt;="&amp;Z$3,Solicitudes!$E$3:$E$502,"&gt;="&amp;Z$3,Solicitudes!$G$3:$G$502,"Aprobada",Solicitudes!$L$3:$L$502,"&lt;&gt;Licencia",Solicitudes!$L$3:$L$502,"&lt;&gt;Ausencia")&gt;0,"V",IF(COUNTIFS(Solicitudes!$A$3:$A$502,$A15,Solicitudes!$D$3:$D$502,"&lt;="&amp;Z$3,Solicitudes!$E$3:$E$502,"&gt;="&amp;Z$3,Solicitudes!$G$3:$G$502,"Aprobada",Solicitudes!$L$3:$L$502,"Licencia")+COUNTIFS(Solicitudes!$A$3:$A$502,$A15,Solicitudes!$D$3:$D$502,"&lt;="&amp;Z$3,Solicitudes!$E$3:$E$502,"&gt;="&amp;Z$3,Solicitudes!$G$3:$G$502,"Aprobada",Solicitudes!$L$3:$L$502,"Ausencia")&gt;0,"L",IF(COUNTIFS(Solicitudes!$A$3:$A$502,$A15,Solicitudes!$D$3:$D$502,"&lt;="&amp;Z$3,Solicitudes!$E$3:$E$502,"&gt;="&amp;Z$3,Solicitudes!$G$3:$G$502,"Solicitada")+COUNTIFS(Solicitudes!$A$3:$A$502,$A15,Solicitudes!$D$3:$D$502,"&lt;="&amp;Z$3,Solicitudes!$E$3:$E$502,"&gt;="&amp;Z$3,Solicitudes!$G$3:$G$502,"Planificada")&gt;0,"P",""))))</f>
        <v/>
      </c>
      <c r="AA15" s="27">
        <f>IF(OR(AA$3="",$A15=""),"",IF(COUNTIFS(Solicitudes!$A$3:$A$502,$A15,Solicitudes!$D$3:$D$502,"&lt;="&amp;AA$3,Solicitudes!$E$3:$E$502,"&gt;="&amp;AA$3,Solicitudes!$G$3:$G$502,"Aprobada",Solicitudes!$L$3:$L$502,"&lt;&gt;Licencia",Solicitudes!$L$3:$L$502,"&lt;&gt;Ausencia")&gt;0,"V",IF(COUNTIFS(Solicitudes!$A$3:$A$502,$A15,Solicitudes!$D$3:$D$502,"&lt;="&amp;AA$3,Solicitudes!$E$3:$E$502,"&gt;="&amp;AA$3,Solicitudes!$G$3:$G$502,"Aprobada",Solicitudes!$L$3:$L$502,"Licencia")+COUNTIFS(Solicitudes!$A$3:$A$502,$A15,Solicitudes!$D$3:$D$502,"&lt;="&amp;AA$3,Solicitudes!$E$3:$E$502,"&gt;="&amp;AA$3,Solicitudes!$G$3:$G$502,"Aprobada",Solicitudes!$L$3:$L$502,"Ausencia")&gt;0,"L",IF(COUNTIFS(Solicitudes!$A$3:$A$502,$A15,Solicitudes!$D$3:$D$502,"&lt;="&amp;AA$3,Solicitudes!$E$3:$E$502,"&gt;="&amp;AA$3,Solicitudes!$G$3:$G$502,"Solicitada")+COUNTIFS(Solicitudes!$A$3:$A$502,$A15,Solicitudes!$D$3:$D$502,"&lt;="&amp;AA$3,Solicitudes!$E$3:$E$502,"&gt;="&amp;AA$3,Solicitudes!$G$3:$G$502,"Planificada")&gt;0,"P",""))))</f>
        <v/>
      </c>
      <c r="AB15" s="27">
        <f>IF(OR(AB$3="",$A15=""),"",IF(COUNTIFS(Solicitudes!$A$3:$A$502,$A15,Solicitudes!$D$3:$D$502,"&lt;="&amp;AB$3,Solicitudes!$E$3:$E$502,"&gt;="&amp;AB$3,Solicitudes!$G$3:$G$502,"Aprobada",Solicitudes!$L$3:$L$502,"&lt;&gt;Licencia",Solicitudes!$L$3:$L$502,"&lt;&gt;Ausencia")&gt;0,"V",IF(COUNTIFS(Solicitudes!$A$3:$A$502,$A15,Solicitudes!$D$3:$D$502,"&lt;="&amp;AB$3,Solicitudes!$E$3:$E$502,"&gt;="&amp;AB$3,Solicitudes!$G$3:$G$502,"Aprobada",Solicitudes!$L$3:$L$502,"Licencia")+COUNTIFS(Solicitudes!$A$3:$A$502,$A15,Solicitudes!$D$3:$D$502,"&lt;="&amp;AB$3,Solicitudes!$E$3:$E$502,"&gt;="&amp;AB$3,Solicitudes!$G$3:$G$502,"Aprobada",Solicitudes!$L$3:$L$502,"Ausencia")&gt;0,"L",IF(COUNTIFS(Solicitudes!$A$3:$A$502,$A15,Solicitudes!$D$3:$D$502,"&lt;="&amp;AB$3,Solicitudes!$E$3:$E$502,"&gt;="&amp;AB$3,Solicitudes!$G$3:$G$502,"Solicitada")+COUNTIFS(Solicitudes!$A$3:$A$502,$A15,Solicitudes!$D$3:$D$502,"&lt;="&amp;AB$3,Solicitudes!$E$3:$E$502,"&gt;="&amp;AB$3,Solicitudes!$G$3:$G$502,"Planificada")&gt;0,"P",""))))</f>
        <v/>
      </c>
      <c r="AC15" s="27">
        <f>IF(OR(AC$3="",$A15=""),"",IF(COUNTIFS(Solicitudes!$A$3:$A$502,$A15,Solicitudes!$D$3:$D$502,"&lt;="&amp;AC$3,Solicitudes!$E$3:$E$502,"&gt;="&amp;AC$3,Solicitudes!$G$3:$G$502,"Aprobada",Solicitudes!$L$3:$L$502,"&lt;&gt;Licencia",Solicitudes!$L$3:$L$502,"&lt;&gt;Ausencia")&gt;0,"V",IF(COUNTIFS(Solicitudes!$A$3:$A$502,$A15,Solicitudes!$D$3:$D$502,"&lt;="&amp;AC$3,Solicitudes!$E$3:$E$502,"&gt;="&amp;AC$3,Solicitudes!$G$3:$G$502,"Aprobada",Solicitudes!$L$3:$L$502,"Licencia")+COUNTIFS(Solicitudes!$A$3:$A$502,$A15,Solicitudes!$D$3:$D$502,"&lt;="&amp;AC$3,Solicitudes!$E$3:$E$502,"&gt;="&amp;AC$3,Solicitudes!$G$3:$G$502,"Aprobada",Solicitudes!$L$3:$L$502,"Ausencia")&gt;0,"L",IF(COUNTIFS(Solicitudes!$A$3:$A$502,$A15,Solicitudes!$D$3:$D$502,"&lt;="&amp;AC$3,Solicitudes!$E$3:$E$502,"&gt;="&amp;AC$3,Solicitudes!$G$3:$G$502,"Solicitada")+COUNTIFS(Solicitudes!$A$3:$A$502,$A15,Solicitudes!$D$3:$D$502,"&lt;="&amp;AC$3,Solicitudes!$E$3:$E$502,"&gt;="&amp;AC$3,Solicitudes!$G$3:$G$502,"Planificada")&gt;0,"P",""))))</f>
        <v/>
      </c>
      <c r="AD15" s="27">
        <f>IF(OR(AD$3="",$A15=""),"",IF(COUNTIFS(Solicitudes!$A$3:$A$502,$A15,Solicitudes!$D$3:$D$502,"&lt;="&amp;AD$3,Solicitudes!$E$3:$E$502,"&gt;="&amp;AD$3,Solicitudes!$G$3:$G$502,"Aprobada",Solicitudes!$L$3:$L$502,"&lt;&gt;Licencia",Solicitudes!$L$3:$L$502,"&lt;&gt;Ausencia")&gt;0,"V",IF(COUNTIFS(Solicitudes!$A$3:$A$502,$A15,Solicitudes!$D$3:$D$502,"&lt;="&amp;AD$3,Solicitudes!$E$3:$E$502,"&gt;="&amp;AD$3,Solicitudes!$G$3:$G$502,"Aprobada",Solicitudes!$L$3:$L$502,"Licencia")+COUNTIFS(Solicitudes!$A$3:$A$502,$A15,Solicitudes!$D$3:$D$502,"&lt;="&amp;AD$3,Solicitudes!$E$3:$E$502,"&gt;="&amp;AD$3,Solicitudes!$G$3:$G$502,"Aprobada",Solicitudes!$L$3:$L$502,"Ausencia")&gt;0,"L",IF(COUNTIFS(Solicitudes!$A$3:$A$502,$A15,Solicitudes!$D$3:$D$502,"&lt;="&amp;AD$3,Solicitudes!$E$3:$E$502,"&gt;="&amp;AD$3,Solicitudes!$G$3:$G$502,"Solicitada")+COUNTIFS(Solicitudes!$A$3:$A$502,$A15,Solicitudes!$D$3:$D$502,"&lt;="&amp;AD$3,Solicitudes!$E$3:$E$502,"&gt;="&amp;AD$3,Solicitudes!$G$3:$G$502,"Planificada")&gt;0,"P",""))))</f>
        <v/>
      </c>
      <c r="AE15" s="27">
        <f>IF(OR(AE$3="",$A15=""),"",IF(COUNTIFS(Solicitudes!$A$3:$A$502,$A15,Solicitudes!$D$3:$D$502,"&lt;="&amp;AE$3,Solicitudes!$E$3:$E$502,"&gt;="&amp;AE$3,Solicitudes!$G$3:$G$502,"Aprobada",Solicitudes!$L$3:$L$502,"&lt;&gt;Licencia",Solicitudes!$L$3:$L$502,"&lt;&gt;Ausencia")&gt;0,"V",IF(COUNTIFS(Solicitudes!$A$3:$A$502,$A15,Solicitudes!$D$3:$D$502,"&lt;="&amp;AE$3,Solicitudes!$E$3:$E$502,"&gt;="&amp;AE$3,Solicitudes!$G$3:$G$502,"Aprobada",Solicitudes!$L$3:$L$502,"Licencia")+COUNTIFS(Solicitudes!$A$3:$A$502,$A15,Solicitudes!$D$3:$D$502,"&lt;="&amp;AE$3,Solicitudes!$E$3:$E$502,"&gt;="&amp;AE$3,Solicitudes!$G$3:$G$502,"Aprobada",Solicitudes!$L$3:$L$502,"Ausencia")&gt;0,"L",IF(COUNTIFS(Solicitudes!$A$3:$A$502,$A15,Solicitudes!$D$3:$D$502,"&lt;="&amp;AE$3,Solicitudes!$E$3:$E$502,"&gt;="&amp;AE$3,Solicitudes!$G$3:$G$502,"Solicitada")+COUNTIFS(Solicitudes!$A$3:$A$502,$A15,Solicitudes!$D$3:$D$502,"&lt;="&amp;AE$3,Solicitudes!$E$3:$E$502,"&gt;="&amp;AE$3,Solicitudes!$G$3:$G$502,"Planificada")&gt;0,"P",""))))</f>
        <v/>
      </c>
      <c r="AF15" s="27">
        <f>IF(OR(AF$3="",$A15=""),"",IF(COUNTIFS(Solicitudes!$A$3:$A$502,$A15,Solicitudes!$D$3:$D$502,"&lt;="&amp;AF$3,Solicitudes!$E$3:$E$502,"&gt;="&amp;AF$3,Solicitudes!$G$3:$G$502,"Aprobada",Solicitudes!$L$3:$L$502,"&lt;&gt;Licencia",Solicitudes!$L$3:$L$502,"&lt;&gt;Ausencia")&gt;0,"V",IF(COUNTIFS(Solicitudes!$A$3:$A$502,$A15,Solicitudes!$D$3:$D$502,"&lt;="&amp;AF$3,Solicitudes!$E$3:$E$502,"&gt;="&amp;AF$3,Solicitudes!$G$3:$G$502,"Aprobada",Solicitudes!$L$3:$L$502,"Licencia")+COUNTIFS(Solicitudes!$A$3:$A$502,$A15,Solicitudes!$D$3:$D$502,"&lt;="&amp;AF$3,Solicitudes!$E$3:$E$502,"&gt;="&amp;AF$3,Solicitudes!$G$3:$G$502,"Aprobada",Solicitudes!$L$3:$L$502,"Ausencia")&gt;0,"L",IF(COUNTIFS(Solicitudes!$A$3:$A$502,$A15,Solicitudes!$D$3:$D$502,"&lt;="&amp;AF$3,Solicitudes!$E$3:$E$502,"&gt;="&amp;AF$3,Solicitudes!$G$3:$G$502,"Solicitada")+COUNTIFS(Solicitudes!$A$3:$A$502,$A15,Solicitudes!$D$3:$D$502,"&lt;="&amp;AF$3,Solicitudes!$E$3:$E$502,"&gt;="&amp;AF$3,Solicitudes!$G$3:$G$502,"Planificada")&gt;0,"P",""))))</f>
        <v/>
      </c>
      <c r="AG15" s="27">
        <f>IF(OR(AG$3="",$A15=""),"",IF(COUNTIFS(Solicitudes!$A$3:$A$502,$A15,Solicitudes!$D$3:$D$502,"&lt;="&amp;AG$3,Solicitudes!$E$3:$E$502,"&gt;="&amp;AG$3,Solicitudes!$G$3:$G$502,"Aprobada",Solicitudes!$L$3:$L$502,"&lt;&gt;Licencia",Solicitudes!$L$3:$L$502,"&lt;&gt;Ausencia")&gt;0,"V",IF(COUNTIFS(Solicitudes!$A$3:$A$502,$A15,Solicitudes!$D$3:$D$502,"&lt;="&amp;AG$3,Solicitudes!$E$3:$E$502,"&gt;="&amp;AG$3,Solicitudes!$G$3:$G$502,"Aprobada",Solicitudes!$L$3:$L$502,"Licencia")+COUNTIFS(Solicitudes!$A$3:$A$502,$A15,Solicitudes!$D$3:$D$502,"&lt;="&amp;AG$3,Solicitudes!$E$3:$E$502,"&gt;="&amp;AG$3,Solicitudes!$G$3:$G$502,"Aprobada",Solicitudes!$L$3:$L$502,"Ausencia")&gt;0,"L",IF(COUNTIFS(Solicitudes!$A$3:$A$502,$A15,Solicitudes!$D$3:$D$502,"&lt;="&amp;AG$3,Solicitudes!$E$3:$E$502,"&gt;="&amp;AG$3,Solicitudes!$G$3:$G$502,"Solicitada")+COUNTIFS(Solicitudes!$A$3:$A$502,$A15,Solicitudes!$D$3:$D$502,"&lt;="&amp;AG$3,Solicitudes!$E$3:$E$502,"&gt;="&amp;AG$3,Solicitudes!$G$3:$G$502,"Planificada")&gt;0,"P",""))))</f>
        <v/>
      </c>
    </row>
    <row r="16">
      <c r="A16">
        <f>IF(Saldos!A16="","",Saldos!A16)</f>
        <v/>
      </c>
      <c r="B16">
        <f>IF(A16="","",Saldos!B16)</f>
        <v/>
      </c>
      <c r="C16" s="27">
        <f>IF(OR(C$3="",$A16=""),"",IF(COUNTIFS(Solicitudes!$A$3:$A$502,$A16,Solicitudes!$D$3:$D$502,"&lt;="&amp;C$3,Solicitudes!$E$3:$E$502,"&gt;="&amp;C$3,Solicitudes!$G$3:$G$502,"Aprobada",Solicitudes!$L$3:$L$502,"&lt;&gt;Licencia",Solicitudes!$L$3:$L$502,"&lt;&gt;Ausencia")&gt;0,"V",IF(COUNTIFS(Solicitudes!$A$3:$A$502,$A16,Solicitudes!$D$3:$D$502,"&lt;="&amp;C$3,Solicitudes!$E$3:$E$502,"&gt;="&amp;C$3,Solicitudes!$G$3:$G$502,"Aprobada",Solicitudes!$L$3:$L$502,"Licencia")+COUNTIFS(Solicitudes!$A$3:$A$502,$A16,Solicitudes!$D$3:$D$502,"&lt;="&amp;C$3,Solicitudes!$E$3:$E$502,"&gt;="&amp;C$3,Solicitudes!$G$3:$G$502,"Aprobada",Solicitudes!$L$3:$L$502,"Ausencia")&gt;0,"L",IF(COUNTIFS(Solicitudes!$A$3:$A$502,$A16,Solicitudes!$D$3:$D$502,"&lt;="&amp;C$3,Solicitudes!$E$3:$E$502,"&gt;="&amp;C$3,Solicitudes!$G$3:$G$502,"Solicitada")+COUNTIFS(Solicitudes!$A$3:$A$502,$A16,Solicitudes!$D$3:$D$502,"&lt;="&amp;C$3,Solicitudes!$E$3:$E$502,"&gt;="&amp;C$3,Solicitudes!$G$3:$G$502,"Planificada")&gt;0,"P",""))))</f>
        <v/>
      </c>
      <c r="D16" s="27">
        <f>IF(OR(D$3="",$A16=""),"",IF(COUNTIFS(Solicitudes!$A$3:$A$502,$A16,Solicitudes!$D$3:$D$502,"&lt;="&amp;D$3,Solicitudes!$E$3:$E$502,"&gt;="&amp;D$3,Solicitudes!$G$3:$G$502,"Aprobada",Solicitudes!$L$3:$L$502,"&lt;&gt;Licencia",Solicitudes!$L$3:$L$502,"&lt;&gt;Ausencia")&gt;0,"V",IF(COUNTIFS(Solicitudes!$A$3:$A$502,$A16,Solicitudes!$D$3:$D$502,"&lt;="&amp;D$3,Solicitudes!$E$3:$E$502,"&gt;="&amp;D$3,Solicitudes!$G$3:$G$502,"Aprobada",Solicitudes!$L$3:$L$502,"Licencia")+COUNTIFS(Solicitudes!$A$3:$A$502,$A16,Solicitudes!$D$3:$D$502,"&lt;="&amp;D$3,Solicitudes!$E$3:$E$502,"&gt;="&amp;D$3,Solicitudes!$G$3:$G$502,"Aprobada",Solicitudes!$L$3:$L$502,"Ausencia")&gt;0,"L",IF(COUNTIFS(Solicitudes!$A$3:$A$502,$A16,Solicitudes!$D$3:$D$502,"&lt;="&amp;D$3,Solicitudes!$E$3:$E$502,"&gt;="&amp;D$3,Solicitudes!$G$3:$G$502,"Solicitada")+COUNTIFS(Solicitudes!$A$3:$A$502,$A16,Solicitudes!$D$3:$D$502,"&lt;="&amp;D$3,Solicitudes!$E$3:$E$502,"&gt;="&amp;D$3,Solicitudes!$G$3:$G$502,"Planificada")&gt;0,"P",""))))</f>
        <v/>
      </c>
      <c r="E16" s="27">
        <f>IF(OR(E$3="",$A16=""),"",IF(COUNTIFS(Solicitudes!$A$3:$A$502,$A16,Solicitudes!$D$3:$D$502,"&lt;="&amp;E$3,Solicitudes!$E$3:$E$502,"&gt;="&amp;E$3,Solicitudes!$G$3:$G$502,"Aprobada",Solicitudes!$L$3:$L$502,"&lt;&gt;Licencia",Solicitudes!$L$3:$L$502,"&lt;&gt;Ausencia")&gt;0,"V",IF(COUNTIFS(Solicitudes!$A$3:$A$502,$A16,Solicitudes!$D$3:$D$502,"&lt;="&amp;E$3,Solicitudes!$E$3:$E$502,"&gt;="&amp;E$3,Solicitudes!$G$3:$G$502,"Aprobada",Solicitudes!$L$3:$L$502,"Licencia")+COUNTIFS(Solicitudes!$A$3:$A$502,$A16,Solicitudes!$D$3:$D$502,"&lt;="&amp;E$3,Solicitudes!$E$3:$E$502,"&gt;="&amp;E$3,Solicitudes!$G$3:$G$502,"Aprobada",Solicitudes!$L$3:$L$502,"Ausencia")&gt;0,"L",IF(COUNTIFS(Solicitudes!$A$3:$A$502,$A16,Solicitudes!$D$3:$D$502,"&lt;="&amp;E$3,Solicitudes!$E$3:$E$502,"&gt;="&amp;E$3,Solicitudes!$G$3:$G$502,"Solicitada")+COUNTIFS(Solicitudes!$A$3:$A$502,$A16,Solicitudes!$D$3:$D$502,"&lt;="&amp;E$3,Solicitudes!$E$3:$E$502,"&gt;="&amp;E$3,Solicitudes!$G$3:$G$502,"Planificada")&gt;0,"P",""))))</f>
        <v/>
      </c>
      <c r="F16" s="27">
        <f>IF(OR(F$3="",$A16=""),"",IF(COUNTIFS(Solicitudes!$A$3:$A$502,$A16,Solicitudes!$D$3:$D$502,"&lt;="&amp;F$3,Solicitudes!$E$3:$E$502,"&gt;="&amp;F$3,Solicitudes!$G$3:$G$502,"Aprobada",Solicitudes!$L$3:$L$502,"&lt;&gt;Licencia",Solicitudes!$L$3:$L$502,"&lt;&gt;Ausencia")&gt;0,"V",IF(COUNTIFS(Solicitudes!$A$3:$A$502,$A16,Solicitudes!$D$3:$D$502,"&lt;="&amp;F$3,Solicitudes!$E$3:$E$502,"&gt;="&amp;F$3,Solicitudes!$G$3:$G$502,"Aprobada",Solicitudes!$L$3:$L$502,"Licencia")+COUNTIFS(Solicitudes!$A$3:$A$502,$A16,Solicitudes!$D$3:$D$502,"&lt;="&amp;F$3,Solicitudes!$E$3:$E$502,"&gt;="&amp;F$3,Solicitudes!$G$3:$G$502,"Aprobada",Solicitudes!$L$3:$L$502,"Ausencia")&gt;0,"L",IF(COUNTIFS(Solicitudes!$A$3:$A$502,$A16,Solicitudes!$D$3:$D$502,"&lt;="&amp;F$3,Solicitudes!$E$3:$E$502,"&gt;="&amp;F$3,Solicitudes!$G$3:$G$502,"Solicitada")+COUNTIFS(Solicitudes!$A$3:$A$502,$A16,Solicitudes!$D$3:$D$502,"&lt;="&amp;F$3,Solicitudes!$E$3:$E$502,"&gt;="&amp;F$3,Solicitudes!$G$3:$G$502,"Planificada")&gt;0,"P",""))))</f>
        <v/>
      </c>
      <c r="G16" s="27">
        <f>IF(OR(G$3="",$A16=""),"",IF(COUNTIFS(Solicitudes!$A$3:$A$502,$A16,Solicitudes!$D$3:$D$502,"&lt;="&amp;G$3,Solicitudes!$E$3:$E$502,"&gt;="&amp;G$3,Solicitudes!$G$3:$G$502,"Aprobada",Solicitudes!$L$3:$L$502,"&lt;&gt;Licencia",Solicitudes!$L$3:$L$502,"&lt;&gt;Ausencia")&gt;0,"V",IF(COUNTIFS(Solicitudes!$A$3:$A$502,$A16,Solicitudes!$D$3:$D$502,"&lt;="&amp;G$3,Solicitudes!$E$3:$E$502,"&gt;="&amp;G$3,Solicitudes!$G$3:$G$502,"Aprobada",Solicitudes!$L$3:$L$502,"Licencia")+COUNTIFS(Solicitudes!$A$3:$A$502,$A16,Solicitudes!$D$3:$D$502,"&lt;="&amp;G$3,Solicitudes!$E$3:$E$502,"&gt;="&amp;G$3,Solicitudes!$G$3:$G$502,"Aprobada",Solicitudes!$L$3:$L$502,"Ausencia")&gt;0,"L",IF(COUNTIFS(Solicitudes!$A$3:$A$502,$A16,Solicitudes!$D$3:$D$502,"&lt;="&amp;G$3,Solicitudes!$E$3:$E$502,"&gt;="&amp;G$3,Solicitudes!$G$3:$G$502,"Solicitada")+COUNTIFS(Solicitudes!$A$3:$A$502,$A16,Solicitudes!$D$3:$D$502,"&lt;="&amp;G$3,Solicitudes!$E$3:$E$502,"&gt;="&amp;G$3,Solicitudes!$G$3:$G$502,"Planificada")&gt;0,"P",""))))</f>
        <v/>
      </c>
      <c r="H16" s="27">
        <f>IF(OR(H$3="",$A16=""),"",IF(COUNTIFS(Solicitudes!$A$3:$A$502,$A16,Solicitudes!$D$3:$D$502,"&lt;="&amp;H$3,Solicitudes!$E$3:$E$502,"&gt;="&amp;H$3,Solicitudes!$G$3:$G$502,"Aprobada",Solicitudes!$L$3:$L$502,"&lt;&gt;Licencia",Solicitudes!$L$3:$L$502,"&lt;&gt;Ausencia")&gt;0,"V",IF(COUNTIFS(Solicitudes!$A$3:$A$502,$A16,Solicitudes!$D$3:$D$502,"&lt;="&amp;H$3,Solicitudes!$E$3:$E$502,"&gt;="&amp;H$3,Solicitudes!$G$3:$G$502,"Aprobada",Solicitudes!$L$3:$L$502,"Licencia")+COUNTIFS(Solicitudes!$A$3:$A$502,$A16,Solicitudes!$D$3:$D$502,"&lt;="&amp;H$3,Solicitudes!$E$3:$E$502,"&gt;="&amp;H$3,Solicitudes!$G$3:$G$502,"Aprobada",Solicitudes!$L$3:$L$502,"Ausencia")&gt;0,"L",IF(COUNTIFS(Solicitudes!$A$3:$A$502,$A16,Solicitudes!$D$3:$D$502,"&lt;="&amp;H$3,Solicitudes!$E$3:$E$502,"&gt;="&amp;H$3,Solicitudes!$G$3:$G$502,"Solicitada")+COUNTIFS(Solicitudes!$A$3:$A$502,$A16,Solicitudes!$D$3:$D$502,"&lt;="&amp;H$3,Solicitudes!$E$3:$E$502,"&gt;="&amp;H$3,Solicitudes!$G$3:$G$502,"Planificada")&gt;0,"P",""))))</f>
        <v/>
      </c>
      <c r="I16" s="27">
        <f>IF(OR(I$3="",$A16=""),"",IF(COUNTIFS(Solicitudes!$A$3:$A$502,$A16,Solicitudes!$D$3:$D$502,"&lt;="&amp;I$3,Solicitudes!$E$3:$E$502,"&gt;="&amp;I$3,Solicitudes!$G$3:$G$502,"Aprobada",Solicitudes!$L$3:$L$502,"&lt;&gt;Licencia",Solicitudes!$L$3:$L$502,"&lt;&gt;Ausencia")&gt;0,"V",IF(COUNTIFS(Solicitudes!$A$3:$A$502,$A16,Solicitudes!$D$3:$D$502,"&lt;="&amp;I$3,Solicitudes!$E$3:$E$502,"&gt;="&amp;I$3,Solicitudes!$G$3:$G$502,"Aprobada",Solicitudes!$L$3:$L$502,"Licencia")+COUNTIFS(Solicitudes!$A$3:$A$502,$A16,Solicitudes!$D$3:$D$502,"&lt;="&amp;I$3,Solicitudes!$E$3:$E$502,"&gt;="&amp;I$3,Solicitudes!$G$3:$G$502,"Aprobada",Solicitudes!$L$3:$L$502,"Ausencia")&gt;0,"L",IF(COUNTIFS(Solicitudes!$A$3:$A$502,$A16,Solicitudes!$D$3:$D$502,"&lt;="&amp;I$3,Solicitudes!$E$3:$E$502,"&gt;="&amp;I$3,Solicitudes!$G$3:$G$502,"Solicitada")+COUNTIFS(Solicitudes!$A$3:$A$502,$A16,Solicitudes!$D$3:$D$502,"&lt;="&amp;I$3,Solicitudes!$E$3:$E$502,"&gt;="&amp;I$3,Solicitudes!$G$3:$G$502,"Planificada")&gt;0,"P",""))))</f>
        <v/>
      </c>
      <c r="J16" s="27">
        <f>IF(OR(J$3="",$A16=""),"",IF(COUNTIFS(Solicitudes!$A$3:$A$502,$A16,Solicitudes!$D$3:$D$502,"&lt;="&amp;J$3,Solicitudes!$E$3:$E$502,"&gt;="&amp;J$3,Solicitudes!$G$3:$G$502,"Aprobada",Solicitudes!$L$3:$L$502,"&lt;&gt;Licencia",Solicitudes!$L$3:$L$502,"&lt;&gt;Ausencia")&gt;0,"V",IF(COUNTIFS(Solicitudes!$A$3:$A$502,$A16,Solicitudes!$D$3:$D$502,"&lt;="&amp;J$3,Solicitudes!$E$3:$E$502,"&gt;="&amp;J$3,Solicitudes!$G$3:$G$502,"Aprobada",Solicitudes!$L$3:$L$502,"Licencia")+COUNTIFS(Solicitudes!$A$3:$A$502,$A16,Solicitudes!$D$3:$D$502,"&lt;="&amp;J$3,Solicitudes!$E$3:$E$502,"&gt;="&amp;J$3,Solicitudes!$G$3:$G$502,"Aprobada",Solicitudes!$L$3:$L$502,"Ausencia")&gt;0,"L",IF(COUNTIFS(Solicitudes!$A$3:$A$502,$A16,Solicitudes!$D$3:$D$502,"&lt;="&amp;J$3,Solicitudes!$E$3:$E$502,"&gt;="&amp;J$3,Solicitudes!$G$3:$G$502,"Solicitada")+COUNTIFS(Solicitudes!$A$3:$A$502,$A16,Solicitudes!$D$3:$D$502,"&lt;="&amp;J$3,Solicitudes!$E$3:$E$502,"&gt;="&amp;J$3,Solicitudes!$G$3:$G$502,"Planificada")&gt;0,"P",""))))</f>
        <v/>
      </c>
      <c r="K16" s="27">
        <f>IF(OR(K$3="",$A16=""),"",IF(COUNTIFS(Solicitudes!$A$3:$A$502,$A16,Solicitudes!$D$3:$D$502,"&lt;="&amp;K$3,Solicitudes!$E$3:$E$502,"&gt;="&amp;K$3,Solicitudes!$G$3:$G$502,"Aprobada",Solicitudes!$L$3:$L$502,"&lt;&gt;Licencia",Solicitudes!$L$3:$L$502,"&lt;&gt;Ausencia")&gt;0,"V",IF(COUNTIFS(Solicitudes!$A$3:$A$502,$A16,Solicitudes!$D$3:$D$502,"&lt;="&amp;K$3,Solicitudes!$E$3:$E$502,"&gt;="&amp;K$3,Solicitudes!$G$3:$G$502,"Aprobada",Solicitudes!$L$3:$L$502,"Licencia")+COUNTIFS(Solicitudes!$A$3:$A$502,$A16,Solicitudes!$D$3:$D$502,"&lt;="&amp;K$3,Solicitudes!$E$3:$E$502,"&gt;="&amp;K$3,Solicitudes!$G$3:$G$502,"Aprobada",Solicitudes!$L$3:$L$502,"Ausencia")&gt;0,"L",IF(COUNTIFS(Solicitudes!$A$3:$A$502,$A16,Solicitudes!$D$3:$D$502,"&lt;="&amp;K$3,Solicitudes!$E$3:$E$502,"&gt;="&amp;K$3,Solicitudes!$G$3:$G$502,"Solicitada")+COUNTIFS(Solicitudes!$A$3:$A$502,$A16,Solicitudes!$D$3:$D$502,"&lt;="&amp;K$3,Solicitudes!$E$3:$E$502,"&gt;="&amp;K$3,Solicitudes!$G$3:$G$502,"Planificada")&gt;0,"P",""))))</f>
        <v/>
      </c>
      <c r="L16" s="27">
        <f>IF(OR(L$3="",$A16=""),"",IF(COUNTIFS(Solicitudes!$A$3:$A$502,$A16,Solicitudes!$D$3:$D$502,"&lt;="&amp;L$3,Solicitudes!$E$3:$E$502,"&gt;="&amp;L$3,Solicitudes!$G$3:$G$502,"Aprobada",Solicitudes!$L$3:$L$502,"&lt;&gt;Licencia",Solicitudes!$L$3:$L$502,"&lt;&gt;Ausencia")&gt;0,"V",IF(COUNTIFS(Solicitudes!$A$3:$A$502,$A16,Solicitudes!$D$3:$D$502,"&lt;="&amp;L$3,Solicitudes!$E$3:$E$502,"&gt;="&amp;L$3,Solicitudes!$G$3:$G$502,"Aprobada",Solicitudes!$L$3:$L$502,"Licencia")+COUNTIFS(Solicitudes!$A$3:$A$502,$A16,Solicitudes!$D$3:$D$502,"&lt;="&amp;L$3,Solicitudes!$E$3:$E$502,"&gt;="&amp;L$3,Solicitudes!$G$3:$G$502,"Aprobada",Solicitudes!$L$3:$L$502,"Ausencia")&gt;0,"L",IF(COUNTIFS(Solicitudes!$A$3:$A$502,$A16,Solicitudes!$D$3:$D$502,"&lt;="&amp;L$3,Solicitudes!$E$3:$E$502,"&gt;="&amp;L$3,Solicitudes!$G$3:$G$502,"Solicitada")+COUNTIFS(Solicitudes!$A$3:$A$502,$A16,Solicitudes!$D$3:$D$502,"&lt;="&amp;L$3,Solicitudes!$E$3:$E$502,"&gt;="&amp;L$3,Solicitudes!$G$3:$G$502,"Planificada")&gt;0,"P",""))))</f>
        <v/>
      </c>
      <c r="M16" s="27">
        <f>IF(OR(M$3="",$A16=""),"",IF(COUNTIFS(Solicitudes!$A$3:$A$502,$A16,Solicitudes!$D$3:$D$502,"&lt;="&amp;M$3,Solicitudes!$E$3:$E$502,"&gt;="&amp;M$3,Solicitudes!$G$3:$G$502,"Aprobada",Solicitudes!$L$3:$L$502,"&lt;&gt;Licencia",Solicitudes!$L$3:$L$502,"&lt;&gt;Ausencia")&gt;0,"V",IF(COUNTIFS(Solicitudes!$A$3:$A$502,$A16,Solicitudes!$D$3:$D$502,"&lt;="&amp;M$3,Solicitudes!$E$3:$E$502,"&gt;="&amp;M$3,Solicitudes!$G$3:$G$502,"Aprobada",Solicitudes!$L$3:$L$502,"Licencia")+COUNTIFS(Solicitudes!$A$3:$A$502,$A16,Solicitudes!$D$3:$D$502,"&lt;="&amp;M$3,Solicitudes!$E$3:$E$502,"&gt;="&amp;M$3,Solicitudes!$G$3:$G$502,"Aprobada",Solicitudes!$L$3:$L$502,"Ausencia")&gt;0,"L",IF(COUNTIFS(Solicitudes!$A$3:$A$502,$A16,Solicitudes!$D$3:$D$502,"&lt;="&amp;M$3,Solicitudes!$E$3:$E$502,"&gt;="&amp;M$3,Solicitudes!$G$3:$G$502,"Solicitada")+COUNTIFS(Solicitudes!$A$3:$A$502,$A16,Solicitudes!$D$3:$D$502,"&lt;="&amp;M$3,Solicitudes!$E$3:$E$502,"&gt;="&amp;M$3,Solicitudes!$G$3:$G$502,"Planificada")&gt;0,"P",""))))</f>
        <v/>
      </c>
      <c r="N16" s="27">
        <f>IF(OR(N$3="",$A16=""),"",IF(COUNTIFS(Solicitudes!$A$3:$A$502,$A16,Solicitudes!$D$3:$D$502,"&lt;="&amp;N$3,Solicitudes!$E$3:$E$502,"&gt;="&amp;N$3,Solicitudes!$G$3:$G$502,"Aprobada",Solicitudes!$L$3:$L$502,"&lt;&gt;Licencia",Solicitudes!$L$3:$L$502,"&lt;&gt;Ausencia")&gt;0,"V",IF(COUNTIFS(Solicitudes!$A$3:$A$502,$A16,Solicitudes!$D$3:$D$502,"&lt;="&amp;N$3,Solicitudes!$E$3:$E$502,"&gt;="&amp;N$3,Solicitudes!$G$3:$G$502,"Aprobada",Solicitudes!$L$3:$L$502,"Licencia")+COUNTIFS(Solicitudes!$A$3:$A$502,$A16,Solicitudes!$D$3:$D$502,"&lt;="&amp;N$3,Solicitudes!$E$3:$E$502,"&gt;="&amp;N$3,Solicitudes!$G$3:$G$502,"Aprobada",Solicitudes!$L$3:$L$502,"Ausencia")&gt;0,"L",IF(COUNTIFS(Solicitudes!$A$3:$A$502,$A16,Solicitudes!$D$3:$D$502,"&lt;="&amp;N$3,Solicitudes!$E$3:$E$502,"&gt;="&amp;N$3,Solicitudes!$G$3:$G$502,"Solicitada")+COUNTIFS(Solicitudes!$A$3:$A$502,$A16,Solicitudes!$D$3:$D$502,"&lt;="&amp;N$3,Solicitudes!$E$3:$E$502,"&gt;="&amp;N$3,Solicitudes!$G$3:$G$502,"Planificada")&gt;0,"P",""))))</f>
        <v/>
      </c>
      <c r="O16" s="27">
        <f>IF(OR(O$3="",$A16=""),"",IF(COUNTIFS(Solicitudes!$A$3:$A$502,$A16,Solicitudes!$D$3:$D$502,"&lt;="&amp;O$3,Solicitudes!$E$3:$E$502,"&gt;="&amp;O$3,Solicitudes!$G$3:$G$502,"Aprobada",Solicitudes!$L$3:$L$502,"&lt;&gt;Licencia",Solicitudes!$L$3:$L$502,"&lt;&gt;Ausencia")&gt;0,"V",IF(COUNTIFS(Solicitudes!$A$3:$A$502,$A16,Solicitudes!$D$3:$D$502,"&lt;="&amp;O$3,Solicitudes!$E$3:$E$502,"&gt;="&amp;O$3,Solicitudes!$G$3:$G$502,"Aprobada",Solicitudes!$L$3:$L$502,"Licencia")+COUNTIFS(Solicitudes!$A$3:$A$502,$A16,Solicitudes!$D$3:$D$502,"&lt;="&amp;O$3,Solicitudes!$E$3:$E$502,"&gt;="&amp;O$3,Solicitudes!$G$3:$G$502,"Aprobada",Solicitudes!$L$3:$L$502,"Ausencia")&gt;0,"L",IF(COUNTIFS(Solicitudes!$A$3:$A$502,$A16,Solicitudes!$D$3:$D$502,"&lt;="&amp;O$3,Solicitudes!$E$3:$E$502,"&gt;="&amp;O$3,Solicitudes!$G$3:$G$502,"Solicitada")+COUNTIFS(Solicitudes!$A$3:$A$502,$A16,Solicitudes!$D$3:$D$502,"&lt;="&amp;O$3,Solicitudes!$E$3:$E$502,"&gt;="&amp;O$3,Solicitudes!$G$3:$G$502,"Planificada")&gt;0,"P",""))))</f>
        <v/>
      </c>
      <c r="P16" s="27">
        <f>IF(OR(P$3="",$A16=""),"",IF(COUNTIFS(Solicitudes!$A$3:$A$502,$A16,Solicitudes!$D$3:$D$502,"&lt;="&amp;P$3,Solicitudes!$E$3:$E$502,"&gt;="&amp;P$3,Solicitudes!$G$3:$G$502,"Aprobada",Solicitudes!$L$3:$L$502,"&lt;&gt;Licencia",Solicitudes!$L$3:$L$502,"&lt;&gt;Ausencia")&gt;0,"V",IF(COUNTIFS(Solicitudes!$A$3:$A$502,$A16,Solicitudes!$D$3:$D$502,"&lt;="&amp;P$3,Solicitudes!$E$3:$E$502,"&gt;="&amp;P$3,Solicitudes!$G$3:$G$502,"Aprobada",Solicitudes!$L$3:$L$502,"Licencia")+COUNTIFS(Solicitudes!$A$3:$A$502,$A16,Solicitudes!$D$3:$D$502,"&lt;="&amp;P$3,Solicitudes!$E$3:$E$502,"&gt;="&amp;P$3,Solicitudes!$G$3:$G$502,"Aprobada",Solicitudes!$L$3:$L$502,"Ausencia")&gt;0,"L",IF(COUNTIFS(Solicitudes!$A$3:$A$502,$A16,Solicitudes!$D$3:$D$502,"&lt;="&amp;P$3,Solicitudes!$E$3:$E$502,"&gt;="&amp;P$3,Solicitudes!$G$3:$G$502,"Solicitada")+COUNTIFS(Solicitudes!$A$3:$A$502,$A16,Solicitudes!$D$3:$D$502,"&lt;="&amp;P$3,Solicitudes!$E$3:$E$502,"&gt;="&amp;P$3,Solicitudes!$G$3:$G$502,"Planificada")&gt;0,"P",""))))</f>
        <v/>
      </c>
      <c r="Q16" s="27">
        <f>IF(OR(Q$3="",$A16=""),"",IF(COUNTIFS(Solicitudes!$A$3:$A$502,$A16,Solicitudes!$D$3:$D$502,"&lt;="&amp;Q$3,Solicitudes!$E$3:$E$502,"&gt;="&amp;Q$3,Solicitudes!$G$3:$G$502,"Aprobada",Solicitudes!$L$3:$L$502,"&lt;&gt;Licencia",Solicitudes!$L$3:$L$502,"&lt;&gt;Ausencia")&gt;0,"V",IF(COUNTIFS(Solicitudes!$A$3:$A$502,$A16,Solicitudes!$D$3:$D$502,"&lt;="&amp;Q$3,Solicitudes!$E$3:$E$502,"&gt;="&amp;Q$3,Solicitudes!$G$3:$G$502,"Aprobada",Solicitudes!$L$3:$L$502,"Licencia")+COUNTIFS(Solicitudes!$A$3:$A$502,$A16,Solicitudes!$D$3:$D$502,"&lt;="&amp;Q$3,Solicitudes!$E$3:$E$502,"&gt;="&amp;Q$3,Solicitudes!$G$3:$G$502,"Aprobada",Solicitudes!$L$3:$L$502,"Ausencia")&gt;0,"L",IF(COUNTIFS(Solicitudes!$A$3:$A$502,$A16,Solicitudes!$D$3:$D$502,"&lt;="&amp;Q$3,Solicitudes!$E$3:$E$502,"&gt;="&amp;Q$3,Solicitudes!$G$3:$G$502,"Solicitada")+COUNTIFS(Solicitudes!$A$3:$A$502,$A16,Solicitudes!$D$3:$D$502,"&lt;="&amp;Q$3,Solicitudes!$E$3:$E$502,"&gt;="&amp;Q$3,Solicitudes!$G$3:$G$502,"Planificada")&gt;0,"P",""))))</f>
        <v/>
      </c>
      <c r="R16" s="27">
        <f>IF(OR(R$3="",$A16=""),"",IF(COUNTIFS(Solicitudes!$A$3:$A$502,$A16,Solicitudes!$D$3:$D$502,"&lt;="&amp;R$3,Solicitudes!$E$3:$E$502,"&gt;="&amp;R$3,Solicitudes!$G$3:$G$502,"Aprobada",Solicitudes!$L$3:$L$502,"&lt;&gt;Licencia",Solicitudes!$L$3:$L$502,"&lt;&gt;Ausencia")&gt;0,"V",IF(COUNTIFS(Solicitudes!$A$3:$A$502,$A16,Solicitudes!$D$3:$D$502,"&lt;="&amp;R$3,Solicitudes!$E$3:$E$502,"&gt;="&amp;R$3,Solicitudes!$G$3:$G$502,"Aprobada",Solicitudes!$L$3:$L$502,"Licencia")+COUNTIFS(Solicitudes!$A$3:$A$502,$A16,Solicitudes!$D$3:$D$502,"&lt;="&amp;R$3,Solicitudes!$E$3:$E$502,"&gt;="&amp;R$3,Solicitudes!$G$3:$G$502,"Aprobada",Solicitudes!$L$3:$L$502,"Ausencia")&gt;0,"L",IF(COUNTIFS(Solicitudes!$A$3:$A$502,$A16,Solicitudes!$D$3:$D$502,"&lt;="&amp;R$3,Solicitudes!$E$3:$E$502,"&gt;="&amp;R$3,Solicitudes!$G$3:$G$502,"Solicitada")+COUNTIFS(Solicitudes!$A$3:$A$502,$A16,Solicitudes!$D$3:$D$502,"&lt;="&amp;R$3,Solicitudes!$E$3:$E$502,"&gt;="&amp;R$3,Solicitudes!$G$3:$G$502,"Planificada")&gt;0,"P",""))))</f>
        <v/>
      </c>
      <c r="S16" s="27">
        <f>IF(OR(S$3="",$A16=""),"",IF(COUNTIFS(Solicitudes!$A$3:$A$502,$A16,Solicitudes!$D$3:$D$502,"&lt;="&amp;S$3,Solicitudes!$E$3:$E$502,"&gt;="&amp;S$3,Solicitudes!$G$3:$G$502,"Aprobada",Solicitudes!$L$3:$L$502,"&lt;&gt;Licencia",Solicitudes!$L$3:$L$502,"&lt;&gt;Ausencia")&gt;0,"V",IF(COUNTIFS(Solicitudes!$A$3:$A$502,$A16,Solicitudes!$D$3:$D$502,"&lt;="&amp;S$3,Solicitudes!$E$3:$E$502,"&gt;="&amp;S$3,Solicitudes!$G$3:$G$502,"Aprobada",Solicitudes!$L$3:$L$502,"Licencia")+COUNTIFS(Solicitudes!$A$3:$A$502,$A16,Solicitudes!$D$3:$D$502,"&lt;="&amp;S$3,Solicitudes!$E$3:$E$502,"&gt;="&amp;S$3,Solicitudes!$G$3:$G$502,"Aprobada",Solicitudes!$L$3:$L$502,"Ausencia")&gt;0,"L",IF(COUNTIFS(Solicitudes!$A$3:$A$502,$A16,Solicitudes!$D$3:$D$502,"&lt;="&amp;S$3,Solicitudes!$E$3:$E$502,"&gt;="&amp;S$3,Solicitudes!$G$3:$G$502,"Solicitada")+COUNTIFS(Solicitudes!$A$3:$A$502,$A16,Solicitudes!$D$3:$D$502,"&lt;="&amp;S$3,Solicitudes!$E$3:$E$502,"&gt;="&amp;S$3,Solicitudes!$G$3:$G$502,"Planificada")&gt;0,"P",""))))</f>
        <v/>
      </c>
      <c r="T16" s="27">
        <f>IF(OR(T$3="",$A16=""),"",IF(COUNTIFS(Solicitudes!$A$3:$A$502,$A16,Solicitudes!$D$3:$D$502,"&lt;="&amp;T$3,Solicitudes!$E$3:$E$502,"&gt;="&amp;T$3,Solicitudes!$G$3:$G$502,"Aprobada",Solicitudes!$L$3:$L$502,"&lt;&gt;Licencia",Solicitudes!$L$3:$L$502,"&lt;&gt;Ausencia")&gt;0,"V",IF(COUNTIFS(Solicitudes!$A$3:$A$502,$A16,Solicitudes!$D$3:$D$502,"&lt;="&amp;T$3,Solicitudes!$E$3:$E$502,"&gt;="&amp;T$3,Solicitudes!$G$3:$G$502,"Aprobada",Solicitudes!$L$3:$L$502,"Licencia")+COUNTIFS(Solicitudes!$A$3:$A$502,$A16,Solicitudes!$D$3:$D$502,"&lt;="&amp;T$3,Solicitudes!$E$3:$E$502,"&gt;="&amp;T$3,Solicitudes!$G$3:$G$502,"Aprobada",Solicitudes!$L$3:$L$502,"Ausencia")&gt;0,"L",IF(COUNTIFS(Solicitudes!$A$3:$A$502,$A16,Solicitudes!$D$3:$D$502,"&lt;="&amp;T$3,Solicitudes!$E$3:$E$502,"&gt;="&amp;T$3,Solicitudes!$G$3:$G$502,"Solicitada")+COUNTIFS(Solicitudes!$A$3:$A$502,$A16,Solicitudes!$D$3:$D$502,"&lt;="&amp;T$3,Solicitudes!$E$3:$E$502,"&gt;="&amp;T$3,Solicitudes!$G$3:$G$502,"Planificada")&gt;0,"P",""))))</f>
        <v/>
      </c>
      <c r="U16" s="27">
        <f>IF(OR(U$3="",$A16=""),"",IF(COUNTIFS(Solicitudes!$A$3:$A$502,$A16,Solicitudes!$D$3:$D$502,"&lt;="&amp;U$3,Solicitudes!$E$3:$E$502,"&gt;="&amp;U$3,Solicitudes!$G$3:$G$502,"Aprobada",Solicitudes!$L$3:$L$502,"&lt;&gt;Licencia",Solicitudes!$L$3:$L$502,"&lt;&gt;Ausencia")&gt;0,"V",IF(COUNTIFS(Solicitudes!$A$3:$A$502,$A16,Solicitudes!$D$3:$D$502,"&lt;="&amp;U$3,Solicitudes!$E$3:$E$502,"&gt;="&amp;U$3,Solicitudes!$G$3:$G$502,"Aprobada",Solicitudes!$L$3:$L$502,"Licencia")+COUNTIFS(Solicitudes!$A$3:$A$502,$A16,Solicitudes!$D$3:$D$502,"&lt;="&amp;U$3,Solicitudes!$E$3:$E$502,"&gt;="&amp;U$3,Solicitudes!$G$3:$G$502,"Aprobada",Solicitudes!$L$3:$L$502,"Ausencia")&gt;0,"L",IF(COUNTIFS(Solicitudes!$A$3:$A$502,$A16,Solicitudes!$D$3:$D$502,"&lt;="&amp;U$3,Solicitudes!$E$3:$E$502,"&gt;="&amp;U$3,Solicitudes!$G$3:$G$502,"Solicitada")+COUNTIFS(Solicitudes!$A$3:$A$502,$A16,Solicitudes!$D$3:$D$502,"&lt;="&amp;U$3,Solicitudes!$E$3:$E$502,"&gt;="&amp;U$3,Solicitudes!$G$3:$G$502,"Planificada")&gt;0,"P",""))))</f>
        <v/>
      </c>
      <c r="V16" s="27">
        <f>IF(OR(V$3="",$A16=""),"",IF(COUNTIFS(Solicitudes!$A$3:$A$502,$A16,Solicitudes!$D$3:$D$502,"&lt;="&amp;V$3,Solicitudes!$E$3:$E$502,"&gt;="&amp;V$3,Solicitudes!$G$3:$G$502,"Aprobada",Solicitudes!$L$3:$L$502,"&lt;&gt;Licencia",Solicitudes!$L$3:$L$502,"&lt;&gt;Ausencia")&gt;0,"V",IF(COUNTIFS(Solicitudes!$A$3:$A$502,$A16,Solicitudes!$D$3:$D$502,"&lt;="&amp;V$3,Solicitudes!$E$3:$E$502,"&gt;="&amp;V$3,Solicitudes!$G$3:$G$502,"Aprobada",Solicitudes!$L$3:$L$502,"Licencia")+COUNTIFS(Solicitudes!$A$3:$A$502,$A16,Solicitudes!$D$3:$D$502,"&lt;="&amp;V$3,Solicitudes!$E$3:$E$502,"&gt;="&amp;V$3,Solicitudes!$G$3:$G$502,"Aprobada",Solicitudes!$L$3:$L$502,"Ausencia")&gt;0,"L",IF(COUNTIFS(Solicitudes!$A$3:$A$502,$A16,Solicitudes!$D$3:$D$502,"&lt;="&amp;V$3,Solicitudes!$E$3:$E$502,"&gt;="&amp;V$3,Solicitudes!$G$3:$G$502,"Solicitada")+COUNTIFS(Solicitudes!$A$3:$A$502,$A16,Solicitudes!$D$3:$D$502,"&lt;="&amp;V$3,Solicitudes!$E$3:$E$502,"&gt;="&amp;V$3,Solicitudes!$G$3:$G$502,"Planificada")&gt;0,"P",""))))</f>
        <v/>
      </c>
      <c r="W16" s="27">
        <f>IF(OR(W$3="",$A16=""),"",IF(COUNTIFS(Solicitudes!$A$3:$A$502,$A16,Solicitudes!$D$3:$D$502,"&lt;="&amp;W$3,Solicitudes!$E$3:$E$502,"&gt;="&amp;W$3,Solicitudes!$G$3:$G$502,"Aprobada",Solicitudes!$L$3:$L$502,"&lt;&gt;Licencia",Solicitudes!$L$3:$L$502,"&lt;&gt;Ausencia")&gt;0,"V",IF(COUNTIFS(Solicitudes!$A$3:$A$502,$A16,Solicitudes!$D$3:$D$502,"&lt;="&amp;W$3,Solicitudes!$E$3:$E$502,"&gt;="&amp;W$3,Solicitudes!$G$3:$G$502,"Aprobada",Solicitudes!$L$3:$L$502,"Licencia")+COUNTIFS(Solicitudes!$A$3:$A$502,$A16,Solicitudes!$D$3:$D$502,"&lt;="&amp;W$3,Solicitudes!$E$3:$E$502,"&gt;="&amp;W$3,Solicitudes!$G$3:$G$502,"Aprobada",Solicitudes!$L$3:$L$502,"Ausencia")&gt;0,"L",IF(COUNTIFS(Solicitudes!$A$3:$A$502,$A16,Solicitudes!$D$3:$D$502,"&lt;="&amp;W$3,Solicitudes!$E$3:$E$502,"&gt;="&amp;W$3,Solicitudes!$G$3:$G$502,"Solicitada")+COUNTIFS(Solicitudes!$A$3:$A$502,$A16,Solicitudes!$D$3:$D$502,"&lt;="&amp;W$3,Solicitudes!$E$3:$E$502,"&gt;="&amp;W$3,Solicitudes!$G$3:$G$502,"Planificada")&gt;0,"P",""))))</f>
        <v/>
      </c>
      <c r="X16" s="27">
        <f>IF(OR(X$3="",$A16=""),"",IF(COUNTIFS(Solicitudes!$A$3:$A$502,$A16,Solicitudes!$D$3:$D$502,"&lt;="&amp;X$3,Solicitudes!$E$3:$E$502,"&gt;="&amp;X$3,Solicitudes!$G$3:$G$502,"Aprobada",Solicitudes!$L$3:$L$502,"&lt;&gt;Licencia",Solicitudes!$L$3:$L$502,"&lt;&gt;Ausencia")&gt;0,"V",IF(COUNTIFS(Solicitudes!$A$3:$A$502,$A16,Solicitudes!$D$3:$D$502,"&lt;="&amp;X$3,Solicitudes!$E$3:$E$502,"&gt;="&amp;X$3,Solicitudes!$G$3:$G$502,"Aprobada",Solicitudes!$L$3:$L$502,"Licencia")+COUNTIFS(Solicitudes!$A$3:$A$502,$A16,Solicitudes!$D$3:$D$502,"&lt;="&amp;X$3,Solicitudes!$E$3:$E$502,"&gt;="&amp;X$3,Solicitudes!$G$3:$G$502,"Aprobada",Solicitudes!$L$3:$L$502,"Ausencia")&gt;0,"L",IF(COUNTIFS(Solicitudes!$A$3:$A$502,$A16,Solicitudes!$D$3:$D$502,"&lt;="&amp;X$3,Solicitudes!$E$3:$E$502,"&gt;="&amp;X$3,Solicitudes!$G$3:$G$502,"Solicitada")+COUNTIFS(Solicitudes!$A$3:$A$502,$A16,Solicitudes!$D$3:$D$502,"&lt;="&amp;X$3,Solicitudes!$E$3:$E$502,"&gt;="&amp;X$3,Solicitudes!$G$3:$G$502,"Planificada")&gt;0,"P",""))))</f>
        <v/>
      </c>
      <c r="Y16" s="27">
        <f>IF(OR(Y$3="",$A16=""),"",IF(COUNTIFS(Solicitudes!$A$3:$A$502,$A16,Solicitudes!$D$3:$D$502,"&lt;="&amp;Y$3,Solicitudes!$E$3:$E$502,"&gt;="&amp;Y$3,Solicitudes!$G$3:$G$502,"Aprobada",Solicitudes!$L$3:$L$502,"&lt;&gt;Licencia",Solicitudes!$L$3:$L$502,"&lt;&gt;Ausencia")&gt;0,"V",IF(COUNTIFS(Solicitudes!$A$3:$A$502,$A16,Solicitudes!$D$3:$D$502,"&lt;="&amp;Y$3,Solicitudes!$E$3:$E$502,"&gt;="&amp;Y$3,Solicitudes!$G$3:$G$502,"Aprobada",Solicitudes!$L$3:$L$502,"Licencia")+COUNTIFS(Solicitudes!$A$3:$A$502,$A16,Solicitudes!$D$3:$D$502,"&lt;="&amp;Y$3,Solicitudes!$E$3:$E$502,"&gt;="&amp;Y$3,Solicitudes!$G$3:$G$502,"Aprobada",Solicitudes!$L$3:$L$502,"Ausencia")&gt;0,"L",IF(COUNTIFS(Solicitudes!$A$3:$A$502,$A16,Solicitudes!$D$3:$D$502,"&lt;="&amp;Y$3,Solicitudes!$E$3:$E$502,"&gt;="&amp;Y$3,Solicitudes!$G$3:$G$502,"Solicitada")+COUNTIFS(Solicitudes!$A$3:$A$502,$A16,Solicitudes!$D$3:$D$502,"&lt;="&amp;Y$3,Solicitudes!$E$3:$E$502,"&gt;="&amp;Y$3,Solicitudes!$G$3:$G$502,"Planificada")&gt;0,"P",""))))</f>
        <v/>
      </c>
      <c r="Z16" s="27">
        <f>IF(OR(Z$3="",$A16=""),"",IF(COUNTIFS(Solicitudes!$A$3:$A$502,$A16,Solicitudes!$D$3:$D$502,"&lt;="&amp;Z$3,Solicitudes!$E$3:$E$502,"&gt;="&amp;Z$3,Solicitudes!$G$3:$G$502,"Aprobada",Solicitudes!$L$3:$L$502,"&lt;&gt;Licencia",Solicitudes!$L$3:$L$502,"&lt;&gt;Ausencia")&gt;0,"V",IF(COUNTIFS(Solicitudes!$A$3:$A$502,$A16,Solicitudes!$D$3:$D$502,"&lt;="&amp;Z$3,Solicitudes!$E$3:$E$502,"&gt;="&amp;Z$3,Solicitudes!$G$3:$G$502,"Aprobada",Solicitudes!$L$3:$L$502,"Licencia")+COUNTIFS(Solicitudes!$A$3:$A$502,$A16,Solicitudes!$D$3:$D$502,"&lt;="&amp;Z$3,Solicitudes!$E$3:$E$502,"&gt;="&amp;Z$3,Solicitudes!$G$3:$G$502,"Aprobada",Solicitudes!$L$3:$L$502,"Ausencia")&gt;0,"L",IF(COUNTIFS(Solicitudes!$A$3:$A$502,$A16,Solicitudes!$D$3:$D$502,"&lt;="&amp;Z$3,Solicitudes!$E$3:$E$502,"&gt;="&amp;Z$3,Solicitudes!$G$3:$G$502,"Solicitada")+COUNTIFS(Solicitudes!$A$3:$A$502,$A16,Solicitudes!$D$3:$D$502,"&lt;="&amp;Z$3,Solicitudes!$E$3:$E$502,"&gt;="&amp;Z$3,Solicitudes!$G$3:$G$502,"Planificada")&gt;0,"P",""))))</f>
        <v/>
      </c>
      <c r="AA16" s="27">
        <f>IF(OR(AA$3="",$A16=""),"",IF(COUNTIFS(Solicitudes!$A$3:$A$502,$A16,Solicitudes!$D$3:$D$502,"&lt;="&amp;AA$3,Solicitudes!$E$3:$E$502,"&gt;="&amp;AA$3,Solicitudes!$G$3:$G$502,"Aprobada",Solicitudes!$L$3:$L$502,"&lt;&gt;Licencia",Solicitudes!$L$3:$L$502,"&lt;&gt;Ausencia")&gt;0,"V",IF(COUNTIFS(Solicitudes!$A$3:$A$502,$A16,Solicitudes!$D$3:$D$502,"&lt;="&amp;AA$3,Solicitudes!$E$3:$E$502,"&gt;="&amp;AA$3,Solicitudes!$G$3:$G$502,"Aprobada",Solicitudes!$L$3:$L$502,"Licencia")+COUNTIFS(Solicitudes!$A$3:$A$502,$A16,Solicitudes!$D$3:$D$502,"&lt;="&amp;AA$3,Solicitudes!$E$3:$E$502,"&gt;="&amp;AA$3,Solicitudes!$G$3:$G$502,"Aprobada",Solicitudes!$L$3:$L$502,"Ausencia")&gt;0,"L",IF(COUNTIFS(Solicitudes!$A$3:$A$502,$A16,Solicitudes!$D$3:$D$502,"&lt;="&amp;AA$3,Solicitudes!$E$3:$E$502,"&gt;="&amp;AA$3,Solicitudes!$G$3:$G$502,"Solicitada")+COUNTIFS(Solicitudes!$A$3:$A$502,$A16,Solicitudes!$D$3:$D$502,"&lt;="&amp;AA$3,Solicitudes!$E$3:$E$502,"&gt;="&amp;AA$3,Solicitudes!$G$3:$G$502,"Planificada")&gt;0,"P",""))))</f>
        <v/>
      </c>
      <c r="AB16" s="27">
        <f>IF(OR(AB$3="",$A16=""),"",IF(COUNTIFS(Solicitudes!$A$3:$A$502,$A16,Solicitudes!$D$3:$D$502,"&lt;="&amp;AB$3,Solicitudes!$E$3:$E$502,"&gt;="&amp;AB$3,Solicitudes!$G$3:$G$502,"Aprobada",Solicitudes!$L$3:$L$502,"&lt;&gt;Licencia",Solicitudes!$L$3:$L$502,"&lt;&gt;Ausencia")&gt;0,"V",IF(COUNTIFS(Solicitudes!$A$3:$A$502,$A16,Solicitudes!$D$3:$D$502,"&lt;="&amp;AB$3,Solicitudes!$E$3:$E$502,"&gt;="&amp;AB$3,Solicitudes!$G$3:$G$502,"Aprobada",Solicitudes!$L$3:$L$502,"Licencia")+COUNTIFS(Solicitudes!$A$3:$A$502,$A16,Solicitudes!$D$3:$D$502,"&lt;="&amp;AB$3,Solicitudes!$E$3:$E$502,"&gt;="&amp;AB$3,Solicitudes!$G$3:$G$502,"Aprobada",Solicitudes!$L$3:$L$502,"Ausencia")&gt;0,"L",IF(COUNTIFS(Solicitudes!$A$3:$A$502,$A16,Solicitudes!$D$3:$D$502,"&lt;="&amp;AB$3,Solicitudes!$E$3:$E$502,"&gt;="&amp;AB$3,Solicitudes!$G$3:$G$502,"Solicitada")+COUNTIFS(Solicitudes!$A$3:$A$502,$A16,Solicitudes!$D$3:$D$502,"&lt;="&amp;AB$3,Solicitudes!$E$3:$E$502,"&gt;="&amp;AB$3,Solicitudes!$G$3:$G$502,"Planificada")&gt;0,"P",""))))</f>
        <v/>
      </c>
      <c r="AC16" s="27">
        <f>IF(OR(AC$3="",$A16=""),"",IF(COUNTIFS(Solicitudes!$A$3:$A$502,$A16,Solicitudes!$D$3:$D$502,"&lt;="&amp;AC$3,Solicitudes!$E$3:$E$502,"&gt;="&amp;AC$3,Solicitudes!$G$3:$G$502,"Aprobada",Solicitudes!$L$3:$L$502,"&lt;&gt;Licencia",Solicitudes!$L$3:$L$502,"&lt;&gt;Ausencia")&gt;0,"V",IF(COUNTIFS(Solicitudes!$A$3:$A$502,$A16,Solicitudes!$D$3:$D$502,"&lt;="&amp;AC$3,Solicitudes!$E$3:$E$502,"&gt;="&amp;AC$3,Solicitudes!$G$3:$G$502,"Aprobada",Solicitudes!$L$3:$L$502,"Licencia")+COUNTIFS(Solicitudes!$A$3:$A$502,$A16,Solicitudes!$D$3:$D$502,"&lt;="&amp;AC$3,Solicitudes!$E$3:$E$502,"&gt;="&amp;AC$3,Solicitudes!$G$3:$G$502,"Aprobada",Solicitudes!$L$3:$L$502,"Ausencia")&gt;0,"L",IF(COUNTIFS(Solicitudes!$A$3:$A$502,$A16,Solicitudes!$D$3:$D$502,"&lt;="&amp;AC$3,Solicitudes!$E$3:$E$502,"&gt;="&amp;AC$3,Solicitudes!$G$3:$G$502,"Solicitada")+COUNTIFS(Solicitudes!$A$3:$A$502,$A16,Solicitudes!$D$3:$D$502,"&lt;="&amp;AC$3,Solicitudes!$E$3:$E$502,"&gt;="&amp;AC$3,Solicitudes!$G$3:$G$502,"Planificada")&gt;0,"P",""))))</f>
        <v/>
      </c>
      <c r="AD16" s="27">
        <f>IF(OR(AD$3="",$A16=""),"",IF(COUNTIFS(Solicitudes!$A$3:$A$502,$A16,Solicitudes!$D$3:$D$502,"&lt;="&amp;AD$3,Solicitudes!$E$3:$E$502,"&gt;="&amp;AD$3,Solicitudes!$G$3:$G$502,"Aprobada",Solicitudes!$L$3:$L$502,"&lt;&gt;Licencia",Solicitudes!$L$3:$L$502,"&lt;&gt;Ausencia")&gt;0,"V",IF(COUNTIFS(Solicitudes!$A$3:$A$502,$A16,Solicitudes!$D$3:$D$502,"&lt;="&amp;AD$3,Solicitudes!$E$3:$E$502,"&gt;="&amp;AD$3,Solicitudes!$G$3:$G$502,"Aprobada",Solicitudes!$L$3:$L$502,"Licencia")+COUNTIFS(Solicitudes!$A$3:$A$502,$A16,Solicitudes!$D$3:$D$502,"&lt;="&amp;AD$3,Solicitudes!$E$3:$E$502,"&gt;="&amp;AD$3,Solicitudes!$G$3:$G$502,"Aprobada",Solicitudes!$L$3:$L$502,"Ausencia")&gt;0,"L",IF(COUNTIFS(Solicitudes!$A$3:$A$502,$A16,Solicitudes!$D$3:$D$502,"&lt;="&amp;AD$3,Solicitudes!$E$3:$E$502,"&gt;="&amp;AD$3,Solicitudes!$G$3:$G$502,"Solicitada")+COUNTIFS(Solicitudes!$A$3:$A$502,$A16,Solicitudes!$D$3:$D$502,"&lt;="&amp;AD$3,Solicitudes!$E$3:$E$502,"&gt;="&amp;AD$3,Solicitudes!$G$3:$G$502,"Planificada")&gt;0,"P",""))))</f>
        <v/>
      </c>
      <c r="AE16" s="27">
        <f>IF(OR(AE$3="",$A16=""),"",IF(COUNTIFS(Solicitudes!$A$3:$A$502,$A16,Solicitudes!$D$3:$D$502,"&lt;="&amp;AE$3,Solicitudes!$E$3:$E$502,"&gt;="&amp;AE$3,Solicitudes!$G$3:$G$502,"Aprobada",Solicitudes!$L$3:$L$502,"&lt;&gt;Licencia",Solicitudes!$L$3:$L$502,"&lt;&gt;Ausencia")&gt;0,"V",IF(COUNTIFS(Solicitudes!$A$3:$A$502,$A16,Solicitudes!$D$3:$D$502,"&lt;="&amp;AE$3,Solicitudes!$E$3:$E$502,"&gt;="&amp;AE$3,Solicitudes!$G$3:$G$502,"Aprobada",Solicitudes!$L$3:$L$502,"Licencia")+COUNTIFS(Solicitudes!$A$3:$A$502,$A16,Solicitudes!$D$3:$D$502,"&lt;="&amp;AE$3,Solicitudes!$E$3:$E$502,"&gt;="&amp;AE$3,Solicitudes!$G$3:$G$502,"Aprobada",Solicitudes!$L$3:$L$502,"Ausencia")&gt;0,"L",IF(COUNTIFS(Solicitudes!$A$3:$A$502,$A16,Solicitudes!$D$3:$D$502,"&lt;="&amp;AE$3,Solicitudes!$E$3:$E$502,"&gt;="&amp;AE$3,Solicitudes!$G$3:$G$502,"Solicitada")+COUNTIFS(Solicitudes!$A$3:$A$502,$A16,Solicitudes!$D$3:$D$502,"&lt;="&amp;AE$3,Solicitudes!$E$3:$E$502,"&gt;="&amp;AE$3,Solicitudes!$G$3:$G$502,"Planificada")&gt;0,"P",""))))</f>
        <v/>
      </c>
      <c r="AF16" s="27">
        <f>IF(OR(AF$3="",$A16=""),"",IF(COUNTIFS(Solicitudes!$A$3:$A$502,$A16,Solicitudes!$D$3:$D$502,"&lt;="&amp;AF$3,Solicitudes!$E$3:$E$502,"&gt;="&amp;AF$3,Solicitudes!$G$3:$G$502,"Aprobada",Solicitudes!$L$3:$L$502,"&lt;&gt;Licencia",Solicitudes!$L$3:$L$502,"&lt;&gt;Ausencia")&gt;0,"V",IF(COUNTIFS(Solicitudes!$A$3:$A$502,$A16,Solicitudes!$D$3:$D$502,"&lt;="&amp;AF$3,Solicitudes!$E$3:$E$502,"&gt;="&amp;AF$3,Solicitudes!$G$3:$G$502,"Aprobada",Solicitudes!$L$3:$L$502,"Licencia")+COUNTIFS(Solicitudes!$A$3:$A$502,$A16,Solicitudes!$D$3:$D$502,"&lt;="&amp;AF$3,Solicitudes!$E$3:$E$502,"&gt;="&amp;AF$3,Solicitudes!$G$3:$G$502,"Aprobada",Solicitudes!$L$3:$L$502,"Ausencia")&gt;0,"L",IF(COUNTIFS(Solicitudes!$A$3:$A$502,$A16,Solicitudes!$D$3:$D$502,"&lt;="&amp;AF$3,Solicitudes!$E$3:$E$502,"&gt;="&amp;AF$3,Solicitudes!$G$3:$G$502,"Solicitada")+COUNTIFS(Solicitudes!$A$3:$A$502,$A16,Solicitudes!$D$3:$D$502,"&lt;="&amp;AF$3,Solicitudes!$E$3:$E$502,"&gt;="&amp;AF$3,Solicitudes!$G$3:$G$502,"Planificada")&gt;0,"P",""))))</f>
        <v/>
      </c>
      <c r="AG16" s="27">
        <f>IF(OR(AG$3="",$A16=""),"",IF(COUNTIFS(Solicitudes!$A$3:$A$502,$A16,Solicitudes!$D$3:$D$502,"&lt;="&amp;AG$3,Solicitudes!$E$3:$E$502,"&gt;="&amp;AG$3,Solicitudes!$G$3:$G$502,"Aprobada",Solicitudes!$L$3:$L$502,"&lt;&gt;Licencia",Solicitudes!$L$3:$L$502,"&lt;&gt;Ausencia")&gt;0,"V",IF(COUNTIFS(Solicitudes!$A$3:$A$502,$A16,Solicitudes!$D$3:$D$502,"&lt;="&amp;AG$3,Solicitudes!$E$3:$E$502,"&gt;="&amp;AG$3,Solicitudes!$G$3:$G$502,"Aprobada",Solicitudes!$L$3:$L$502,"Licencia")+COUNTIFS(Solicitudes!$A$3:$A$502,$A16,Solicitudes!$D$3:$D$502,"&lt;="&amp;AG$3,Solicitudes!$E$3:$E$502,"&gt;="&amp;AG$3,Solicitudes!$G$3:$G$502,"Aprobada",Solicitudes!$L$3:$L$502,"Ausencia")&gt;0,"L",IF(COUNTIFS(Solicitudes!$A$3:$A$502,$A16,Solicitudes!$D$3:$D$502,"&lt;="&amp;AG$3,Solicitudes!$E$3:$E$502,"&gt;="&amp;AG$3,Solicitudes!$G$3:$G$502,"Solicitada")+COUNTIFS(Solicitudes!$A$3:$A$502,$A16,Solicitudes!$D$3:$D$502,"&lt;="&amp;AG$3,Solicitudes!$E$3:$E$502,"&gt;="&amp;AG$3,Solicitudes!$G$3:$G$502,"Planificada")&gt;0,"P",""))))</f>
        <v/>
      </c>
    </row>
    <row r="17">
      <c r="A17">
        <f>IF(Saldos!A17="","",Saldos!A17)</f>
        <v/>
      </c>
      <c r="B17">
        <f>IF(A17="","",Saldos!B17)</f>
        <v/>
      </c>
      <c r="C17" s="27">
        <f>IF(OR(C$3="",$A17=""),"",IF(COUNTIFS(Solicitudes!$A$3:$A$502,$A17,Solicitudes!$D$3:$D$502,"&lt;="&amp;C$3,Solicitudes!$E$3:$E$502,"&gt;="&amp;C$3,Solicitudes!$G$3:$G$502,"Aprobada",Solicitudes!$L$3:$L$502,"&lt;&gt;Licencia",Solicitudes!$L$3:$L$502,"&lt;&gt;Ausencia")&gt;0,"V",IF(COUNTIFS(Solicitudes!$A$3:$A$502,$A17,Solicitudes!$D$3:$D$502,"&lt;="&amp;C$3,Solicitudes!$E$3:$E$502,"&gt;="&amp;C$3,Solicitudes!$G$3:$G$502,"Aprobada",Solicitudes!$L$3:$L$502,"Licencia")+COUNTIFS(Solicitudes!$A$3:$A$502,$A17,Solicitudes!$D$3:$D$502,"&lt;="&amp;C$3,Solicitudes!$E$3:$E$502,"&gt;="&amp;C$3,Solicitudes!$G$3:$G$502,"Aprobada",Solicitudes!$L$3:$L$502,"Ausencia")&gt;0,"L",IF(COUNTIFS(Solicitudes!$A$3:$A$502,$A17,Solicitudes!$D$3:$D$502,"&lt;="&amp;C$3,Solicitudes!$E$3:$E$502,"&gt;="&amp;C$3,Solicitudes!$G$3:$G$502,"Solicitada")+COUNTIFS(Solicitudes!$A$3:$A$502,$A17,Solicitudes!$D$3:$D$502,"&lt;="&amp;C$3,Solicitudes!$E$3:$E$502,"&gt;="&amp;C$3,Solicitudes!$G$3:$G$502,"Planificada")&gt;0,"P",""))))</f>
        <v/>
      </c>
      <c r="D17" s="27">
        <f>IF(OR(D$3="",$A17=""),"",IF(COUNTIFS(Solicitudes!$A$3:$A$502,$A17,Solicitudes!$D$3:$D$502,"&lt;="&amp;D$3,Solicitudes!$E$3:$E$502,"&gt;="&amp;D$3,Solicitudes!$G$3:$G$502,"Aprobada",Solicitudes!$L$3:$L$502,"&lt;&gt;Licencia",Solicitudes!$L$3:$L$502,"&lt;&gt;Ausencia")&gt;0,"V",IF(COUNTIFS(Solicitudes!$A$3:$A$502,$A17,Solicitudes!$D$3:$D$502,"&lt;="&amp;D$3,Solicitudes!$E$3:$E$502,"&gt;="&amp;D$3,Solicitudes!$G$3:$G$502,"Aprobada",Solicitudes!$L$3:$L$502,"Licencia")+COUNTIFS(Solicitudes!$A$3:$A$502,$A17,Solicitudes!$D$3:$D$502,"&lt;="&amp;D$3,Solicitudes!$E$3:$E$502,"&gt;="&amp;D$3,Solicitudes!$G$3:$G$502,"Aprobada",Solicitudes!$L$3:$L$502,"Ausencia")&gt;0,"L",IF(COUNTIFS(Solicitudes!$A$3:$A$502,$A17,Solicitudes!$D$3:$D$502,"&lt;="&amp;D$3,Solicitudes!$E$3:$E$502,"&gt;="&amp;D$3,Solicitudes!$G$3:$G$502,"Solicitada")+COUNTIFS(Solicitudes!$A$3:$A$502,$A17,Solicitudes!$D$3:$D$502,"&lt;="&amp;D$3,Solicitudes!$E$3:$E$502,"&gt;="&amp;D$3,Solicitudes!$G$3:$G$502,"Planificada")&gt;0,"P",""))))</f>
        <v/>
      </c>
      <c r="E17" s="27">
        <f>IF(OR(E$3="",$A17=""),"",IF(COUNTIFS(Solicitudes!$A$3:$A$502,$A17,Solicitudes!$D$3:$D$502,"&lt;="&amp;E$3,Solicitudes!$E$3:$E$502,"&gt;="&amp;E$3,Solicitudes!$G$3:$G$502,"Aprobada",Solicitudes!$L$3:$L$502,"&lt;&gt;Licencia",Solicitudes!$L$3:$L$502,"&lt;&gt;Ausencia")&gt;0,"V",IF(COUNTIFS(Solicitudes!$A$3:$A$502,$A17,Solicitudes!$D$3:$D$502,"&lt;="&amp;E$3,Solicitudes!$E$3:$E$502,"&gt;="&amp;E$3,Solicitudes!$G$3:$G$502,"Aprobada",Solicitudes!$L$3:$L$502,"Licencia")+COUNTIFS(Solicitudes!$A$3:$A$502,$A17,Solicitudes!$D$3:$D$502,"&lt;="&amp;E$3,Solicitudes!$E$3:$E$502,"&gt;="&amp;E$3,Solicitudes!$G$3:$G$502,"Aprobada",Solicitudes!$L$3:$L$502,"Ausencia")&gt;0,"L",IF(COUNTIFS(Solicitudes!$A$3:$A$502,$A17,Solicitudes!$D$3:$D$502,"&lt;="&amp;E$3,Solicitudes!$E$3:$E$502,"&gt;="&amp;E$3,Solicitudes!$G$3:$G$502,"Solicitada")+COUNTIFS(Solicitudes!$A$3:$A$502,$A17,Solicitudes!$D$3:$D$502,"&lt;="&amp;E$3,Solicitudes!$E$3:$E$502,"&gt;="&amp;E$3,Solicitudes!$G$3:$G$502,"Planificada")&gt;0,"P",""))))</f>
        <v/>
      </c>
      <c r="F17" s="27">
        <f>IF(OR(F$3="",$A17=""),"",IF(COUNTIFS(Solicitudes!$A$3:$A$502,$A17,Solicitudes!$D$3:$D$502,"&lt;="&amp;F$3,Solicitudes!$E$3:$E$502,"&gt;="&amp;F$3,Solicitudes!$G$3:$G$502,"Aprobada",Solicitudes!$L$3:$L$502,"&lt;&gt;Licencia",Solicitudes!$L$3:$L$502,"&lt;&gt;Ausencia")&gt;0,"V",IF(COUNTIFS(Solicitudes!$A$3:$A$502,$A17,Solicitudes!$D$3:$D$502,"&lt;="&amp;F$3,Solicitudes!$E$3:$E$502,"&gt;="&amp;F$3,Solicitudes!$G$3:$G$502,"Aprobada",Solicitudes!$L$3:$L$502,"Licencia")+COUNTIFS(Solicitudes!$A$3:$A$502,$A17,Solicitudes!$D$3:$D$502,"&lt;="&amp;F$3,Solicitudes!$E$3:$E$502,"&gt;="&amp;F$3,Solicitudes!$G$3:$G$502,"Aprobada",Solicitudes!$L$3:$L$502,"Ausencia")&gt;0,"L",IF(COUNTIFS(Solicitudes!$A$3:$A$502,$A17,Solicitudes!$D$3:$D$502,"&lt;="&amp;F$3,Solicitudes!$E$3:$E$502,"&gt;="&amp;F$3,Solicitudes!$G$3:$G$502,"Solicitada")+COUNTIFS(Solicitudes!$A$3:$A$502,$A17,Solicitudes!$D$3:$D$502,"&lt;="&amp;F$3,Solicitudes!$E$3:$E$502,"&gt;="&amp;F$3,Solicitudes!$G$3:$G$502,"Planificada")&gt;0,"P",""))))</f>
        <v/>
      </c>
      <c r="G17" s="27">
        <f>IF(OR(G$3="",$A17=""),"",IF(COUNTIFS(Solicitudes!$A$3:$A$502,$A17,Solicitudes!$D$3:$D$502,"&lt;="&amp;G$3,Solicitudes!$E$3:$E$502,"&gt;="&amp;G$3,Solicitudes!$G$3:$G$502,"Aprobada",Solicitudes!$L$3:$L$502,"&lt;&gt;Licencia",Solicitudes!$L$3:$L$502,"&lt;&gt;Ausencia")&gt;0,"V",IF(COUNTIFS(Solicitudes!$A$3:$A$502,$A17,Solicitudes!$D$3:$D$502,"&lt;="&amp;G$3,Solicitudes!$E$3:$E$502,"&gt;="&amp;G$3,Solicitudes!$G$3:$G$502,"Aprobada",Solicitudes!$L$3:$L$502,"Licencia")+COUNTIFS(Solicitudes!$A$3:$A$502,$A17,Solicitudes!$D$3:$D$502,"&lt;="&amp;G$3,Solicitudes!$E$3:$E$502,"&gt;="&amp;G$3,Solicitudes!$G$3:$G$502,"Aprobada",Solicitudes!$L$3:$L$502,"Ausencia")&gt;0,"L",IF(COUNTIFS(Solicitudes!$A$3:$A$502,$A17,Solicitudes!$D$3:$D$502,"&lt;="&amp;G$3,Solicitudes!$E$3:$E$502,"&gt;="&amp;G$3,Solicitudes!$G$3:$G$502,"Solicitada")+COUNTIFS(Solicitudes!$A$3:$A$502,$A17,Solicitudes!$D$3:$D$502,"&lt;="&amp;G$3,Solicitudes!$E$3:$E$502,"&gt;="&amp;G$3,Solicitudes!$G$3:$G$502,"Planificada")&gt;0,"P",""))))</f>
        <v/>
      </c>
      <c r="H17" s="27">
        <f>IF(OR(H$3="",$A17=""),"",IF(COUNTIFS(Solicitudes!$A$3:$A$502,$A17,Solicitudes!$D$3:$D$502,"&lt;="&amp;H$3,Solicitudes!$E$3:$E$502,"&gt;="&amp;H$3,Solicitudes!$G$3:$G$502,"Aprobada",Solicitudes!$L$3:$L$502,"&lt;&gt;Licencia",Solicitudes!$L$3:$L$502,"&lt;&gt;Ausencia")&gt;0,"V",IF(COUNTIFS(Solicitudes!$A$3:$A$502,$A17,Solicitudes!$D$3:$D$502,"&lt;="&amp;H$3,Solicitudes!$E$3:$E$502,"&gt;="&amp;H$3,Solicitudes!$G$3:$G$502,"Aprobada",Solicitudes!$L$3:$L$502,"Licencia")+COUNTIFS(Solicitudes!$A$3:$A$502,$A17,Solicitudes!$D$3:$D$502,"&lt;="&amp;H$3,Solicitudes!$E$3:$E$502,"&gt;="&amp;H$3,Solicitudes!$G$3:$G$502,"Aprobada",Solicitudes!$L$3:$L$502,"Ausencia")&gt;0,"L",IF(COUNTIFS(Solicitudes!$A$3:$A$502,$A17,Solicitudes!$D$3:$D$502,"&lt;="&amp;H$3,Solicitudes!$E$3:$E$502,"&gt;="&amp;H$3,Solicitudes!$G$3:$G$502,"Solicitada")+COUNTIFS(Solicitudes!$A$3:$A$502,$A17,Solicitudes!$D$3:$D$502,"&lt;="&amp;H$3,Solicitudes!$E$3:$E$502,"&gt;="&amp;H$3,Solicitudes!$G$3:$G$502,"Planificada")&gt;0,"P",""))))</f>
        <v/>
      </c>
      <c r="I17" s="27">
        <f>IF(OR(I$3="",$A17=""),"",IF(COUNTIFS(Solicitudes!$A$3:$A$502,$A17,Solicitudes!$D$3:$D$502,"&lt;="&amp;I$3,Solicitudes!$E$3:$E$502,"&gt;="&amp;I$3,Solicitudes!$G$3:$G$502,"Aprobada",Solicitudes!$L$3:$L$502,"&lt;&gt;Licencia",Solicitudes!$L$3:$L$502,"&lt;&gt;Ausencia")&gt;0,"V",IF(COUNTIFS(Solicitudes!$A$3:$A$502,$A17,Solicitudes!$D$3:$D$502,"&lt;="&amp;I$3,Solicitudes!$E$3:$E$502,"&gt;="&amp;I$3,Solicitudes!$G$3:$G$502,"Aprobada",Solicitudes!$L$3:$L$502,"Licencia")+COUNTIFS(Solicitudes!$A$3:$A$502,$A17,Solicitudes!$D$3:$D$502,"&lt;="&amp;I$3,Solicitudes!$E$3:$E$502,"&gt;="&amp;I$3,Solicitudes!$G$3:$G$502,"Aprobada",Solicitudes!$L$3:$L$502,"Ausencia")&gt;0,"L",IF(COUNTIFS(Solicitudes!$A$3:$A$502,$A17,Solicitudes!$D$3:$D$502,"&lt;="&amp;I$3,Solicitudes!$E$3:$E$502,"&gt;="&amp;I$3,Solicitudes!$G$3:$G$502,"Solicitada")+COUNTIFS(Solicitudes!$A$3:$A$502,$A17,Solicitudes!$D$3:$D$502,"&lt;="&amp;I$3,Solicitudes!$E$3:$E$502,"&gt;="&amp;I$3,Solicitudes!$G$3:$G$502,"Planificada")&gt;0,"P",""))))</f>
        <v/>
      </c>
      <c r="J17" s="27">
        <f>IF(OR(J$3="",$A17=""),"",IF(COUNTIFS(Solicitudes!$A$3:$A$502,$A17,Solicitudes!$D$3:$D$502,"&lt;="&amp;J$3,Solicitudes!$E$3:$E$502,"&gt;="&amp;J$3,Solicitudes!$G$3:$G$502,"Aprobada",Solicitudes!$L$3:$L$502,"&lt;&gt;Licencia",Solicitudes!$L$3:$L$502,"&lt;&gt;Ausencia")&gt;0,"V",IF(COUNTIFS(Solicitudes!$A$3:$A$502,$A17,Solicitudes!$D$3:$D$502,"&lt;="&amp;J$3,Solicitudes!$E$3:$E$502,"&gt;="&amp;J$3,Solicitudes!$G$3:$G$502,"Aprobada",Solicitudes!$L$3:$L$502,"Licencia")+COUNTIFS(Solicitudes!$A$3:$A$502,$A17,Solicitudes!$D$3:$D$502,"&lt;="&amp;J$3,Solicitudes!$E$3:$E$502,"&gt;="&amp;J$3,Solicitudes!$G$3:$G$502,"Aprobada",Solicitudes!$L$3:$L$502,"Ausencia")&gt;0,"L",IF(COUNTIFS(Solicitudes!$A$3:$A$502,$A17,Solicitudes!$D$3:$D$502,"&lt;="&amp;J$3,Solicitudes!$E$3:$E$502,"&gt;="&amp;J$3,Solicitudes!$G$3:$G$502,"Solicitada")+COUNTIFS(Solicitudes!$A$3:$A$502,$A17,Solicitudes!$D$3:$D$502,"&lt;="&amp;J$3,Solicitudes!$E$3:$E$502,"&gt;="&amp;J$3,Solicitudes!$G$3:$G$502,"Planificada")&gt;0,"P",""))))</f>
        <v/>
      </c>
      <c r="K17" s="27">
        <f>IF(OR(K$3="",$A17=""),"",IF(COUNTIFS(Solicitudes!$A$3:$A$502,$A17,Solicitudes!$D$3:$D$502,"&lt;="&amp;K$3,Solicitudes!$E$3:$E$502,"&gt;="&amp;K$3,Solicitudes!$G$3:$G$502,"Aprobada",Solicitudes!$L$3:$L$502,"&lt;&gt;Licencia",Solicitudes!$L$3:$L$502,"&lt;&gt;Ausencia")&gt;0,"V",IF(COUNTIFS(Solicitudes!$A$3:$A$502,$A17,Solicitudes!$D$3:$D$502,"&lt;="&amp;K$3,Solicitudes!$E$3:$E$502,"&gt;="&amp;K$3,Solicitudes!$G$3:$G$502,"Aprobada",Solicitudes!$L$3:$L$502,"Licencia")+COUNTIFS(Solicitudes!$A$3:$A$502,$A17,Solicitudes!$D$3:$D$502,"&lt;="&amp;K$3,Solicitudes!$E$3:$E$502,"&gt;="&amp;K$3,Solicitudes!$G$3:$G$502,"Aprobada",Solicitudes!$L$3:$L$502,"Ausencia")&gt;0,"L",IF(COUNTIFS(Solicitudes!$A$3:$A$502,$A17,Solicitudes!$D$3:$D$502,"&lt;="&amp;K$3,Solicitudes!$E$3:$E$502,"&gt;="&amp;K$3,Solicitudes!$G$3:$G$502,"Solicitada")+COUNTIFS(Solicitudes!$A$3:$A$502,$A17,Solicitudes!$D$3:$D$502,"&lt;="&amp;K$3,Solicitudes!$E$3:$E$502,"&gt;="&amp;K$3,Solicitudes!$G$3:$G$502,"Planificada")&gt;0,"P",""))))</f>
        <v/>
      </c>
      <c r="L17" s="27">
        <f>IF(OR(L$3="",$A17=""),"",IF(COUNTIFS(Solicitudes!$A$3:$A$502,$A17,Solicitudes!$D$3:$D$502,"&lt;="&amp;L$3,Solicitudes!$E$3:$E$502,"&gt;="&amp;L$3,Solicitudes!$G$3:$G$502,"Aprobada",Solicitudes!$L$3:$L$502,"&lt;&gt;Licencia",Solicitudes!$L$3:$L$502,"&lt;&gt;Ausencia")&gt;0,"V",IF(COUNTIFS(Solicitudes!$A$3:$A$502,$A17,Solicitudes!$D$3:$D$502,"&lt;="&amp;L$3,Solicitudes!$E$3:$E$502,"&gt;="&amp;L$3,Solicitudes!$G$3:$G$502,"Aprobada",Solicitudes!$L$3:$L$502,"Licencia")+COUNTIFS(Solicitudes!$A$3:$A$502,$A17,Solicitudes!$D$3:$D$502,"&lt;="&amp;L$3,Solicitudes!$E$3:$E$502,"&gt;="&amp;L$3,Solicitudes!$G$3:$G$502,"Aprobada",Solicitudes!$L$3:$L$502,"Ausencia")&gt;0,"L",IF(COUNTIFS(Solicitudes!$A$3:$A$502,$A17,Solicitudes!$D$3:$D$502,"&lt;="&amp;L$3,Solicitudes!$E$3:$E$502,"&gt;="&amp;L$3,Solicitudes!$G$3:$G$502,"Solicitada")+COUNTIFS(Solicitudes!$A$3:$A$502,$A17,Solicitudes!$D$3:$D$502,"&lt;="&amp;L$3,Solicitudes!$E$3:$E$502,"&gt;="&amp;L$3,Solicitudes!$G$3:$G$502,"Planificada")&gt;0,"P",""))))</f>
        <v/>
      </c>
      <c r="M17" s="27">
        <f>IF(OR(M$3="",$A17=""),"",IF(COUNTIFS(Solicitudes!$A$3:$A$502,$A17,Solicitudes!$D$3:$D$502,"&lt;="&amp;M$3,Solicitudes!$E$3:$E$502,"&gt;="&amp;M$3,Solicitudes!$G$3:$G$502,"Aprobada",Solicitudes!$L$3:$L$502,"&lt;&gt;Licencia",Solicitudes!$L$3:$L$502,"&lt;&gt;Ausencia")&gt;0,"V",IF(COUNTIFS(Solicitudes!$A$3:$A$502,$A17,Solicitudes!$D$3:$D$502,"&lt;="&amp;M$3,Solicitudes!$E$3:$E$502,"&gt;="&amp;M$3,Solicitudes!$G$3:$G$502,"Aprobada",Solicitudes!$L$3:$L$502,"Licencia")+COUNTIFS(Solicitudes!$A$3:$A$502,$A17,Solicitudes!$D$3:$D$502,"&lt;="&amp;M$3,Solicitudes!$E$3:$E$502,"&gt;="&amp;M$3,Solicitudes!$G$3:$G$502,"Aprobada",Solicitudes!$L$3:$L$502,"Ausencia")&gt;0,"L",IF(COUNTIFS(Solicitudes!$A$3:$A$502,$A17,Solicitudes!$D$3:$D$502,"&lt;="&amp;M$3,Solicitudes!$E$3:$E$502,"&gt;="&amp;M$3,Solicitudes!$G$3:$G$502,"Solicitada")+COUNTIFS(Solicitudes!$A$3:$A$502,$A17,Solicitudes!$D$3:$D$502,"&lt;="&amp;M$3,Solicitudes!$E$3:$E$502,"&gt;="&amp;M$3,Solicitudes!$G$3:$G$502,"Planificada")&gt;0,"P",""))))</f>
        <v/>
      </c>
      <c r="N17" s="27">
        <f>IF(OR(N$3="",$A17=""),"",IF(COUNTIFS(Solicitudes!$A$3:$A$502,$A17,Solicitudes!$D$3:$D$502,"&lt;="&amp;N$3,Solicitudes!$E$3:$E$502,"&gt;="&amp;N$3,Solicitudes!$G$3:$G$502,"Aprobada",Solicitudes!$L$3:$L$502,"&lt;&gt;Licencia",Solicitudes!$L$3:$L$502,"&lt;&gt;Ausencia")&gt;0,"V",IF(COUNTIFS(Solicitudes!$A$3:$A$502,$A17,Solicitudes!$D$3:$D$502,"&lt;="&amp;N$3,Solicitudes!$E$3:$E$502,"&gt;="&amp;N$3,Solicitudes!$G$3:$G$502,"Aprobada",Solicitudes!$L$3:$L$502,"Licencia")+COUNTIFS(Solicitudes!$A$3:$A$502,$A17,Solicitudes!$D$3:$D$502,"&lt;="&amp;N$3,Solicitudes!$E$3:$E$502,"&gt;="&amp;N$3,Solicitudes!$G$3:$G$502,"Aprobada",Solicitudes!$L$3:$L$502,"Ausencia")&gt;0,"L",IF(COUNTIFS(Solicitudes!$A$3:$A$502,$A17,Solicitudes!$D$3:$D$502,"&lt;="&amp;N$3,Solicitudes!$E$3:$E$502,"&gt;="&amp;N$3,Solicitudes!$G$3:$G$502,"Solicitada")+COUNTIFS(Solicitudes!$A$3:$A$502,$A17,Solicitudes!$D$3:$D$502,"&lt;="&amp;N$3,Solicitudes!$E$3:$E$502,"&gt;="&amp;N$3,Solicitudes!$G$3:$G$502,"Planificada")&gt;0,"P",""))))</f>
        <v/>
      </c>
      <c r="O17" s="27">
        <f>IF(OR(O$3="",$A17=""),"",IF(COUNTIFS(Solicitudes!$A$3:$A$502,$A17,Solicitudes!$D$3:$D$502,"&lt;="&amp;O$3,Solicitudes!$E$3:$E$502,"&gt;="&amp;O$3,Solicitudes!$G$3:$G$502,"Aprobada",Solicitudes!$L$3:$L$502,"&lt;&gt;Licencia",Solicitudes!$L$3:$L$502,"&lt;&gt;Ausencia")&gt;0,"V",IF(COUNTIFS(Solicitudes!$A$3:$A$502,$A17,Solicitudes!$D$3:$D$502,"&lt;="&amp;O$3,Solicitudes!$E$3:$E$502,"&gt;="&amp;O$3,Solicitudes!$G$3:$G$502,"Aprobada",Solicitudes!$L$3:$L$502,"Licencia")+COUNTIFS(Solicitudes!$A$3:$A$502,$A17,Solicitudes!$D$3:$D$502,"&lt;="&amp;O$3,Solicitudes!$E$3:$E$502,"&gt;="&amp;O$3,Solicitudes!$G$3:$G$502,"Aprobada",Solicitudes!$L$3:$L$502,"Ausencia")&gt;0,"L",IF(COUNTIFS(Solicitudes!$A$3:$A$502,$A17,Solicitudes!$D$3:$D$502,"&lt;="&amp;O$3,Solicitudes!$E$3:$E$502,"&gt;="&amp;O$3,Solicitudes!$G$3:$G$502,"Solicitada")+COUNTIFS(Solicitudes!$A$3:$A$502,$A17,Solicitudes!$D$3:$D$502,"&lt;="&amp;O$3,Solicitudes!$E$3:$E$502,"&gt;="&amp;O$3,Solicitudes!$G$3:$G$502,"Planificada")&gt;0,"P",""))))</f>
        <v/>
      </c>
      <c r="P17" s="27">
        <f>IF(OR(P$3="",$A17=""),"",IF(COUNTIFS(Solicitudes!$A$3:$A$502,$A17,Solicitudes!$D$3:$D$502,"&lt;="&amp;P$3,Solicitudes!$E$3:$E$502,"&gt;="&amp;P$3,Solicitudes!$G$3:$G$502,"Aprobada",Solicitudes!$L$3:$L$502,"&lt;&gt;Licencia",Solicitudes!$L$3:$L$502,"&lt;&gt;Ausencia")&gt;0,"V",IF(COUNTIFS(Solicitudes!$A$3:$A$502,$A17,Solicitudes!$D$3:$D$502,"&lt;="&amp;P$3,Solicitudes!$E$3:$E$502,"&gt;="&amp;P$3,Solicitudes!$G$3:$G$502,"Aprobada",Solicitudes!$L$3:$L$502,"Licencia")+COUNTIFS(Solicitudes!$A$3:$A$502,$A17,Solicitudes!$D$3:$D$502,"&lt;="&amp;P$3,Solicitudes!$E$3:$E$502,"&gt;="&amp;P$3,Solicitudes!$G$3:$G$502,"Aprobada",Solicitudes!$L$3:$L$502,"Ausencia")&gt;0,"L",IF(COUNTIFS(Solicitudes!$A$3:$A$502,$A17,Solicitudes!$D$3:$D$502,"&lt;="&amp;P$3,Solicitudes!$E$3:$E$502,"&gt;="&amp;P$3,Solicitudes!$G$3:$G$502,"Solicitada")+COUNTIFS(Solicitudes!$A$3:$A$502,$A17,Solicitudes!$D$3:$D$502,"&lt;="&amp;P$3,Solicitudes!$E$3:$E$502,"&gt;="&amp;P$3,Solicitudes!$G$3:$G$502,"Planificada")&gt;0,"P",""))))</f>
        <v/>
      </c>
      <c r="Q17" s="27">
        <f>IF(OR(Q$3="",$A17=""),"",IF(COUNTIFS(Solicitudes!$A$3:$A$502,$A17,Solicitudes!$D$3:$D$502,"&lt;="&amp;Q$3,Solicitudes!$E$3:$E$502,"&gt;="&amp;Q$3,Solicitudes!$G$3:$G$502,"Aprobada",Solicitudes!$L$3:$L$502,"&lt;&gt;Licencia",Solicitudes!$L$3:$L$502,"&lt;&gt;Ausencia")&gt;0,"V",IF(COUNTIFS(Solicitudes!$A$3:$A$502,$A17,Solicitudes!$D$3:$D$502,"&lt;="&amp;Q$3,Solicitudes!$E$3:$E$502,"&gt;="&amp;Q$3,Solicitudes!$G$3:$G$502,"Aprobada",Solicitudes!$L$3:$L$502,"Licencia")+COUNTIFS(Solicitudes!$A$3:$A$502,$A17,Solicitudes!$D$3:$D$502,"&lt;="&amp;Q$3,Solicitudes!$E$3:$E$502,"&gt;="&amp;Q$3,Solicitudes!$G$3:$G$502,"Aprobada",Solicitudes!$L$3:$L$502,"Ausencia")&gt;0,"L",IF(COUNTIFS(Solicitudes!$A$3:$A$502,$A17,Solicitudes!$D$3:$D$502,"&lt;="&amp;Q$3,Solicitudes!$E$3:$E$502,"&gt;="&amp;Q$3,Solicitudes!$G$3:$G$502,"Solicitada")+COUNTIFS(Solicitudes!$A$3:$A$502,$A17,Solicitudes!$D$3:$D$502,"&lt;="&amp;Q$3,Solicitudes!$E$3:$E$502,"&gt;="&amp;Q$3,Solicitudes!$G$3:$G$502,"Planificada")&gt;0,"P",""))))</f>
        <v/>
      </c>
      <c r="R17" s="27">
        <f>IF(OR(R$3="",$A17=""),"",IF(COUNTIFS(Solicitudes!$A$3:$A$502,$A17,Solicitudes!$D$3:$D$502,"&lt;="&amp;R$3,Solicitudes!$E$3:$E$502,"&gt;="&amp;R$3,Solicitudes!$G$3:$G$502,"Aprobada",Solicitudes!$L$3:$L$502,"&lt;&gt;Licencia",Solicitudes!$L$3:$L$502,"&lt;&gt;Ausencia")&gt;0,"V",IF(COUNTIFS(Solicitudes!$A$3:$A$502,$A17,Solicitudes!$D$3:$D$502,"&lt;="&amp;R$3,Solicitudes!$E$3:$E$502,"&gt;="&amp;R$3,Solicitudes!$G$3:$G$502,"Aprobada",Solicitudes!$L$3:$L$502,"Licencia")+COUNTIFS(Solicitudes!$A$3:$A$502,$A17,Solicitudes!$D$3:$D$502,"&lt;="&amp;R$3,Solicitudes!$E$3:$E$502,"&gt;="&amp;R$3,Solicitudes!$G$3:$G$502,"Aprobada",Solicitudes!$L$3:$L$502,"Ausencia")&gt;0,"L",IF(COUNTIFS(Solicitudes!$A$3:$A$502,$A17,Solicitudes!$D$3:$D$502,"&lt;="&amp;R$3,Solicitudes!$E$3:$E$502,"&gt;="&amp;R$3,Solicitudes!$G$3:$G$502,"Solicitada")+COUNTIFS(Solicitudes!$A$3:$A$502,$A17,Solicitudes!$D$3:$D$502,"&lt;="&amp;R$3,Solicitudes!$E$3:$E$502,"&gt;="&amp;R$3,Solicitudes!$G$3:$G$502,"Planificada")&gt;0,"P",""))))</f>
        <v/>
      </c>
      <c r="S17" s="27">
        <f>IF(OR(S$3="",$A17=""),"",IF(COUNTIFS(Solicitudes!$A$3:$A$502,$A17,Solicitudes!$D$3:$D$502,"&lt;="&amp;S$3,Solicitudes!$E$3:$E$502,"&gt;="&amp;S$3,Solicitudes!$G$3:$G$502,"Aprobada",Solicitudes!$L$3:$L$502,"&lt;&gt;Licencia",Solicitudes!$L$3:$L$502,"&lt;&gt;Ausencia")&gt;0,"V",IF(COUNTIFS(Solicitudes!$A$3:$A$502,$A17,Solicitudes!$D$3:$D$502,"&lt;="&amp;S$3,Solicitudes!$E$3:$E$502,"&gt;="&amp;S$3,Solicitudes!$G$3:$G$502,"Aprobada",Solicitudes!$L$3:$L$502,"Licencia")+COUNTIFS(Solicitudes!$A$3:$A$502,$A17,Solicitudes!$D$3:$D$502,"&lt;="&amp;S$3,Solicitudes!$E$3:$E$502,"&gt;="&amp;S$3,Solicitudes!$G$3:$G$502,"Aprobada",Solicitudes!$L$3:$L$502,"Ausencia")&gt;0,"L",IF(COUNTIFS(Solicitudes!$A$3:$A$502,$A17,Solicitudes!$D$3:$D$502,"&lt;="&amp;S$3,Solicitudes!$E$3:$E$502,"&gt;="&amp;S$3,Solicitudes!$G$3:$G$502,"Solicitada")+COUNTIFS(Solicitudes!$A$3:$A$502,$A17,Solicitudes!$D$3:$D$502,"&lt;="&amp;S$3,Solicitudes!$E$3:$E$502,"&gt;="&amp;S$3,Solicitudes!$G$3:$G$502,"Planificada")&gt;0,"P",""))))</f>
        <v/>
      </c>
      <c r="T17" s="27">
        <f>IF(OR(T$3="",$A17=""),"",IF(COUNTIFS(Solicitudes!$A$3:$A$502,$A17,Solicitudes!$D$3:$D$502,"&lt;="&amp;T$3,Solicitudes!$E$3:$E$502,"&gt;="&amp;T$3,Solicitudes!$G$3:$G$502,"Aprobada",Solicitudes!$L$3:$L$502,"&lt;&gt;Licencia",Solicitudes!$L$3:$L$502,"&lt;&gt;Ausencia")&gt;0,"V",IF(COUNTIFS(Solicitudes!$A$3:$A$502,$A17,Solicitudes!$D$3:$D$502,"&lt;="&amp;T$3,Solicitudes!$E$3:$E$502,"&gt;="&amp;T$3,Solicitudes!$G$3:$G$502,"Aprobada",Solicitudes!$L$3:$L$502,"Licencia")+COUNTIFS(Solicitudes!$A$3:$A$502,$A17,Solicitudes!$D$3:$D$502,"&lt;="&amp;T$3,Solicitudes!$E$3:$E$502,"&gt;="&amp;T$3,Solicitudes!$G$3:$G$502,"Aprobada",Solicitudes!$L$3:$L$502,"Ausencia")&gt;0,"L",IF(COUNTIFS(Solicitudes!$A$3:$A$502,$A17,Solicitudes!$D$3:$D$502,"&lt;="&amp;T$3,Solicitudes!$E$3:$E$502,"&gt;="&amp;T$3,Solicitudes!$G$3:$G$502,"Solicitada")+COUNTIFS(Solicitudes!$A$3:$A$502,$A17,Solicitudes!$D$3:$D$502,"&lt;="&amp;T$3,Solicitudes!$E$3:$E$502,"&gt;="&amp;T$3,Solicitudes!$G$3:$G$502,"Planificada")&gt;0,"P",""))))</f>
        <v/>
      </c>
      <c r="U17" s="27">
        <f>IF(OR(U$3="",$A17=""),"",IF(COUNTIFS(Solicitudes!$A$3:$A$502,$A17,Solicitudes!$D$3:$D$502,"&lt;="&amp;U$3,Solicitudes!$E$3:$E$502,"&gt;="&amp;U$3,Solicitudes!$G$3:$G$502,"Aprobada",Solicitudes!$L$3:$L$502,"&lt;&gt;Licencia",Solicitudes!$L$3:$L$502,"&lt;&gt;Ausencia")&gt;0,"V",IF(COUNTIFS(Solicitudes!$A$3:$A$502,$A17,Solicitudes!$D$3:$D$502,"&lt;="&amp;U$3,Solicitudes!$E$3:$E$502,"&gt;="&amp;U$3,Solicitudes!$G$3:$G$502,"Aprobada",Solicitudes!$L$3:$L$502,"Licencia")+COUNTIFS(Solicitudes!$A$3:$A$502,$A17,Solicitudes!$D$3:$D$502,"&lt;="&amp;U$3,Solicitudes!$E$3:$E$502,"&gt;="&amp;U$3,Solicitudes!$G$3:$G$502,"Aprobada",Solicitudes!$L$3:$L$502,"Ausencia")&gt;0,"L",IF(COUNTIFS(Solicitudes!$A$3:$A$502,$A17,Solicitudes!$D$3:$D$502,"&lt;="&amp;U$3,Solicitudes!$E$3:$E$502,"&gt;="&amp;U$3,Solicitudes!$G$3:$G$502,"Solicitada")+COUNTIFS(Solicitudes!$A$3:$A$502,$A17,Solicitudes!$D$3:$D$502,"&lt;="&amp;U$3,Solicitudes!$E$3:$E$502,"&gt;="&amp;U$3,Solicitudes!$G$3:$G$502,"Planificada")&gt;0,"P",""))))</f>
        <v/>
      </c>
      <c r="V17" s="27">
        <f>IF(OR(V$3="",$A17=""),"",IF(COUNTIFS(Solicitudes!$A$3:$A$502,$A17,Solicitudes!$D$3:$D$502,"&lt;="&amp;V$3,Solicitudes!$E$3:$E$502,"&gt;="&amp;V$3,Solicitudes!$G$3:$G$502,"Aprobada",Solicitudes!$L$3:$L$502,"&lt;&gt;Licencia",Solicitudes!$L$3:$L$502,"&lt;&gt;Ausencia")&gt;0,"V",IF(COUNTIFS(Solicitudes!$A$3:$A$502,$A17,Solicitudes!$D$3:$D$502,"&lt;="&amp;V$3,Solicitudes!$E$3:$E$502,"&gt;="&amp;V$3,Solicitudes!$G$3:$G$502,"Aprobada",Solicitudes!$L$3:$L$502,"Licencia")+COUNTIFS(Solicitudes!$A$3:$A$502,$A17,Solicitudes!$D$3:$D$502,"&lt;="&amp;V$3,Solicitudes!$E$3:$E$502,"&gt;="&amp;V$3,Solicitudes!$G$3:$G$502,"Aprobada",Solicitudes!$L$3:$L$502,"Ausencia")&gt;0,"L",IF(COUNTIFS(Solicitudes!$A$3:$A$502,$A17,Solicitudes!$D$3:$D$502,"&lt;="&amp;V$3,Solicitudes!$E$3:$E$502,"&gt;="&amp;V$3,Solicitudes!$G$3:$G$502,"Solicitada")+COUNTIFS(Solicitudes!$A$3:$A$502,$A17,Solicitudes!$D$3:$D$502,"&lt;="&amp;V$3,Solicitudes!$E$3:$E$502,"&gt;="&amp;V$3,Solicitudes!$G$3:$G$502,"Planificada")&gt;0,"P",""))))</f>
        <v/>
      </c>
      <c r="W17" s="27">
        <f>IF(OR(W$3="",$A17=""),"",IF(COUNTIFS(Solicitudes!$A$3:$A$502,$A17,Solicitudes!$D$3:$D$502,"&lt;="&amp;W$3,Solicitudes!$E$3:$E$502,"&gt;="&amp;W$3,Solicitudes!$G$3:$G$502,"Aprobada",Solicitudes!$L$3:$L$502,"&lt;&gt;Licencia",Solicitudes!$L$3:$L$502,"&lt;&gt;Ausencia")&gt;0,"V",IF(COUNTIFS(Solicitudes!$A$3:$A$502,$A17,Solicitudes!$D$3:$D$502,"&lt;="&amp;W$3,Solicitudes!$E$3:$E$502,"&gt;="&amp;W$3,Solicitudes!$G$3:$G$502,"Aprobada",Solicitudes!$L$3:$L$502,"Licencia")+COUNTIFS(Solicitudes!$A$3:$A$502,$A17,Solicitudes!$D$3:$D$502,"&lt;="&amp;W$3,Solicitudes!$E$3:$E$502,"&gt;="&amp;W$3,Solicitudes!$G$3:$G$502,"Aprobada",Solicitudes!$L$3:$L$502,"Ausencia")&gt;0,"L",IF(COUNTIFS(Solicitudes!$A$3:$A$502,$A17,Solicitudes!$D$3:$D$502,"&lt;="&amp;W$3,Solicitudes!$E$3:$E$502,"&gt;="&amp;W$3,Solicitudes!$G$3:$G$502,"Solicitada")+COUNTIFS(Solicitudes!$A$3:$A$502,$A17,Solicitudes!$D$3:$D$502,"&lt;="&amp;W$3,Solicitudes!$E$3:$E$502,"&gt;="&amp;W$3,Solicitudes!$G$3:$G$502,"Planificada")&gt;0,"P",""))))</f>
        <v/>
      </c>
      <c r="X17" s="27">
        <f>IF(OR(X$3="",$A17=""),"",IF(COUNTIFS(Solicitudes!$A$3:$A$502,$A17,Solicitudes!$D$3:$D$502,"&lt;="&amp;X$3,Solicitudes!$E$3:$E$502,"&gt;="&amp;X$3,Solicitudes!$G$3:$G$502,"Aprobada",Solicitudes!$L$3:$L$502,"&lt;&gt;Licencia",Solicitudes!$L$3:$L$502,"&lt;&gt;Ausencia")&gt;0,"V",IF(COUNTIFS(Solicitudes!$A$3:$A$502,$A17,Solicitudes!$D$3:$D$502,"&lt;="&amp;X$3,Solicitudes!$E$3:$E$502,"&gt;="&amp;X$3,Solicitudes!$G$3:$G$502,"Aprobada",Solicitudes!$L$3:$L$502,"Licencia")+COUNTIFS(Solicitudes!$A$3:$A$502,$A17,Solicitudes!$D$3:$D$502,"&lt;="&amp;X$3,Solicitudes!$E$3:$E$502,"&gt;="&amp;X$3,Solicitudes!$G$3:$G$502,"Aprobada",Solicitudes!$L$3:$L$502,"Ausencia")&gt;0,"L",IF(COUNTIFS(Solicitudes!$A$3:$A$502,$A17,Solicitudes!$D$3:$D$502,"&lt;="&amp;X$3,Solicitudes!$E$3:$E$502,"&gt;="&amp;X$3,Solicitudes!$G$3:$G$502,"Solicitada")+COUNTIFS(Solicitudes!$A$3:$A$502,$A17,Solicitudes!$D$3:$D$502,"&lt;="&amp;X$3,Solicitudes!$E$3:$E$502,"&gt;="&amp;X$3,Solicitudes!$G$3:$G$502,"Planificada")&gt;0,"P",""))))</f>
        <v/>
      </c>
      <c r="Y17" s="27">
        <f>IF(OR(Y$3="",$A17=""),"",IF(COUNTIFS(Solicitudes!$A$3:$A$502,$A17,Solicitudes!$D$3:$D$502,"&lt;="&amp;Y$3,Solicitudes!$E$3:$E$502,"&gt;="&amp;Y$3,Solicitudes!$G$3:$G$502,"Aprobada",Solicitudes!$L$3:$L$502,"&lt;&gt;Licencia",Solicitudes!$L$3:$L$502,"&lt;&gt;Ausencia")&gt;0,"V",IF(COUNTIFS(Solicitudes!$A$3:$A$502,$A17,Solicitudes!$D$3:$D$502,"&lt;="&amp;Y$3,Solicitudes!$E$3:$E$502,"&gt;="&amp;Y$3,Solicitudes!$G$3:$G$502,"Aprobada",Solicitudes!$L$3:$L$502,"Licencia")+COUNTIFS(Solicitudes!$A$3:$A$502,$A17,Solicitudes!$D$3:$D$502,"&lt;="&amp;Y$3,Solicitudes!$E$3:$E$502,"&gt;="&amp;Y$3,Solicitudes!$G$3:$G$502,"Aprobada",Solicitudes!$L$3:$L$502,"Ausencia")&gt;0,"L",IF(COUNTIFS(Solicitudes!$A$3:$A$502,$A17,Solicitudes!$D$3:$D$502,"&lt;="&amp;Y$3,Solicitudes!$E$3:$E$502,"&gt;="&amp;Y$3,Solicitudes!$G$3:$G$502,"Solicitada")+COUNTIFS(Solicitudes!$A$3:$A$502,$A17,Solicitudes!$D$3:$D$502,"&lt;="&amp;Y$3,Solicitudes!$E$3:$E$502,"&gt;="&amp;Y$3,Solicitudes!$G$3:$G$502,"Planificada")&gt;0,"P",""))))</f>
        <v/>
      </c>
      <c r="Z17" s="27">
        <f>IF(OR(Z$3="",$A17=""),"",IF(COUNTIFS(Solicitudes!$A$3:$A$502,$A17,Solicitudes!$D$3:$D$502,"&lt;="&amp;Z$3,Solicitudes!$E$3:$E$502,"&gt;="&amp;Z$3,Solicitudes!$G$3:$G$502,"Aprobada",Solicitudes!$L$3:$L$502,"&lt;&gt;Licencia",Solicitudes!$L$3:$L$502,"&lt;&gt;Ausencia")&gt;0,"V",IF(COUNTIFS(Solicitudes!$A$3:$A$502,$A17,Solicitudes!$D$3:$D$502,"&lt;="&amp;Z$3,Solicitudes!$E$3:$E$502,"&gt;="&amp;Z$3,Solicitudes!$G$3:$G$502,"Aprobada",Solicitudes!$L$3:$L$502,"Licencia")+COUNTIFS(Solicitudes!$A$3:$A$502,$A17,Solicitudes!$D$3:$D$502,"&lt;="&amp;Z$3,Solicitudes!$E$3:$E$502,"&gt;="&amp;Z$3,Solicitudes!$G$3:$G$502,"Aprobada",Solicitudes!$L$3:$L$502,"Ausencia")&gt;0,"L",IF(COUNTIFS(Solicitudes!$A$3:$A$502,$A17,Solicitudes!$D$3:$D$502,"&lt;="&amp;Z$3,Solicitudes!$E$3:$E$502,"&gt;="&amp;Z$3,Solicitudes!$G$3:$G$502,"Solicitada")+COUNTIFS(Solicitudes!$A$3:$A$502,$A17,Solicitudes!$D$3:$D$502,"&lt;="&amp;Z$3,Solicitudes!$E$3:$E$502,"&gt;="&amp;Z$3,Solicitudes!$G$3:$G$502,"Planificada")&gt;0,"P",""))))</f>
        <v/>
      </c>
      <c r="AA17" s="27">
        <f>IF(OR(AA$3="",$A17=""),"",IF(COUNTIFS(Solicitudes!$A$3:$A$502,$A17,Solicitudes!$D$3:$D$502,"&lt;="&amp;AA$3,Solicitudes!$E$3:$E$502,"&gt;="&amp;AA$3,Solicitudes!$G$3:$G$502,"Aprobada",Solicitudes!$L$3:$L$502,"&lt;&gt;Licencia",Solicitudes!$L$3:$L$502,"&lt;&gt;Ausencia")&gt;0,"V",IF(COUNTIFS(Solicitudes!$A$3:$A$502,$A17,Solicitudes!$D$3:$D$502,"&lt;="&amp;AA$3,Solicitudes!$E$3:$E$502,"&gt;="&amp;AA$3,Solicitudes!$G$3:$G$502,"Aprobada",Solicitudes!$L$3:$L$502,"Licencia")+COUNTIFS(Solicitudes!$A$3:$A$502,$A17,Solicitudes!$D$3:$D$502,"&lt;="&amp;AA$3,Solicitudes!$E$3:$E$502,"&gt;="&amp;AA$3,Solicitudes!$G$3:$G$502,"Aprobada",Solicitudes!$L$3:$L$502,"Ausencia")&gt;0,"L",IF(COUNTIFS(Solicitudes!$A$3:$A$502,$A17,Solicitudes!$D$3:$D$502,"&lt;="&amp;AA$3,Solicitudes!$E$3:$E$502,"&gt;="&amp;AA$3,Solicitudes!$G$3:$G$502,"Solicitada")+COUNTIFS(Solicitudes!$A$3:$A$502,$A17,Solicitudes!$D$3:$D$502,"&lt;="&amp;AA$3,Solicitudes!$E$3:$E$502,"&gt;="&amp;AA$3,Solicitudes!$G$3:$G$502,"Planificada")&gt;0,"P",""))))</f>
        <v/>
      </c>
      <c r="AB17" s="27">
        <f>IF(OR(AB$3="",$A17=""),"",IF(COUNTIFS(Solicitudes!$A$3:$A$502,$A17,Solicitudes!$D$3:$D$502,"&lt;="&amp;AB$3,Solicitudes!$E$3:$E$502,"&gt;="&amp;AB$3,Solicitudes!$G$3:$G$502,"Aprobada",Solicitudes!$L$3:$L$502,"&lt;&gt;Licencia",Solicitudes!$L$3:$L$502,"&lt;&gt;Ausencia")&gt;0,"V",IF(COUNTIFS(Solicitudes!$A$3:$A$502,$A17,Solicitudes!$D$3:$D$502,"&lt;="&amp;AB$3,Solicitudes!$E$3:$E$502,"&gt;="&amp;AB$3,Solicitudes!$G$3:$G$502,"Aprobada",Solicitudes!$L$3:$L$502,"Licencia")+COUNTIFS(Solicitudes!$A$3:$A$502,$A17,Solicitudes!$D$3:$D$502,"&lt;="&amp;AB$3,Solicitudes!$E$3:$E$502,"&gt;="&amp;AB$3,Solicitudes!$G$3:$G$502,"Aprobada",Solicitudes!$L$3:$L$502,"Ausencia")&gt;0,"L",IF(COUNTIFS(Solicitudes!$A$3:$A$502,$A17,Solicitudes!$D$3:$D$502,"&lt;="&amp;AB$3,Solicitudes!$E$3:$E$502,"&gt;="&amp;AB$3,Solicitudes!$G$3:$G$502,"Solicitada")+COUNTIFS(Solicitudes!$A$3:$A$502,$A17,Solicitudes!$D$3:$D$502,"&lt;="&amp;AB$3,Solicitudes!$E$3:$E$502,"&gt;="&amp;AB$3,Solicitudes!$G$3:$G$502,"Planificada")&gt;0,"P",""))))</f>
        <v/>
      </c>
      <c r="AC17" s="27">
        <f>IF(OR(AC$3="",$A17=""),"",IF(COUNTIFS(Solicitudes!$A$3:$A$502,$A17,Solicitudes!$D$3:$D$502,"&lt;="&amp;AC$3,Solicitudes!$E$3:$E$502,"&gt;="&amp;AC$3,Solicitudes!$G$3:$G$502,"Aprobada",Solicitudes!$L$3:$L$502,"&lt;&gt;Licencia",Solicitudes!$L$3:$L$502,"&lt;&gt;Ausencia")&gt;0,"V",IF(COUNTIFS(Solicitudes!$A$3:$A$502,$A17,Solicitudes!$D$3:$D$502,"&lt;="&amp;AC$3,Solicitudes!$E$3:$E$502,"&gt;="&amp;AC$3,Solicitudes!$G$3:$G$502,"Aprobada",Solicitudes!$L$3:$L$502,"Licencia")+COUNTIFS(Solicitudes!$A$3:$A$502,$A17,Solicitudes!$D$3:$D$502,"&lt;="&amp;AC$3,Solicitudes!$E$3:$E$502,"&gt;="&amp;AC$3,Solicitudes!$G$3:$G$502,"Aprobada",Solicitudes!$L$3:$L$502,"Ausencia")&gt;0,"L",IF(COUNTIFS(Solicitudes!$A$3:$A$502,$A17,Solicitudes!$D$3:$D$502,"&lt;="&amp;AC$3,Solicitudes!$E$3:$E$502,"&gt;="&amp;AC$3,Solicitudes!$G$3:$G$502,"Solicitada")+COUNTIFS(Solicitudes!$A$3:$A$502,$A17,Solicitudes!$D$3:$D$502,"&lt;="&amp;AC$3,Solicitudes!$E$3:$E$502,"&gt;="&amp;AC$3,Solicitudes!$G$3:$G$502,"Planificada")&gt;0,"P",""))))</f>
        <v/>
      </c>
      <c r="AD17" s="27">
        <f>IF(OR(AD$3="",$A17=""),"",IF(COUNTIFS(Solicitudes!$A$3:$A$502,$A17,Solicitudes!$D$3:$D$502,"&lt;="&amp;AD$3,Solicitudes!$E$3:$E$502,"&gt;="&amp;AD$3,Solicitudes!$G$3:$G$502,"Aprobada",Solicitudes!$L$3:$L$502,"&lt;&gt;Licencia",Solicitudes!$L$3:$L$502,"&lt;&gt;Ausencia")&gt;0,"V",IF(COUNTIFS(Solicitudes!$A$3:$A$502,$A17,Solicitudes!$D$3:$D$502,"&lt;="&amp;AD$3,Solicitudes!$E$3:$E$502,"&gt;="&amp;AD$3,Solicitudes!$G$3:$G$502,"Aprobada",Solicitudes!$L$3:$L$502,"Licencia")+COUNTIFS(Solicitudes!$A$3:$A$502,$A17,Solicitudes!$D$3:$D$502,"&lt;="&amp;AD$3,Solicitudes!$E$3:$E$502,"&gt;="&amp;AD$3,Solicitudes!$G$3:$G$502,"Aprobada",Solicitudes!$L$3:$L$502,"Ausencia")&gt;0,"L",IF(COUNTIFS(Solicitudes!$A$3:$A$502,$A17,Solicitudes!$D$3:$D$502,"&lt;="&amp;AD$3,Solicitudes!$E$3:$E$502,"&gt;="&amp;AD$3,Solicitudes!$G$3:$G$502,"Solicitada")+COUNTIFS(Solicitudes!$A$3:$A$502,$A17,Solicitudes!$D$3:$D$502,"&lt;="&amp;AD$3,Solicitudes!$E$3:$E$502,"&gt;="&amp;AD$3,Solicitudes!$G$3:$G$502,"Planificada")&gt;0,"P",""))))</f>
        <v/>
      </c>
      <c r="AE17" s="27">
        <f>IF(OR(AE$3="",$A17=""),"",IF(COUNTIFS(Solicitudes!$A$3:$A$502,$A17,Solicitudes!$D$3:$D$502,"&lt;="&amp;AE$3,Solicitudes!$E$3:$E$502,"&gt;="&amp;AE$3,Solicitudes!$G$3:$G$502,"Aprobada",Solicitudes!$L$3:$L$502,"&lt;&gt;Licencia",Solicitudes!$L$3:$L$502,"&lt;&gt;Ausencia")&gt;0,"V",IF(COUNTIFS(Solicitudes!$A$3:$A$502,$A17,Solicitudes!$D$3:$D$502,"&lt;="&amp;AE$3,Solicitudes!$E$3:$E$502,"&gt;="&amp;AE$3,Solicitudes!$G$3:$G$502,"Aprobada",Solicitudes!$L$3:$L$502,"Licencia")+COUNTIFS(Solicitudes!$A$3:$A$502,$A17,Solicitudes!$D$3:$D$502,"&lt;="&amp;AE$3,Solicitudes!$E$3:$E$502,"&gt;="&amp;AE$3,Solicitudes!$G$3:$G$502,"Aprobada",Solicitudes!$L$3:$L$502,"Ausencia")&gt;0,"L",IF(COUNTIFS(Solicitudes!$A$3:$A$502,$A17,Solicitudes!$D$3:$D$502,"&lt;="&amp;AE$3,Solicitudes!$E$3:$E$502,"&gt;="&amp;AE$3,Solicitudes!$G$3:$G$502,"Solicitada")+COUNTIFS(Solicitudes!$A$3:$A$502,$A17,Solicitudes!$D$3:$D$502,"&lt;="&amp;AE$3,Solicitudes!$E$3:$E$502,"&gt;="&amp;AE$3,Solicitudes!$G$3:$G$502,"Planificada")&gt;0,"P",""))))</f>
        <v/>
      </c>
      <c r="AF17" s="27">
        <f>IF(OR(AF$3="",$A17=""),"",IF(COUNTIFS(Solicitudes!$A$3:$A$502,$A17,Solicitudes!$D$3:$D$502,"&lt;="&amp;AF$3,Solicitudes!$E$3:$E$502,"&gt;="&amp;AF$3,Solicitudes!$G$3:$G$502,"Aprobada",Solicitudes!$L$3:$L$502,"&lt;&gt;Licencia",Solicitudes!$L$3:$L$502,"&lt;&gt;Ausencia")&gt;0,"V",IF(COUNTIFS(Solicitudes!$A$3:$A$502,$A17,Solicitudes!$D$3:$D$502,"&lt;="&amp;AF$3,Solicitudes!$E$3:$E$502,"&gt;="&amp;AF$3,Solicitudes!$G$3:$G$502,"Aprobada",Solicitudes!$L$3:$L$502,"Licencia")+COUNTIFS(Solicitudes!$A$3:$A$502,$A17,Solicitudes!$D$3:$D$502,"&lt;="&amp;AF$3,Solicitudes!$E$3:$E$502,"&gt;="&amp;AF$3,Solicitudes!$G$3:$G$502,"Aprobada",Solicitudes!$L$3:$L$502,"Ausencia")&gt;0,"L",IF(COUNTIFS(Solicitudes!$A$3:$A$502,$A17,Solicitudes!$D$3:$D$502,"&lt;="&amp;AF$3,Solicitudes!$E$3:$E$502,"&gt;="&amp;AF$3,Solicitudes!$G$3:$G$502,"Solicitada")+COUNTIFS(Solicitudes!$A$3:$A$502,$A17,Solicitudes!$D$3:$D$502,"&lt;="&amp;AF$3,Solicitudes!$E$3:$E$502,"&gt;="&amp;AF$3,Solicitudes!$G$3:$G$502,"Planificada")&gt;0,"P",""))))</f>
        <v/>
      </c>
      <c r="AG17" s="27">
        <f>IF(OR(AG$3="",$A17=""),"",IF(COUNTIFS(Solicitudes!$A$3:$A$502,$A17,Solicitudes!$D$3:$D$502,"&lt;="&amp;AG$3,Solicitudes!$E$3:$E$502,"&gt;="&amp;AG$3,Solicitudes!$G$3:$G$502,"Aprobada",Solicitudes!$L$3:$L$502,"&lt;&gt;Licencia",Solicitudes!$L$3:$L$502,"&lt;&gt;Ausencia")&gt;0,"V",IF(COUNTIFS(Solicitudes!$A$3:$A$502,$A17,Solicitudes!$D$3:$D$502,"&lt;="&amp;AG$3,Solicitudes!$E$3:$E$502,"&gt;="&amp;AG$3,Solicitudes!$G$3:$G$502,"Aprobada",Solicitudes!$L$3:$L$502,"Licencia")+COUNTIFS(Solicitudes!$A$3:$A$502,$A17,Solicitudes!$D$3:$D$502,"&lt;="&amp;AG$3,Solicitudes!$E$3:$E$502,"&gt;="&amp;AG$3,Solicitudes!$G$3:$G$502,"Aprobada",Solicitudes!$L$3:$L$502,"Ausencia")&gt;0,"L",IF(COUNTIFS(Solicitudes!$A$3:$A$502,$A17,Solicitudes!$D$3:$D$502,"&lt;="&amp;AG$3,Solicitudes!$E$3:$E$502,"&gt;="&amp;AG$3,Solicitudes!$G$3:$G$502,"Solicitada")+COUNTIFS(Solicitudes!$A$3:$A$502,$A17,Solicitudes!$D$3:$D$502,"&lt;="&amp;AG$3,Solicitudes!$E$3:$E$502,"&gt;="&amp;AG$3,Solicitudes!$G$3:$G$502,"Planificada")&gt;0,"P",""))))</f>
        <v/>
      </c>
    </row>
    <row r="18">
      <c r="A18">
        <f>IF(Saldos!A18="","",Saldos!A18)</f>
        <v/>
      </c>
      <c r="B18">
        <f>IF(A18="","",Saldos!B18)</f>
        <v/>
      </c>
      <c r="C18" s="27">
        <f>IF(OR(C$3="",$A18=""),"",IF(COUNTIFS(Solicitudes!$A$3:$A$502,$A18,Solicitudes!$D$3:$D$502,"&lt;="&amp;C$3,Solicitudes!$E$3:$E$502,"&gt;="&amp;C$3,Solicitudes!$G$3:$G$502,"Aprobada",Solicitudes!$L$3:$L$502,"&lt;&gt;Licencia",Solicitudes!$L$3:$L$502,"&lt;&gt;Ausencia")&gt;0,"V",IF(COUNTIFS(Solicitudes!$A$3:$A$502,$A18,Solicitudes!$D$3:$D$502,"&lt;="&amp;C$3,Solicitudes!$E$3:$E$502,"&gt;="&amp;C$3,Solicitudes!$G$3:$G$502,"Aprobada",Solicitudes!$L$3:$L$502,"Licencia")+COUNTIFS(Solicitudes!$A$3:$A$502,$A18,Solicitudes!$D$3:$D$502,"&lt;="&amp;C$3,Solicitudes!$E$3:$E$502,"&gt;="&amp;C$3,Solicitudes!$G$3:$G$502,"Aprobada",Solicitudes!$L$3:$L$502,"Ausencia")&gt;0,"L",IF(COUNTIFS(Solicitudes!$A$3:$A$502,$A18,Solicitudes!$D$3:$D$502,"&lt;="&amp;C$3,Solicitudes!$E$3:$E$502,"&gt;="&amp;C$3,Solicitudes!$G$3:$G$502,"Solicitada")+COUNTIFS(Solicitudes!$A$3:$A$502,$A18,Solicitudes!$D$3:$D$502,"&lt;="&amp;C$3,Solicitudes!$E$3:$E$502,"&gt;="&amp;C$3,Solicitudes!$G$3:$G$502,"Planificada")&gt;0,"P",""))))</f>
        <v/>
      </c>
      <c r="D18" s="27">
        <f>IF(OR(D$3="",$A18=""),"",IF(COUNTIFS(Solicitudes!$A$3:$A$502,$A18,Solicitudes!$D$3:$D$502,"&lt;="&amp;D$3,Solicitudes!$E$3:$E$502,"&gt;="&amp;D$3,Solicitudes!$G$3:$G$502,"Aprobada",Solicitudes!$L$3:$L$502,"&lt;&gt;Licencia",Solicitudes!$L$3:$L$502,"&lt;&gt;Ausencia")&gt;0,"V",IF(COUNTIFS(Solicitudes!$A$3:$A$502,$A18,Solicitudes!$D$3:$D$502,"&lt;="&amp;D$3,Solicitudes!$E$3:$E$502,"&gt;="&amp;D$3,Solicitudes!$G$3:$G$502,"Aprobada",Solicitudes!$L$3:$L$502,"Licencia")+COUNTIFS(Solicitudes!$A$3:$A$502,$A18,Solicitudes!$D$3:$D$502,"&lt;="&amp;D$3,Solicitudes!$E$3:$E$502,"&gt;="&amp;D$3,Solicitudes!$G$3:$G$502,"Aprobada",Solicitudes!$L$3:$L$502,"Ausencia")&gt;0,"L",IF(COUNTIFS(Solicitudes!$A$3:$A$502,$A18,Solicitudes!$D$3:$D$502,"&lt;="&amp;D$3,Solicitudes!$E$3:$E$502,"&gt;="&amp;D$3,Solicitudes!$G$3:$G$502,"Solicitada")+COUNTIFS(Solicitudes!$A$3:$A$502,$A18,Solicitudes!$D$3:$D$502,"&lt;="&amp;D$3,Solicitudes!$E$3:$E$502,"&gt;="&amp;D$3,Solicitudes!$G$3:$G$502,"Planificada")&gt;0,"P",""))))</f>
        <v/>
      </c>
      <c r="E18" s="27">
        <f>IF(OR(E$3="",$A18=""),"",IF(COUNTIFS(Solicitudes!$A$3:$A$502,$A18,Solicitudes!$D$3:$D$502,"&lt;="&amp;E$3,Solicitudes!$E$3:$E$502,"&gt;="&amp;E$3,Solicitudes!$G$3:$G$502,"Aprobada",Solicitudes!$L$3:$L$502,"&lt;&gt;Licencia",Solicitudes!$L$3:$L$502,"&lt;&gt;Ausencia")&gt;0,"V",IF(COUNTIFS(Solicitudes!$A$3:$A$502,$A18,Solicitudes!$D$3:$D$502,"&lt;="&amp;E$3,Solicitudes!$E$3:$E$502,"&gt;="&amp;E$3,Solicitudes!$G$3:$G$502,"Aprobada",Solicitudes!$L$3:$L$502,"Licencia")+COUNTIFS(Solicitudes!$A$3:$A$502,$A18,Solicitudes!$D$3:$D$502,"&lt;="&amp;E$3,Solicitudes!$E$3:$E$502,"&gt;="&amp;E$3,Solicitudes!$G$3:$G$502,"Aprobada",Solicitudes!$L$3:$L$502,"Ausencia")&gt;0,"L",IF(COUNTIFS(Solicitudes!$A$3:$A$502,$A18,Solicitudes!$D$3:$D$502,"&lt;="&amp;E$3,Solicitudes!$E$3:$E$502,"&gt;="&amp;E$3,Solicitudes!$G$3:$G$502,"Solicitada")+COUNTIFS(Solicitudes!$A$3:$A$502,$A18,Solicitudes!$D$3:$D$502,"&lt;="&amp;E$3,Solicitudes!$E$3:$E$502,"&gt;="&amp;E$3,Solicitudes!$G$3:$G$502,"Planificada")&gt;0,"P",""))))</f>
        <v/>
      </c>
      <c r="F18" s="27">
        <f>IF(OR(F$3="",$A18=""),"",IF(COUNTIFS(Solicitudes!$A$3:$A$502,$A18,Solicitudes!$D$3:$D$502,"&lt;="&amp;F$3,Solicitudes!$E$3:$E$502,"&gt;="&amp;F$3,Solicitudes!$G$3:$G$502,"Aprobada",Solicitudes!$L$3:$L$502,"&lt;&gt;Licencia",Solicitudes!$L$3:$L$502,"&lt;&gt;Ausencia")&gt;0,"V",IF(COUNTIFS(Solicitudes!$A$3:$A$502,$A18,Solicitudes!$D$3:$D$502,"&lt;="&amp;F$3,Solicitudes!$E$3:$E$502,"&gt;="&amp;F$3,Solicitudes!$G$3:$G$502,"Aprobada",Solicitudes!$L$3:$L$502,"Licencia")+COUNTIFS(Solicitudes!$A$3:$A$502,$A18,Solicitudes!$D$3:$D$502,"&lt;="&amp;F$3,Solicitudes!$E$3:$E$502,"&gt;="&amp;F$3,Solicitudes!$G$3:$G$502,"Aprobada",Solicitudes!$L$3:$L$502,"Ausencia")&gt;0,"L",IF(COUNTIFS(Solicitudes!$A$3:$A$502,$A18,Solicitudes!$D$3:$D$502,"&lt;="&amp;F$3,Solicitudes!$E$3:$E$502,"&gt;="&amp;F$3,Solicitudes!$G$3:$G$502,"Solicitada")+COUNTIFS(Solicitudes!$A$3:$A$502,$A18,Solicitudes!$D$3:$D$502,"&lt;="&amp;F$3,Solicitudes!$E$3:$E$502,"&gt;="&amp;F$3,Solicitudes!$G$3:$G$502,"Planificada")&gt;0,"P",""))))</f>
        <v/>
      </c>
      <c r="G18" s="27">
        <f>IF(OR(G$3="",$A18=""),"",IF(COUNTIFS(Solicitudes!$A$3:$A$502,$A18,Solicitudes!$D$3:$D$502,"&lt;="&amp;G$3,Solicitudes!$E$3:$E$502,"&gt;="&amp;G$3,Solicitudes!$G$3:$G$502,"Aprobada",Solicitudes!$L$3:$L$502,"&lt;&gt;Licencia",Solicitudes!$L$3:$L$502,"&lt;&gt;Ausencia")&gt;0,"V",IF(COUNTIFS(Solicitudes!$A$3:$A$502,$A18,Solicitudes!$D$3:$D$502,"&lt;="&amp;G$3,Solicitudes!$E$3:$E$502,"&gt;="&amp;G$3,Solicitudes!$G$3:$G$502,"Aprobada",Solicitudes!$L$3:$L$502,"Licencia")+COUNTIFS(Solicitudes!$A$3:$A$502,$A18,Solicitudes!$D$3:$D$502,"&lt;="&amp;G$3,Solicitudes!$E$3:$E$502,"&gt;="&amp;G$3,Solicitudes!$G$3:$G$502,"Aprobada",Solicitudes!$L$3:$L$502,"Ausencia")&gt;0,"L",IF(COUNTIFS(Solicitudes!$A$3:$A$502,$A18,Solicitudes!$D$3:$D$502,"&lt;="&amp;G$3,Solicitudes!$E$3:$E$502,"&gt;="&amp;G$3,Solicitudes!$G$3:$G$502,"Solicitada")+COUNTIFS(Solicitudes!$A$3:$A$502,$A18,Solicitudes!$D$3:$D$502,"&lt;="&amp;G$3,Solicitudes!$E$3:$E$502,"&gt;="&amp;G$3,Solicitudes!$G$3:$G$502,"Planificada")&gt;0,"P",""))))</f>
        <v/>
      </c>
      <c r="H18" s="27">
        <f>IF(OR(H$3="",$A18=""),"",IF(COUNTIFS(Solicitudes!$A$3:$A$502,$A18,Solicitudes!$D$3:$D$502,"&lt;="&amp;H$3,Solicitudes!$E$3:$E$502,"&gt;="&amp;H$3,Solicitudes!$G$3:$G$502,"Aprobada",Solicitudes!$L$3:$L$502,"&lt;&gt;Licencia",Solicitudes!$L$3:$L$502,"&lt;&gt;Ausencia")&gt;0,"V",IF(COUNTIFS(Solicitudes!$A$3:$A$502,$A18,Solicitudes!$D$3:$D$502,"&lt;="&amp;H$3,Solicitudes!$E$3:$E$502,"&gt;="&amp;H$3,Solicitudes!$G$3:$G$502,"Aprobada",Solicitudes!$L$3:$L$502,"Licencia")+COUNTIFS(Solicitudes!$A$3:$A$502,$A18,Solicitudes!$D$3:$D$502,"&lt;="&amp;H$3,Solicitudes!$E$3:$E$502,"&gt;="&amp;H$3,Solicitudes!$G$3:$G$502,"Aprobada",Solicitudes!$L$3:$L$502,"Ausencia")&gt;0,"L",IF(COUNTIFS(Solicitudes!$A$3:$A$502,$A18,Solicitudes!$D$3:$D$502,"&lt;="&amp;H$3,Solicitudes!$E$3:$E$502,"&gt;="&amp;H$3,Solicitudes!$G$3:$G$502,"Solicitada")+COUNTIFS(Solicitudes!$A$3:$A$502,$A18,Solicitudes!$D$3:$D$502,"&lt;="&amp;H$3,Solicitudes!$E$3:$E$502,"&gt;="&amp;H$3,Solicitudes!$G$3:$G$502,"Planificada")&gt;0,"P",""))))</f>
        <v/>
      </c>
      <c r="I18" s="27">
        <f>IF(OR(I$3="",$A18=""),"",IF(COUNTIFS(Solicitudes!$A$3:$A$502,$A18,Solicitudes!$D$3:$D$502,"&lt;="&amp;I$3,Solicitudes!$E$3:$E$502,"&gt;="&amp;I$3,Solicitudes!$G$3:$G$502,"Aprobada",Solicitudes!$L$3:$L$502,"&lt;&gt;Licencia",Solicitudes!$L$3:$L$502,"&lt;&gt;Ausencia")&gt;0,"V",IF(COUNTIFS(Solicitudes!$A$3:$A$502,$A18,Solicitudes!$D$3:$D$502,"&lt;="&amp;I$3,Solicitudes!$E$3:$E$502,"&gt;="&amp;I$3,Solicitudes!$G$3:$G$502,"Aprobada",Solicitudes!$L$3:$L$502,"Licencia")+COUNTIFS(Solicitudes!$A$3:$A$502,$A18,Solicitudes!$D$3:$D$502,"&lt;="&amp;I$3,Solicitudes!$E$3:$E$502,"&gt;="&amp;I$3,Solicitudes!$G$3:$G$502,"Aprobada",Solicitudes!$L$3:$L$502,"Ausencia")&gt;0,"L",IF(COUNTIFS(Solicitudes!$A$3:$A$502,$A18,Solicitudes!$D$3:$D$502,"&lt;="&amp;I$3,Solicitudes!$E$3:$E$502,"&gt;="&amp;I$3,Solicitudes!$G$3:$G$502,"Solicitada")+COUNTIFS(Solicitudes!$A$3:$A$502,$A18,Solicitudes!$D$3:$D$502,"&lt;="&amp;I$3,Solicitudes!$E$3:$E$502,"&gt;="&amp;I$3,Solicitudes!$G$3:$G$502,"Planificada")&gt;0,"P",""))))</f>
        <v/>
      </c>
      <c r="J18" s="27">
        <f>IF(OR(J$3="",$A18=""),"",IF(COUNTIFS(Solicitudes!$A$3:$A$502,$A18,Solicitudes!$D$3:$D$502,"&lt;="&amp;J$3,Solicitudes!$E$3:$E$502,"&gt;="&amp;J$3,Solicitudes!$G$3:$G$502,"Aprobada",Solicitudes!$L$3:$L$502,"&lt;&gt;Licencia",Solicitudes!$L$3:$L$502,"&lt;&gt;Ausencia")&gt;0,"V",IF(COUNTIFS(Solicitudes!$A$3:$A$502,$A18,Solicitudes!$D$3:$D$502,"&lt;="&amp;J$3,Solicitudes!$E$3:$E$502,"&gt;="&amp;J$3,Solicitudes!$G$3:$G$502,"Aprobada",Solicitudes!$L$3:$L$502,"Licencia")+COUNTIFS(Solicitudes!$A$3:$A$502,$A18,Solicitudes!$D$3:$D$502,"&lt;="&amp;J$3,Solicitudes!$E$3:$E$502,"&gt;="&amp;J$3,Solicitudes!$G$3:$G$502,"Aprobada",Solicitudes!$L$3:$L$502,"Ausencia")&gt;0,"L",IF(COUNTIFS(Solicitudes!$A$3:$A$502,$A18,Solicitudes!$D$3:$D$502,"&lt;="&amp;J$3,Solicitudes!$E$3:$E$502,"&gt;="&amp;J$3,Solicitudes!$G$3:$G$502,"Solicitada")+COUNTIFS(Solicitudes!$A$3:$A$502,$A18,Solicitudes!$D$3:$D$502,"&lt;="&amp;J$3,Solicitudes!$E$3:$E$502,"&gt;="&amp;J$3,Solicitudes!$G$3:$G$502,"Planificada")&gt;0,"P",""))))</f>
        <v/>
      </c>
      <c r="K18" s="27">
        <f>IF(OR(K$3="",$A18=""),"",IF(COUNTIFS(Solicitudes!$A$3:$A$502,$A18,Solicitudes!$D$3:$D$502,"&lt;="&amp;K$3,Solicitudes!$E$3:$E$502,"&gt;="&amp;K$3,Solicitudes!$G$3:$G$502,"Aprobada",Solicitudes!$L$3:$L$502,"&lt;&gt;Licencia",Solicitudes!$L$3:$L$502,"&lt;&gt;Ausencia")&gt;0,"V",IF(COUNTIFS(Solicitudes!$A$3:$A$502,$A18,Solicitudes!$D$3:$D$502,"&lt;="&amp;K$3,Solicitudes!$E$3:$E$502,"&gt;="&amp;K$3,Solicitudes!$G$3:$G$502,"Aprobada",Solicitudes!$L$3:$L$502,"Licencia")+COUNTIFS(Solicitudes!$A$3:$A$502,$A18,Solicitudes!$D$3:$D$502,"&lt;="&amp;K$3,Solicitudes!$E$3:$E$502,"&gt;="&amp;K$3,Solicitudes!$G$3:$G$502,"Aprobada",Solicitudes!$L$3:$L$502,"Ausencia")&gt;0,"L",IF(COUNTIFS(Solicitudes!$A$3:$A$502,$A18,Solicitudes!$D$3:$D$502,"&lt;="&amp;K$3,Solicitudes!$E$3:$E$502,"&gt;="&amp;K$3,Solicitudes!$G$3:$G$502,"Solicitada")+COUNTIFS(Solicitudes!$A$3:$A$502,$A18,Solicitudes!$D$3:$D$502,"&lt;="&amp;K$3,Solicitudes!$E$3:$E$502,"&gt;="&amp;K$3,Solicitudes!$G$3:$G$502,"Planificada")&gt;0,"P",""))))</f>
        <v/>
      </c>
      <c r="L18" s="27">
        <f>IF(OR(L$3="",$A18=""),"",IF(COUNTIFS(Solicitudes!$A$3:$A$502,$A18,Solicitudes!$D$3:$D$502,"&lt;="&amp;L$3,Solicitudes!$E$3:$E$502,"&gt;="&amp;L$3,Solicitudes!$G$3:$G$502,"Aprobada",Solicitudes!$L$3:$L$502,"&lt;&gt;Licencia",Solicitudes!$L$3:$L$502,"&lt;&gt;Ausencia")&gt;0,"V",IF(COUNTIFS(Solicitudes!$A$3:$A$502,$A18,Solicitudes!$D$3:$D$502,"&lt;="&amp;L$3,Solicitudes!$E$3:$E$502,"&gt;="&amp;L$3,Solicitudes!$G$3:$G$502,"Aprobada",Solicitudes!$L$3:$L$502,"Licencia")+COUNTIFS(Solicitudes!$A$3:$A$502,$A18,Solicitudes!$D$3:$D$502,"&lt;="&amp;L$3,Solicitudes!$E$3:$E$502,"&gt;="&amp;L$3,Solicitudes!$G$3:$G$502,"Aprobada",Solicitudes!$L$3:$L$502,"Ausencia")&gt;0,"L",IF(COUNTIFS(Solicitudes!$A$3:$A$502,$A18,Solicitudes!$D$3:$D$502,"&lt;="&amp;L$3,Solicitudes!$E$3:$E$502,"&gt;="&amp;L$3,Solicitudes!$G$3:$G$502,"Solicitada")+COUNTIFS(Solicitudes!$A$3:$A$502,$A18,Solicitudes!$D$3:$D$502,"&lt;="&amp;L$3,Solicitudes!$E$3:$E$502,"&gt;="&amp;L$3,Solicitudes!$G$3:$G$502,"Planificada")&gt;0,"P",""))))</f>
        <v/>
      </c>
      <c r="M18" s="27">
        <f>IF(OR(M$3="",$A18=""),"",IF(COUNTIFS(Solicitudes!$A$3:$A$502,$A18,Solicitudes!$D$3:$D$502,"&lt;="&amp;M$3,Solicitudes!$E$3:$E$502,"&gt;="&amp;M$3,Solicitudes!$G$3:$G$502,"Aprobada",Solicitudes!$L$3:$L$502,"&lt;&gt;Licencia",Solicitudes!$L$3:$L$502,"&lt;&gt;Ausencia")&gt;0,"V",IF(COUNTIFS(Solicitudes!$A$3:$A$502,$A18,Solicitudes!$D$3:$D$502,"&lt;="&amp;M$3,Solicitudes!$E$3:$E$502,"&gt;="&amp;M$3,Solicitudes!$G$3:$G$502,"Aprobada",Solicitudes!$L$3:$L$502,"Licencia")+COUNTIFS(Solicitudes!$A$3:$A$502,$A18,Solicitudes!$D$3:$D$502,"&lt;="&amp;M$3,Solicitudes!$E$3:$E$502,"&gt;="&amp;M$3,Solicitudes!$G$3:$G$502,"Aprobada",Solicitudes!$L$3:$L$502,"Ausencia")&gt;0,"L",IF(COUNTIFS(Solicitudes!$A$3:$A$502,$A18,Solicitudes!$D$3:$D$502,"&lt;="&amp;M$3,Solicitudes!$E$3:$E$502,"&gt;="&amp;M$3,Solicitudes!$G$3:$G$502,"Solicitada")+COUNTIFS(Solicitudes!$A$3:$A$502,$A18,Solicitudes!$D$3:$D$502,"&lt;="&amp;M$3,Solicitudes!$E$3:$E$502,"&gt;="&amp;M$3,Solicitudes!$G$3:$G$502,"Planificada")&gt;0,"P",""))))</f>
        <v/>
      </c>
      <c r="N18" s="27">
        <f>IF(OR(N$3="",$A18=""),"",IF(COUNTIFS(Solicitudes!$A$3:$A$502,$A18,Solicitudes!$D$3:$D$502,"&lt;="&amp;N$3,Solicitudes!$E$3:$E$502,"&gt;="&amp;N$3,Solicitudes!$G$3:$G$502,"Aprobada",Solicitudes!$L$3:$L$502,"&lt;&gt;Licencia",Solicitudes!$L$3:$L$502,"&lt;&gt;Ausencia")&gt;0,"V",IF(COUNTIFS(Solicitudes!$A$3:$A$502,$A18,Solicitudes!$D$3:$D$502,"&lt;="&amp;N$3,Solicitudes!$E$3:$E$502,"&gt;="&amp;N$3,Solicitudes!$G$3:$G$502,"Aprobada",Solicitudes!$L$3:$L$502,"Licencia")+COUNTIFS(Solicitudes!$A$3:$A$502,$A18,Solicitudes!$D$3:$D$502,"&lt;="&amp;N$3,Solicitudes!$E$3:$E$502,"&gt;="&amp;N$3,Solicitudes!$G$3:$G$502,"Aprobada",Solicitudes!$L$3:$L$502,"Ausencia")&gt;0,"L",IF(COUNTIFS(Solicitudes!$A$3:$A$502,$A18,Solicitudes!$D$3:$D$502,"&lt;="&amp;N$3,Solicitudes!$E$3:$E$502,"&gt;="&amp;N$3,Solicitudes!$G$3:$G$502,"Solicitada")+COUNTIFS(Solicitudes!$A$3:$A$502,$A18,Solicitudes!$D$3:$D$502,"&lt;="&amp;N$3,Solicitudes!$E$3:$E$502,"&gt;="&amp;N$3,Solicitudes!$G$3:$G$502,"Planificada")&gt;0,"P",""))))</f>
        <v/>
      </c>
      <c r="O18" s="27">
        <f>IF(OR(O$3="",$A18=""),"",IF(COUNTIFS(Solicitudes!$A$3:$A$502,$A18,Solicitudes!$D$3:$D$502,"&lt;="&amp;O$3,Solicitudes!$E$3:$E$502,"&gt;="&amp;O$3,Solicitudes!$G$3:$G$502,"Aprobada",Solicitudes!$L$3:$L$502,"&lt;&gt;Licencia",Solicitudes!$L$3:$L$502,"&lt;&gt;Ausencia")&gt;0,"V",IF(COUNTIFS(Solicitudes!$A$3:$A$502,$A18,Solicitudes!$D$3:$D$502,"&lt;="&amp;O$3,Solicitudes!$E$3:$E$502,"&gt;="&amp;O$3,Solicitudes!$G$3:$G$502,"Aprobada",Solicitudes!$L$3:$L$502,"Licencia")+COUNTIFS(Solicitudes!$A$3:$A$502,$A18,Solicitudes!$D$3:$D$502,"&lt;="&amp;O$3,Solicitudes!$E$3:$E$502,"&gt;="&amp;O$3,Solicitudes!$G$3:$G$502,"Aprobada",Solicitudes!$L$3:$L$502,"Ausencia")&gt;0,"L",IF(COUNTIFS(Solicitudes!$A$3:$A$502,$A18,Solicitudes!$D$3:$D$502,"&lt;="&amp;O$3,Solicitudes!$E$3:$E$502,"&gt;="&amp;O$3,Solicitudes!$G$3:$G$502,"Solicitada")+COUNTIFS(Solicitudes!$A$3:$A$502,$A18,Solicitudes!$D$3:$D$502,"&lt;="&amp;O$3,Solicitudes!$E$3:$E$502,"&gt;="&amp;O$3,Solicitudes!$G$3:$G$502,"Planificada")&gt;0,"P",""))))</f>
        <v/>
      </c>
      <c r="P18" s="27">
        <f>IF(OR(P$3="",$A18=""),"",IF(COUNTIFS(Solicitudes!$A$3:$A$502,$A18,Solicitudes!$D$3:$D$502,"&lt;="&amp;P$3,Solicitudes!$E$3:$E$502,"&gt;="&amp;P$3,Solicitudes!$G$3:$G$502,"Aprobada",Solicitudes!$L$3:$L$502,"&lt;&gt;Licencia",Solicitudes!$L$3:$L$502,"&lt;&gt;Ausencia")&gt;0,"V",IF(COUNTIFS(Solicitudes!$A$3:$A$502,$A18,Solicitudes!$D$3:$D$502,"&lt;="&amp;P$3,Solicitudes!$E$3:$E$502,"&gt;="&amp;P$3,Solicitudes!$G$3:$G$502,"Aprobada",Solicitudes!$L$3:$L$502,"Licencia")+COUNTIFS(Solicitudes!$A$3:$A$502,$A18,Solicitudes!$D$3:$D$502,"&lt;="&amp;P$3,Solicitudes!$E$3:$E$502,"&gt;="&amp;P$3,Solicitudes!$G$3:$G$502,"Aprobada",Solicitudes!$L$3:$L$502,"Ausencia")&gt;0,"L",IF(COUNTIFS(Solicitudes!$A$3:$A$502,$A18,Solicitudes!$D$3:$D$502,"&lt;="&amp;P$3,Solicitudes!$E$3:$E$502,"&gt;="&amp;P$3,Solicitudes!$G$3:$G$502,"Solicitada")+COUNTIFS(Solicitudes!$A$3:$A$502,$A18,Solicitudes!$D$3:$D$502,"&lt;="&amp;P$3,Solicitudes!$E$3:$E$502,"&gt;="&amp;P$3,Solicitudes!$G$3:$G$502,"Planificada")&gt;0,"P",""))))</f>
        <v/>
      </c>
      <c r="Q18" s="27">
        <f>IF(OR(Q$3="",$A18=""),"",IF(COUNTIFS(Solicitudes!$A$3:$A$502,$A18,Solicitudes!$D$3:$D$502,"&lt;="&amp;Q$3,Solicitudes!$E$3:$E$502,"&gt;="&amp;Q$3,Solicitudes!$G$3:$G$502,"Aprobada",Solicitudes!$L$3:$L$502,"&lt;&gt;Licencia",Solicitudes!$L$3:$L$502,"&lt;&gt;Ausencia")&gt;0,"V",IF(COUNTIFS(Solicitudes!$A$3:$A$502,$A18,Solicitudes!$D$3:$D$502,"&lt;="&amp;Q$3,Solicitudes!$E$3:$E$502,"&gt;="&amp;Q$3,Solicitudes!$G$3:$G$502,"Aprobada",Solicitudes!$L$3:$L$502,"Licencia")+COUNTIFS(Solicitudes!$A$3:$A$502,$A18,Solicitudes!$D$3:$D$502,"&lt;="&amp;Q$3,Solicitudes!$E$3:$E$502,"&gt;="&amp;Q$3,Solicitudes!$G$3:$G$502,"Aprobada",Solicitudes!$L$3:$L$502,"Ausencia")&gt;0,"L",IF(COUNTIFS(Solicitudes!$A$3:$A$502,$A18,Solicitudes!$D$3:$D$502,"&lt;="&amp;Q$3,Solicitudes!$E$3:$E$502,"&gt;="&amp;Q$3,Solicitudes!$G$3:$G$502,"Solicitada")+COUNTIFS(Solicitudes!$A$3:$A$502,$A18,Solicitudes!$D$3:$D$502,"&lt;="&amp;Q$3,Solicitudes!$E$3:$E$502,"&gt;="&amp;Q$3,Solicitudes!$G$3:$G$502,"Planificada")&gt;0,"P",""))))</f>
        <v/>
      </c>
      <c r="R18" s="27">
        <f>IF(OR(R$3="",$A18=""),"",IF(COUNTIFS(Solicitudes!$A$3:$A$502,$A18,Solicitudes!$D$3:$D$502,"&lt;="&amp;R$3,Solicitudes!$E$3:$E$502,"&gt;="&amp;R$3,Solicitudes!$G$3:$G$502,"Aprobada",Solicitudes!$L$3:$L$502,"&lt;&gt;Licencia",Solicitudes!$L$3:$L$502,"&lt;&gt;Ausencia")&gt;0,"V",IF(COUNTIFS(Solicitudes!$A$3:$A$502,$A18,Solicitudes!$D$3:$D$502,"&lt;="&amp;R$3,Solicitudes!$E$3:$E$502,"&gt;="&amp;R$3,Solicitudes!$G$3:$G$502,"Aprobada",Solicitudes!$L$3:$L$502,"Licencia")+COUNTIFS(Solicitudes!$A$3:$A$502,$A18,Solicitudes!$D$3:$D$502,"&lt;="&amp;R$3,Solicitudes!$E$3:$E$502,"&gt;="&amp;R$3,Solicitudes!$G$3:$G$502,"Aprobada",Solicitudes!$L$3:$L$502,"Ausencia")&gt;0,"L",IF(COUNTIFS(Solicitudes!$A$3:$A$502,$A18,Solicitudes!$D$3:$D$502,"&lt;="&amp;R$3,Solicitudes!$E$3:$E$502,"&gt;="&amp;R$3,Solicitudes!$G$3:$G$502,"Solicitada")+COUNTIFS(Solicitudes!$A$3:$A$502,$A18,Solicitudes!$D$3:$D$502,"&lt;="&amp;R$3,Solicitudes!$E$3:$E$502,"&gt;="&amp;R$3,Solicitudes!$G$3:$G$502,"Planificada")&gt;0,"P",""))))</f>
        <v/>
      </c>
      <c r="S18" s="27">
        <f>IF(OR(S$3="",$A18=""),"",IF(COUNTIFS(Solicitudes!$A$3:$A$502,$A18,Solicitudes!$D$3:$D$502,"&lt;="&amp;S$3,Solicitudes!$E$3:$E$502,"&gt;="&amp;S$3,Solicitudes!$G$3:$G$502,"Aprobada",Solicitudes!$L$3:$L$502,"&lt;&gt;Licencia",Solicitudes!$L$3:$L$502,"&lt;&gt;Ausencia")&gt;0,"V",IF(COUNTIFS(Solicitudes!$A$3:$A$502,$A18,Solicitudes!$D$3:$D$502,"&lt;="&amp;S$3,Solicitudes!$E$3:$E$502,"&gt;="&amp;S$3,Solicitudes!$G$3:$G$502,"Aprobada",Solicitudes!$L$3:$L$502,"Licencia")+COUNTIFS(Solicitudes!$A$3:$A$502,$A18,Solicitudes!$D$3:$D$502,"&lt;="&amp;S$3,Solicitudes!$E$3:$E$502,"&gt;="&amp;S$3,Solicitudes!$G$3:$G$502,"Aprobada",Solicitudes!$L$3:$L$502,"Ausencia")&gt;0,"L",IF(COUNTIFS(Solicitudes!$A$3:$A$502,$A18,Solicitudes!$D$3:$D$502,"&lt;="&amp;S$3,Solicitudes!$E$3:$E$502,"&gt;="&amp;S$3,Solicitudes!$G$3:$G$502,"Solicitada")+COUNTIFS(Solicitudes!$A$3:$A$502,$A18,Solicitudes!$D$3:$D$502,"&lt;="&amp;S$3,Solicitudes!$E$3:$E$502,"&gt;="&amp;S$3,Solicitudes!$G$3:$G$502,"Planificada")&gt;0,"P",""))))</f>
        <v/>
      </c>
      <c r="T18" s="27">
        <f>IF(OR(T$3="",$A18=""),"",IF(COUNTIFS(Solicitudes!$A$3:$A$502,$A18,Solicitudes!$D$3:$D$502,"&lt;="&amp;T$3,Solicitudes!$E$3:$E$502,"&gt;="&amp;T$3,Solicitudes!$G$3:$G$502,"Aprobada",Solicitudes!$L$3:$L$502,"&lt;&gt;Licencia",Solicitudes!$L$3:$L$502,"&lt;&gt;Ausencia")&gt;0,"V",IF(COUNTIFS(Solicitudes!$A$3:$A$502,$A18,Solicitudes!$D$3:$D$502,"&lt;="&amp;T$3,Solicitudes!$E$3:$E$502,"&gt;="&amp;T$3,Solicitudes!$G$3:$G$502,"Aprobada",Solicitudes!$L$3:$L$502,"Licencia")+COUNTIFS(Solicitudes!$A$3:$A$502,$A18,Solicitudes!$D$3:$D$502,"&lt;="&amp;T$3,Solicitudes!$E$3:$E$502,"&gt;="&amp;T$3,Solicitudes!$G$3:$G$502,"Aprobada",Solicitudes!$L$3:$L$502,"Ausencia")&gt;0,"L",IF(COUNTIFS(Solicitudes!$A$3:$A$502,$A18,Solicitudes!$D$3:$D$502,"&lt;="&amp;T$3,Solicitudes!$E$3:$E$502,"&gt;="&amp;T$3,Solicitudes!$G$3:$G$502,"Solicitada")+COUNTIFS(Solicitudes!$A$3:$A$502,$A18,Solicitudes!$D$3:$D$502,"&lt;="&amp;T$3,Solicitudes!$E$3:$E$502,"&gt;="&amp;T$3,Solicitudes!$G$3:$G$502,"Planificada")&gt;0,"P",""))))</f>
        <v/>
      </c>
      <c r="U18" s="27">
        <f>IF(OR(U$3="",$A18=""),"",IF(COUNTIFS(Solicitudes!$A$3:$A$502,$A18,Solicitudes!$D$3:$D$502,"&lt;="&amp;U$3,Solicitudes!$E$3:$E$502,"&gt;="&amp;U$3,Solicitudes!$G$3:$G$502,"Aprobada",Solicitudes!$L$3:$L$502,"&lt;&gt;Licencia",Solicitudes!$L$3:$L$502,"&lt;&gt;Ausencia")&gt;0,"V",IF(COUNTIFS(Solicitudes!$A$3:$A$502,$A18,Solicitudes!$D$3:$D$502,"&lt;="&amp;U$3,Solicitudes!$E$3:$E$502,"&gt;="&amp;U$3,Solicitudes!$G$3:$G$502,"Aprobada",Solicitudes!$L$3:$L$502,"Licencia")+COUNTIFS(Solicitudes!$A$3:$A$502,$A18,Solicitudes!$D$3:$D$502,"&lt;="&amp;U$3,Solicitudes!$E$3:$E$502,"&gt;="&amp;U$3,Solicitudes!$G$3:$G$502,"Aprobada",Solicitudes!$L$3:$L$502,"Ausencia")&gt;0,"L",IF(COUNTIFS(Solicitudes!$A$3:$A$502,$A18,Solicitudes!$D$3:$D$502,"&lt;="&amp;U$3,Solicitudes!$E$3:$E$502,"&gt;="&amp;U$3,Solicitudes!$G$3:$G$502,"Solicitada")+COUNTIFS(Solicitudes!$A$3:$A$502,$A18,Solicitudes!$D$3:$D$502,"&lt;="&amp;U$3,Solicitudes!$E$3:$E$502,"&gt;="&amp;U$3,Solicitudes!$G$3:$G$502,"Planificada")&gt;0,"P",""))))</f>
        <v/>
      </c>
      <c r="V18" s="27">
        <f>IF(OR(V$3="",$A18=""),"",IF(COUNTIFS(Solicitudes!$A$3:$A$502,$A18,Solicitudes!$D$3:$D$502,"&lt;="&amp;V$3,Solicitudes!$E$3:$E$502,"&gt;="&amp;V$3,Solicitudes!$G$3:$G$502,"Aprobada",Solicitudes!$L$3:$L$502,"&lt;&gt;Licencia",Solicitudes!$L$3:$L$502,"&lt;&gt;Ausencia")&gt;0,"V",IF(COUNTIFS(Solicitudes!$A$3:$A$502,$A18,Solicitudes!$D$3:$D$502,"&lt;="&amp;V$3,Solicitudes!$E$3:$E$502,"&gt;="&amp;V$3,Solicitudes!$G$3:$G$502,"Aprobada",Solicitudes!$L$3:$L$502,"Licencia")+COUNTIFS(Solicitudes!$A$3:$A$502,$A18,Solicitudes!$D$3:$D$502,"&lt;="&amp;V$3,Solicitudes!$E$3:$E$502,"&gt;="&amp;V$3,Solicitudes!$G$3:$G$502,"Aprobada",Solicitudes!$L$3:$L$502,"Ausencia")&gt;0,"L",IF(COUNTIFS(Solicitudes!$A$3:$A$502,$A18,Solicitudes!$D$3:$D$502,"&lt;="&amp;V$3,Solicitudes!$E$3:$E$502,"&gt;="&amp;V$3,Solicitudes!$G$3:$G$502,"Solicitada")+COUNTIFS(Solicitudes!$A$3:$A$502,$A18,Solicitudes!$D$3:$D$502,"&lt;="&amp;V$3,Solicitudes!$E$3:$E$502,"&gt;="&amp;V$3,Solicitudes!$G$3:$G$502,"Planificada")&gt;0,"P",""))))</f>
        <v/>
      </c>
      <c r="W18" s="27">
        <f>IF(OR(W$3="",$A18=""),"",IF(COUNTIFS(Solicitudes!$A$3:$A$502,$A18,Solicitudes!$D$3:$D$502,"&lt;="&amp;W$3,Solicitudes!$E$3:$E$502,"&gt;="&amp;W$3,Solicitudes!$G$3:$G$502,"Aprobada",Solicitudes!$L$3:$L$502,"&lt;&gt;Licencia",Solicitudes!$L$3:$L$502,"&lt;&gt;Ausencia")&gt;0,"V",IF(COUNTIFS(Solicitudes!$A$3:$A$502,$A18,Solicitudes!$D$3:$D$502,"&lt;="&amp;W$3,Solicitudes!$E$3:$E$502,"&gt;="&amp;W$3,Solicitudes!$G$3:$G$502,"Aprobada",Solicitudes!$L$3:$L$502,"Licencia")+COUNTIFS(Solicitudes!$A$3:$A$502,$A18,Solicitudes!$D$3:$D$502,"&lt;="&amp;W$3,Solicitudes!$E$3:$E$502,"&gt;="&amp;W$3,Solicitudes!$G$3:$G$502,"Aprobada",Solicitudes!$L$3:$L$502,"Ausencia")&gt;0,"L",IF(COUNTIFS(Solicitudes!$A$3:$A$502,$A18,Solicitudes!$D$3:$D$502,"&lt;="&amp;W$3,Solicitudes!$E$3:$E$502,"&gt;="&amp;W$3,Solicitudes!$G$3:$G$502,"Solicitada")+COUNTIFS(Solicitudes!$A$3:$A$502,$A18,Solicitudes!$D$3:$D$502,"&lt;="&amp;W$3,Solicitudes!$E$3:$E$502,"&gt;="&amp;W$3,Solicitudes!$G$3:$G$502,"Planificada")&gt;0,"P",""))))</f>
        <v/>
      </c>
      <c r="X18" s="27">
        <f>IF(OR(X$3="",$A18=""),"",IF(COUNTIFS(Solicitudes!$A$3:$A$502,$A18,Solicitudes!$D$3:$D$502,"&lt;="&amp;X$3,Solicitudes!$E$3:$E$502,"&gt;="&amp;X$3,Solicitudes!$G$3:$G$502,"Aprobada",Solicitudes!$L$3:$L$502,"&lt;&gt;Licencia",Solicitudes!$L$3:$L$502,"&lt;&gt;Ausencia")&gt;0,"V",IF(COUNTIFS(Solicitudes!$A$3:$A$502,$A18,Solicitudes!$D$3:$D$502,"&lt;="&amp;X$3,Solicitudes!$E$3:$E$502,"&gt;="&amp;X$3,Solicitudes!$G$3:$G$502,"Aprobada",Solicitudes!$L$3:$L$502,"Licencia")+COUNTIFS(Solicitudes!$A$3:$A$502,$A18,Solicitudes!$D$3:$D$502,"&lt;="&amp;X$3,Solicitudes!$E$3:$E$502,"&gt;="&amp;X$3,Solicitudes!$G$3:$G$502,"Aprobada",Solicitudes!$L$3:$L$502,"Ausencia")&gt;0,"L",IF(COUNTIFS(Solicitudes!$A$3:$A$502,$A18,Solicitudes!$D$3:$D$502,"&lt;="&amp;X$3,Solicitudes!$E$3:$E$502,"&gt;="&amp;X$3,Solicitudes!$G$3:$G$502,"Solicitada")+COUNTIFS(Solicitudes!$A$3:$A$502,$A18,Solicitudes!$D$3:$D$502,"&lt;="&amp;X$3,Solicitudes!$E$3:$E$502,"&gt;="&amp;X$3,Solicitudes!$G$3:$G$502,"Planificada")&gt;0,"P",""))))</f>
        <v/>
      </c>
      <c r="Y18" s="27">
        <f>IF(OR(Y$3="",$A18=""),"",IF(COUNTIFS(Solicitudes!$A$3:$A$502,$A18,Solicitudes!$D$3:$D$502,"&lt;="&amp;Y$3,Solicitudes!$E$3:$E$502,"&gt;="&amp;Y$3,Solicitudes!$G$3:$G$502,"Aprobada",Solicitudes!$L$3:$L$502,"&lt;&gt;Licencia",Solicitudes!$L$3:$L$502,"&lt;&gt;Ausencia")&gt;0,"V",IF(COUNTIFS(Solicitudes!$A$3:$A$502,$A18,Solicitudes!$D$3:$D$502,"&lt;="&amp;Y$3,Solicitudes!$E$3:$E$502,"&gt;="&amp;Y$3,Solicitudes!$G$3:$G$502,"Aprobada",Solicitudes!$L$3:$L$502,"Licencia")+COUNTIFS(Solicitudes!$A$3:$A$502,$A18,Solicitudes!$D$3:$D$502,"&lt;="&amp;Y$3,Solicitudes!$E$3:$E$502,"&gt;="&amp;Y$3,Solicitudes!$G$3:$G$502,"Aprobada",Solicitudes!$L$3:$L$502,"Ausencia")&gt;0,"L",IF(COUNTIFS(Solicitudes!$A$3:$A$502,$A18,Solicitudes!$D$3:$D$502,"&lt;="&amp;Y$3,Solicitudes!$E$3:$E$502,"&gt;="&amp;Y$3,Solicitudes!$G$3:$G$502,"Solicitada")+COUNTIFS(Solicitudes!$A$3:$A$502,$A18,Solicitudes!$D$3:$D$502,"&lt;="&amp;Y$3,Solicitudes!$E$3:$E$502,"&gt;="&amp;Y$3,Solicitudes!$G$3:$G$502,"Planificada")&gt;0,"P",""))))</f>
        <v/>
      </c>
      <c r="Z18" s="27">
        <f>IF(OR(Z$3="",$A18=""),"",IF(COUNTIFS(Solicitudes!$A$3:$A$502,$A18,Solicitudes!$D$3:$D$502,"&lt;="&amp;Z$3,Solicitudes!$E$3:$E$502,"&gt;="&amp;Z$3,Solicitudes!$G$3:$G$502,"Aprobada",Solicitudes!$L$3:$L$502,"&lt;&gt;Licencia",Solicitudes!$L$3:$L$502,"&lt;&gt;Ausencia")&gt;0,"V",IF(COUNTIFS(Solicitudes!$A$3:$A$502,$A18,Solicitudes!$D$3:$D$502,"&lt;="&amp;Z$3,Solicitudes!$E$3:$E$502,"&gt;="&amp;Z$3,Solicitudes!$G$3:$G$502,"Aprobada",Solicitudes!$L$3:$L$502,"Licencia")+COUNTIFS(Solicitudes!$A$3:$A$502,$A18,Solicitudes!$D$3:$D$502,"&lt;="&amp;Z$3,Solicitudes!$E$3:$E$502,"&gt;="&amp;Z$3,Solicitudes!$G$3:$G$502,"Aprobada",Solicitudes!$L$3:$L$502,"Ausencia")&gt;0,"L",IF(COUNTIFS(Solicitudes!$A$3:$A$502,$A18,Solicitudes!$D$3:$D$502,"&lt;="&amp;Z$3,Solicitudes!$E$3:$E$502,"&gt;="&amp;Z$3,Solicitudes!$G$3:$G$502,"Solicitada")+COUNTIFS(Solicitudes!$A$3:$A$502,$A18,Solicitudes!$D$3:$D$502,"&lt;="&amp;Z$3,Solicitudes!$E$3:$E$502,"&gt;="&amp;Z$3,Solicitudes!$G$3:$G$502,"Planificada")&gt;0,"P",""))))</f>
        <v/>
      </c>
      <c r="AA18" s="27">
        <f>IF(OR(AA$3="",$A18=""),"",IF(COUNTIFS(Solicitudes!$A$3:$A$502,$A18,Solicitudes!$D$3:$D$502,"&lt;="&amp;AA$3,Solicitudes!$E$3:$E$502,"&gt;="&amp;AA$3,Solicitudes!$G$3:$G$502,"Aprobada",Solicitudes!$L$3:$L$502,"&lt;&gt;Licencia",Solicitudes!$L$3:$L$502,"&lt;&gt;Ausencia")&gt;0,"V",IF(COUNTIFS(Solicitudes!$A$3:$A$502,$A18,Solicitudes!$D$3:$D$502,"&lt;="&amp;AA$3,Solicitudes!$E$3:$E$502,"&gt;="&amp;AA$3,Solicitudes!$G$3:$G$502,"Aprobada",Solicitudes!$L$3:$L$502,"Licencia")+COUNTIFS(Solicitudes!$A$3:$A$502,$A18,Solicitudes!$D$3:$D$502,"&lt;="&amp;AA$3,Solicitudes!$E$3:$E$502,"&gt;="&amp;AA$3,Solicitudes!$G$3:$G$502,"Aprobada",Solicitudes!$L$3:$L$502,"Ausencia")&gt;0,"L",IF(COUNTIFS(Solicitudes!$A$3:$A$502,$A18,Solicitudes!$D$3:$D$502,"&lt;="&amp;AA$3,Solicitudes!$E$3:$E$502,"&gt;="&amp;AA$3,Solicitudes!$G$3:$G$502,"Solicitada")+COUNTIFS(Solicitudes!$A$3:$A$502,$A18,Solicitudes!$D$3:$D$502,"&lt;="&amp;AA$3,Solicitudes!$E$3:$E$502,"&gt;="&amp;AA$3,Solicitudes!$G$3:$G$502,"Planificada")&gt;0,"P",""))))</f>
        <v/>
      </c>
      <c r="AB18" s="27">
        <f>IF(OR(AB$3="",$A18=""),"",IF(COUNTIFS(Solicitudes!$A$3:$A$502,$A18,Solicitudes!$D$3:$D$502,"&lt;="&amp;AB$3,Solicitudes!$E$3:$E$502,"&gt;="&amp;AB$3,Solicitudes!$G$3:$G$502,"Aprobada",Solicitudes!$L$3:$L$502,"&lt;&gt;Licencia",Solicitudes!$L$3:$L$502,"&lt;&gt;Ausencia")&gt;0,"V",IF(COUNTIFS(Solicitudes!$A$3:$A$502,$A18,Solicitudes!$D$3:$D$502,"&lt;="&amp;AB$3,Solicitudes!$E$3:$E$502,"&gt;="&amp;AB$3,Solicitudes!$G$3:$G$502,"Aprobada",Solicitudes!$L$3:$L$502,"Licencia")+COUNTIFS(Solicitudes!$A$3:$A$502,$A18,Solicitudes!$D$3:$D$502,"&lt;="&amp;AB$3,Solicitudes!$E$3:$E$502,"&gt;="&amp;AB$3,Solicitudes!$G$3:$G$502,"Aprobada",Solicitudes!$L$3:$L$502,"Ausencia")&gt;0,"L",IF(COUNTIFS(Solicitudes!$A$3:$A$502,$A18,Solicitudes!$D$3:$D$502,"&lt;="&amp;AB$3,Solicitudes!$E$3:$E$502,"&gt;="&amp;AB$3,Solicitudes!$G$3:$G$502,"Solicitada")+COUNTIFS(Solicitudes!$A$3:$A$502,$A18,Solicitudes!$D$3:$D$502,"&lt;="&amp;AB$3,Solicitudes!$E$3:$E$502,"&gt;="&amp;AB$3,Solicitudes!$G$3:$G$502,"Planificada")&gt;0,"P",""))))</f>
        <v/>
      </c>
      <c r="AC18" s="27">
        <f>IF(OR(AC$3="",$A18=""),"",IF(COUNTIFS(Solicitudes!$A$3:$A$502,$A18,Solicitudes!$D$3:$D$502,"&lt;="&amp;AC$3,Solicitudes!$E$3:$E$502,"&gt;="&amp;AC$3,Solicitudes!$G$3:$G$502,"Aprobada",Solicitudes!$L$3:$L$502,"&lt;&gt;Licencia",Solicitudes!$L$3:$L$502,"&lt;&gt;Ausencia")&gt;0,"V",IF(COUNTIFS(Solicitudes!$A$3:$A$502,$A18,Solicitudes!$D$3:$D$502,"&lt;="&amp;AC$3,Solicitudes!$E$3:$E$502,"&gt;="&amp;AC$3,Solicitudes!$G$3:$G$502,"Aprobada",Solicitudes!$L$3:$L$502,"Licencia")+COUNTIFS(Solicitudes!$A$3:$A$502,$A18,Solicitudes!$D$3:$D$502,"&lt;="&amp;AC$3,Solicitudes!$E$3:$E$502,"&gt;="&amp;AC$3,Solicitudes!$G$3:$G$502,"Aprobada",Solicitudes!$L$3:$L$502,"Ausencia")&gt;0,"L",IF(COUNTIFS(Solicitudes!$A$3:$A$502,$A18,Solicitudes!$D$3:$D$502,"&lt;="&amp;AC$3,Solicitudes!$E$3:$E$502,"&gt;="&amp;AC$3,Solicitudes!$G$3:$G$502,"Solicitada")+COUNTIFS(Solicitudes!$A$3:$A$502,$A18,Solicitudes!$D$3:$D$502,"&lt;="&amp;AC$3,Solicitudes!$E$3:$E$502,"&gt;="&amp;AC$3,Solicitudes!$G$3:$G$502,"Planificada")&gt;0,"P",""))))</f>
        <v/>
      </c>
      <c r="AD18" s="27">
        <f>IF(OR(AD$3="",$A18=""),"",IF(COUNTIFS(Solicitudes!$A$3:$A$502,$A18,Solicitudes!$D$3:$D$502,"&lt;="&amp;AD$3,Solicitudes!$E$3:$E$502,"&gt;="&amp;AD$3,Solicitudes!$G$3:$G$502,"Aprobada",Solicitudes!$L$3:$L$502,"&lt;&gt;Licencia",Solicitudes!$L$3:$L$502,"&lt;&gt;Ausencia")&gt;0,"V",IF(COUNTIFS(Solicitudes!$A$3:$A$502,$A18,Solicitudes!$D$3:$D$502,"&lt;="&amp;AD$3,Solicitudes!$E$3:$E$502,"&gt;="&amp;AD$3,Solicitudes!$G$3:$G$502,"Aprobada",Solicitudes!$L$3:$L$502,"Licencia")+COUNTIFS(Solicitudes!$A$3:$A$502,$A18,Solicitudes!$D$3:$D$502,"&lt;="&amp;AD$3,Solicitudes!$E$3:$E$502,"&gt;="&amp;AD$3,Solicitudes!$G$3:$G$502,"Aprobada",Solicitudes!$L$3:$L$502,"Ausencia")&gt;0,"L",IF(COUNTIFS(Solicitudes!$A$3:$A$502,$A18,Solicitudes!$D$3:$D$502,"&lt;="&amp;AD$3,Solicitudes!$E$3:$E$502,"&gt;="&amp;AD$3,Solicitudes!$G$3:$G$502,"Solicitada")+COUNTIFS(Solicitudes!$A$3:$A$502,$A18,Solicitudes!$D$3:$D$502,"&lt;="&amp;AD$3,Solicitudes!$E$3:$E$502,"&gt;="&amp;AD$3,Solicitudes!$G$3:$G$502,"Planificada")&gt;0,"P",""))))</f>
        <v/>
      </c>
      <c r="AE18" s="27">
        <f>IF(OR(AE$3="",$A18=""),"",IF(COUNTIFS(Solicitudes!$A$3:$A$502,$A18,Solicitudes!$D$3:$D$502,"&lt;="&amp;AE$3,Solicitudes!$E$3:$E$502,"&gt;="&amp;AE$3,Solicitudes!$G$3:$G$502,"Aprobada",Solicitudes!$L$3:$L$502,"&lt;&gt;Licencia",Solicitudes!$L$3:$L$502,"&lt;&gt;Ausencia")&gt;0,"V",IF(COUNTIFS(Solicitudes!$A$3:$A$502,$A18,Solicitudes!$D$3:$D$502,"&lt;="&amp;AE$3,Solicitudes!$E$3:$E$502,"&gt;="&amp;AE$3,Solicitudes!$G$3:$G$502,"Aprobada",Solicitudes!$L$3:$L$502,"Licencia")+COUNTIFS(Solicitudes!$A$3:$A$502,$A18,Solicitudes!$D$3:$D$502,"&lt;="&amp;AE$3,Solicitudes!$E$3:$E$502,"&gt;="&amp;AE$3,Solicitudes!$G$3:$G$502,"Aprobada",Solicitudes!$L$3:$L$502,"Ausencia")&gt;0,"L",IF(COUNTIFS(Solicitudes!$A$3:$A$502,$A18,Solicitudes!$D$3:$D$502,"&lt;="&amp;AE$3,Solicitudes!$E$3:$E$502,"&gt;="&amp;AE$3,Solicitudes!$G$3:$G$502,"Solicitada")+COUNTIFS(Solicitudes!$A$3:$A$502,$A18,Solicitudes!$D$3:$D$502,"&lt;="&amp;AE$3,Solicitudes!$E$3:$E$502,"&gt;="&amp;AE$3,Solicitudes!$G$3:$G$502,"Planificada")&gt;0,"P",""))))</f>
        <v/>
      </c>
      <c r="AF18" s="27">
        <f>IF(OR(AF$3="",$A18=""),"",IF(COUNTIFS(Solicitudes!$A$3:$A$502,$A18,Solicitudes!$D$3:$D$502,"&lt;="&amp;AF$3,Solicitudes!$E$3:$E$502,"&gt;="&amp;AF$3,Solicitudes!$G$3:$G$502,"Aprobada",Solicitudes!$L$3:$L$502,"&lt;&gt;Licencia",Solicitudes!$L$3:$L$502,"&lt;&gt;Ausencia")&gt;0,"V",IF(COUNTIFS(Solicitudes!$A$3:$A$502,$A18,Solicitudes!$D$3:$D$502,"&lt;="&amp;AF$3,Solicitudes!$E$3:$E$502,"&gt;="&amp;AF$3,Solicitudes!$G$3:$G$502,"Aprobada",Solicitudes!$L$3:$L$502,"Licencia")+COUNTIFS(Solicitudes!$A$3:$A$502,$A18,Solicitudes!$D$3:$D$502,"&lt;="&amp;AF$3,Solicitudes!$E$3:$E$502,"&gt;="&amp;AF$3,Solicitudes!$G$3:$G$502,"Aprobada",Solicitudes!$L$3:$L$502,"Ausencia")&gt;0,"L",IF(COUNTIFS(Solicitudes!$A$3:$A$502,$A18,Solicitudes!$D$3:$D$502,"&lt;="&amp;AF$3,Solicitudes!$E$3:$E$502,"&gt;="&amp;AF$3,Solicitudes!$G$3:$G$502,"Solicitada")+COUNTIFS(Solicitudes!$A$3:$A$502,$A18,Solicitudes!$D$3:$D$502,"&lt;="&amp;AF$3,Solicitudes!$E$3:$E$502,"&gt;="&amp;AF$3,Solicitudes!$G$3:$G$502,"Planificada")&gt;0,"P",""))))</f>
        <v/>
      </c>
      <c r="AG18" s="27">
        <f>IF(OR(AG$3="",$A18=""),"",IF(COUNTIFS(Solicitudes!$A$3:$A$502,$A18,Solicitudes!$D$3:$D$502,"&lt;="&amp;AG$3,Solicitudes!$E$3:$E$502,"&gt;="&amp;AG$3,Solicitudes!$G$3:$G$502,"Aprobada",Solicitudes!$L$3:$L$502,"&lt;&gt;Licencia",Solicitudes!$L$3:$L$502,"&lt;&gt;Ausencia")&gt;0,"V",IF(COUNTIFS(Solicitudes!$A$3:$A$502,$A18,Solicitudes!$D$3:$D$502,"&lt;="&amp;AG$3,Solicitudes!$E$3:$E$502,"&gt;="&amp;AG$3,Solicitudes!$G$3:$G$502,"Aprobada",Solicitudes!$L$3:$L$502,"Licencia")+COUNTIFS(Solicitudes!$A$3:$A$502,$A18,Solicitudes!$D$3:$D$502,"&lt;="&amp;AG$3,Solicitudes!$E$3:$E$502,"&gt;="&amp;AG$3,Solicitudes!$G$3:$G$502,"Aprobada",Solicitudes!$L$3:$L$502,"Ausencia")&gt;0,"L",IF(COUNTIFS(Solicitudes!$A$3:$A$502,$A18,Solicitudes!$D$3:$D$502,"&lt;="&amp;AG$3,Solicitudes!$E$3:$E$502,"&gt;="&amp;AG$3,Solicitudes!$G$3:$G$502,"Solicitada")+COUNTIFS(Solicitudes!$A$3:$A$502,$A18,Solicitudes!$D$3:$D$502,"&lt;="&amp;AG$3,Solicitudes!$E$3:$E$502,"&gt;="&amp;AG$3,Solicitudes!$G$3:$G$502,"Planificada")&gt;0,"P",""))))</f>
        <v/>
      </c>
    </row>
    <row r="19">
      <c r="A19">
        <f>IF(Saldos!A19="","",Saldos!A19)</f>
        <v/>
      </c>
      <c r="B19">
        <f>IF(A19="","",Saldos!B19)</f>
        <v/>
      </c>
      <c r="C19" s="27">
        <f>IF(OR(C$3="",$A19=""),"",IF(COUNTIFS(Solicitudes!$A$3:$A$502,$A19,Solicitudes!$D$3:$D$502,"&lt;="&amp;C$3,Solicitudes!$E$3:$E$502,"&gt;="&amp;C$3,Solicitudes!$G$3:$G$502,"Aprobada",Solicitudes!$L$3:$L$502,"&lt;&gt;Licencia",Solicitudes!$L$3:$L$502,"&lt;&gt;Ausencia")&gt;0,"V",IF(COUNTIFS(Solicitudes!$A$3:$A$502,$A19,Solicitudes!$D$3:$D$502,"&lt;="&amp;C$3,Solicitudes!$E$3:$E$502,"&gt;="&amp;C$3,Solicitudes!$G$3:$G$502,"Aprobada",Solicitudes!$L$3:$L$502,"Licencia")+COUNTIFS(Solicitudes!$A$3:$A$502,$A19,Solicitudes!$D$3:$D$502,"&lt;="&amp;C$3,Solicitudes!$E$3:$E$502,"&gt;="&amp;C$3,Solicitudes!$G$3:$G$502,"Aprobada",Solicitudes!$L$3:$L$502,"Ausencia")&gt;0,"L",IF(COUNTIFS(Solicitudes!$A$3:$A$502,$A19,Solicitudes!$D$3:$D$502,"&lt;="&amp;C$3,Solicitudes!$E$3:$E$502,"&gt;="&amp;C$3,Solicitudes!$G$3:$G$502,"Solicitada")+COUNTIFS(Solicitudes!$A$3:$A$502,$A19,Solicitudes!$D$3:$D$502,"&lt;="&amp;C$3,Solicitudes!$E$3:$E$502,"&gt;="&amp;C$3,Solicitudes!$G$3:$G$502,"Planificada")&gt;0,"P",""))))</f>
        <v/>
      </c>
      <c r="D19" s="27">
        <f>IF(OR(D$3="",$A19=""),"",IF(COUNTIFS(Solicitudes!$A$3:$A$502,$A19,Solicitudes!$D$3:$D$502,"&lt;="&amp;D$3,Solicitudes!$E$3:$E$502,"&gt;="&amp;D$3,Solicitudes!$G$3:$G$502,"Aprobada",Solicitudes!$L$3:$L$502,"&lt;&gt;Licencia",Solicitudes!$L$3:$L$502,"&lt;&gt;Ausencia")&gt;0,"V",IF(COUNTIFS(Solicitudes!$A$3:$A$502,$A19,Solicitudes!$D$3:$D$502,"&lt;="&amp;D$3,Solicitudes!$E$3:$E$502,"&gt;="&amp;D$3,Solicitudes!$G$3:$G$502,"Aprobada",Solicitudes!$L$3:$L$502,"Licencia")+COUNTIFS(Solicitudes!$A$3:$A$502,$A19,Solicitudes!$D$3:$D$502,"&lt;="&amp;D$3,Solicitudes!$E$3:$E$502,"&gt;="&amp;D$3,Solicitudes!$G$3:$G$502,"Aprobada",Solicitudes!$L$3:$L$502,"Ausencia")&gt;0,"L",IF(COUNTIFS(Solicitudes!$A$3:$A$502,$A19,Solicitudes!$D$3:$D$502,"&lt;="&amp;D$3,Solicitudes!$E$3:$E$502,"&gt;="&amp;D$3,Solicitudes!$G$3:$G$502,"Solicitada")+COUNTIFS(Solicitudes!$A$3:$A$502,$A19,Solicitudes!$D$3:$D$502,"&lt;="&amp;D$3,Solicitudes!$E$3:$E$502,"&gt;="&amp;D$3,Solicitudes!$G$3:$G$502,"Planificada")&gt;0,"P",""))))</f>
        <v/>
      </c>
      <c r="E19" s="27">
        <f>IF(OR(E$3="",$A19=""),"",IF(COUNTIFS(Solicitudes!$A$3:$A$502,$A19,Solicitudes!$D$3:$D$502,"&lt;="&amp;E$3,Solicitudes!$E$3:$E$502,"&gt;="&amp;E$3,Solicitudes!$G$3:$G$502,"Aprobada",Solicitudes!$L$3:$L$502,"&lt;&gt;Licencia",Solicitudes!$L$3:$L$502,"&lt;&gt;Ausencia")&gt;0,"V",IF(COUNTIFS(Solicitudes!$A$3:$A$502,$A19,Solicitudes!$D$3:$D$502,"&lt;="&amp;E$3,Solicitudes!$E$3:$E$502,"&gt;="&amp;E$3,Solicitudes!$G$3:$G$502,"Aprobada",Solicitudes!$L$3:$L$502,"Licencia")+COUNTIFS(Solicitudes!$A$3:$A$502,$A19,Solicitudes!$D$3:$D$502,"&lt;="&amp;E$3,Solicitudes!$E$3:$E$502,"&gt;="&amp;E$3,Solicitudes!$G$3:$G$502,"Aprobada",Solicitudes!$L$3:$L$502,"Ausencia")&gt;0,"L",IF(COUNTIFS(Solicitudes!$A$3:$A$502,$A19,Solicitudes!$D$3:$D$502,"&lt;="&amp;E$3,Solicitudes!$E$3:$E$502,"&gt;="&amp;E$3,Solicitudes!$G$3:$G$502,"Solicitada")+COUNTIFS(Solicitudes!$A$3:$A$502,$A19,Solicitudes!$D$3:$D$502,"&lt;="&amp;E$3,Solicitudes!$E$3:$E$502,"&gt;="&amp;E$3,Solicitudes!$G$3:$G$502,"Planificada")&gt;0,"P",""))))</f>
        <v/>
      </c>
      <c r="F19" s="27">
        <f>IF(OR(F$3="",$A19=""),"",IF(COUNTIFS(Solicitudes!$A$3:$A$502,$A19,Solicitudes!$D$3:$D$502,"&lt;="&amp;F$3,Solicitudes!$E$3:$E$502,"&gt;="&amp;F$3,Solicitudes!$G$3:$G$502,"Aprobada",Solicitudes!$L$3:$L$502,"&lt;&gt;Licencia",Solicitudes!$L$3:$L$502,"&lt;&gt;Ausencia")&gt;0,"V",IF(COUNTIFS(Solicitudes!$A$3:$A$502,$A19,Solicitudes!$D$3:$D$502,"&lt;="&amp;F$3,Solicitudes!$E$3:$E$502,"&gt;="&amp;F$3,Solicitudes!$G$3:$G$502,"Aprobada",Solicitudes!$L$3:$L$502,"Licencia")+COUNTIFS(Solicitudes!$A$3:$A$502,$A19,Solicitudes!$D$3:$D$502,"&lt;="&amp;F$3,Solicitudes!$E$3:$E$502,"&gt;="&amp;F$3,Solicitudes!$G$3:$G$502,"Aprobada",Solicitudes!$L$3:$L$502,"Ausencia")&gt;0,"L",IF(COUNTIFS(Solicitudes!$A$3:$A$502,$A19,Solicitudes!$D$3:$D$502,"&lt;="&amp;F$3,Solicitudes!$E$3:$E$502,"&gt;="&amp;F$3,Solicitudes!$G$3:$G$502,"Solicitada")+COUNTIFS(Solicitudes!$A$3:$A$502,$A19,Solicitudes!$D$3:$D$502,"&lt;="&amp;F$3,Solicitudes!$E$3:$E$502,"&gt;="&amp;F$3,Solicitudes!$G$3:$G$502,"Planificada")&gt;0,"P",""))))</f>
        <v/>
      </c>
      <c r="G19" s="27">
        <f>IF(OR(G$3="",$A19=""),"",IF(COUNTIFS(Solicitudes!$A$3:$A$502,$A19,Solicitudes!$D$3:$D$502,"&lt;="&amp;G$3,Solicitudes!$E$3:$E$502,"&gt;="&amp;G$3,Solicitudes!$G$3:$G$502,"Aprobada",Solicitudes!$L$3:$L$502,"&lt;&gt;Licencia",Solicitudes!$L$3:$L$502,"&lt;&gt;Ausencia")&gt;0,"V",IF(COUNTIFS(Solicitudes!$A$3:$A$502,$A19,Solicitudes!$D$3:$D$502,"&lt;="&amp;G$3,Solicitudes!$E$3:$E$502,"&gt;="&amp;G$3,Solicitudes!$G$3:$G$502,"Aprobada",Solicitudes!$L$3:$L$502,"Licencia")+COUNTIFS(Solicitudes!$A$3:$A$502,$A19,Solicitudes!$D$3:$D$502,"&lt;="&amp;G$3,Solicitudes!$E$3:$E$502,"&gt;="&amp;G$3,Solicitudes!$G$3:$G$502,"Aprobada",Solicitudes!$L$3:$L$502,"Ausencia")&gt;0,"L",IF(COUNTIFS(Solicitudes!$A$3:$A$502,$A19,Solicitudes!$D$3:$D$502,"&lt;="&amp;G$3,Solicitudes!$E$3:$E$502,"&gt;="&amp;G$3,Solicitudes!$G$3:$G$502,"Solicitada")+COUNTIFS(Solicitudes!$A$3:$A$502,$A19,Solicitudes!$D$3:$D$502,"&lt;="&amp;G$3,Solicitudes!$E$3:$E$502,"&gt;="&amp;G$3,Solicitudes!$G$3:$G$502,"Planificada")&gt;0,"P",""))))</f>
        <v/>
      </c>
      <c r="H19" s="27">
        <f>IF(OR(H$3="",$A19=""),"",IF(COUNTIFS(Solicitudes!$A$3:$A$502,$A19,Solicitudes!$D$3:$D$502,"&lt;="&amp;H$3,Solicitudes!$E$3:$E$502,"&gt;="&amp;H$3,Solicitudes!$G$3:$G$502,"Aprobada",Solicitudes!$L$3:$L$502,"&lt;&gt;Licencia",Solicitudes!$L$3:$L$502,"&lt;&gt;Ausencia")&gt;0,"V",IF(COUNTIFS(Solicitudes!$A$3:$A$502,$A19,Solicitudes!$D$3:$D$502,"&lt;="&amp;H$3,Solicitudes!$E$3:$E$502,"&gt;="&amp;H$3,Solicitudes!$G$3:$G$502,"Aprobada",Solicitudes!$L$3:$L$502,"Licencia")+COUNTIFS(Solicitudes!$A$3:$A$502,$A19,Solicitudes!$D$3:$D$502,"&lt;="&amp;H$3,Solicitudes!$E$3:$E$502,"&gt;="&amp;H$3,Solicitudes!$G$3:$G$502,"Aprobada",Solicitudes!$L$3:$L$502,"Ausencia")&gt;0,"L",IF(COUNTIFS(Solicitudes!$A$3:$A$502,$A19,Solicitudes!$D$3:$D$502,"&lt;="&amp;H$3,Solicitudes!$E$3:$E$502,"&gt;="&amp;H$3,Solicitudes!$G$3:$G$502,"Solicitada")+COUNTIFS(Solicitudes!$A$3:$A$502,$A19,Solicitudes!$D$3:$D$502,"&lt;="&amp;H$3,Solicitudes!$E$3:$E$502,"&gt;="&amp;H$3,Solicitudes!$G$3:$G$502,"Planificada")&gt;0,"P",""))))</f>
        <v/>
      </c>
      <c r="I19" s="27">
        <f>IF(OR(I$3="",$A19=""),"",IF(COUNTIFS(Solicitudes!$A$3:$A$502,$A19,Solicitudes!$D$3:$D$502,"&lt;="&amp;I$3,Solicitudes!$E$3:$E$502,"&gt;="&amp;I$3,Solicitudes!$G$3:$G$502,"Aprobada",Solicitudes!$L$3:$L$502,"&lt;&gt;Licencia",Solicitudes!$L$3:$L$502,"&lt;&gt;Ausencia")&gt;0,"V",IF(COUNTIFS(Solicitudes!$A$3:$A$502,$A19,Solicitudes!$D$3:$D$502,"&lt;="&amp;I$3,Solicitudes!$E$3:$E$502,"&gt;="&amp;I$3,Solicitudes!$G$3:$G$502,"Aprobada",Solicitudes!$L$3:$L$502,"Licencia")+COUNTIFS(Solicitudes!$A$3:$A$502,$A19,Solicitudes!$D$3:$D$502,"&lt;="&amp;I$3,Solicitudes!$E$3:$E$502,"&gt;="&amp;I$3,Solicitudes!$G$3:$G$502,"Aprobada",Solicitudes!$L$3:$L$502,"Ausencia")&gt;0,"L",IF(COUNTIFS(Solicitudes!$A$3:$A$502,$A19,Solicitudes!$D$3:$D$502,"&lt;="&amp;I$3,Solicitudes!$E$3:$E$502,"&gt;="&amp;I$3,Solicitudes!$G$3:$G$502,"Solicitada")+COUNTIFS(Solicitudes!$A$3:$A$502,$A19,Solicitudes!$D$3:$D$502,"&lt;="&amp;I$3,Solicitudes!$E$3:$E$502,"&gt;="&amp;I$3,Solicitudes!$G$3:$G$502,"Planificada")&gt;0,"P",""))))</f>
        <v/>
      </c>
      <c r="J19" s="27">
        <f>IF(OR(J$3="",$A19=""),"",IF(COUNTIFS(Solicitudes!$A$3:$A$502,$A19,Solicitudes!$D$3:$D$502,"&lt;="&amp;J$3,Solicitudes!$E$3:$E$502,"&gt;="&amp;J$3,Solicitudes!$G$3:$G$502,"Aprobada",Solicitudes!$L$3:$L$502,"&lt;&gt;Licencia",Solicitudes!$L$3:$L$502,"&lt;&gt;Ausencia")&gt;0,"V",IF(COUNTIFS(Solicitudes!$A$3:$A$502,$A19,Solicitudes!$D$3:$D$502,"&lt;="&amp;J$3,Solicitudes!$E$3:$E$502,"&gt;="&amp;J$3,Solicitudes!$G$3:$G$502,"Aprobada",Solicitudes!$L$3:$L$502,"Licencia")+COUNTIFS(Solicitudes!$A$3:$A$502,$A19,Solicitudes!$D$3:$D$502,"&lt;="&amp;J$3,Solicitudes!$E$3:$E$502,"&gt;="&amp;J$3,Solicitudes!$G$3:$G$502,"Aprobada",Solicitudes!$L$3:$L$502,"Ausencia")&gt;0,"L",IF(COUNTIFS(Solicitudes!$A$3:$A$502,$A19,Solicitudes!$D$3:$D$502,"&lt;="&amp;J$3,Solicitudes!$E$3:$E$502,"&gt;="&amp;J$3,Solicitudes!$G$3:$G$502,"Solicitada")+COUNTIFS(Solicitudes!$A$3:$A$502,$A19,Solicitudes!$D$3:$D$502,"&lt;="&amp;J$3,Solicitudes!$E$3:$E$502,"&gt;="&amp;J$3,Solicitudes!$G$3:$G$502,"Planificada")&gt;0,"P",""))))</f>
        <v/>
      </c>
      <c r="K19" s="27">
        <f>IF(OR(K$3="",$A19=""),"",IF(COUNTIFS(Solicitudes!$A$3:$A$502,$A19,Solicitudes!$D$3:$D$502,"&lt;="&amp;K$3,Solicitudes!$E$3:$E$502,"&gt;="&amp;K$3,Solicitudes!$G$3:$G$502,"Aprobada",Solicitudes!$L$3:$L$502,"&lt;&gt;Licencia",Solicitudes!$L$3:$L$502,"&lt;&gt;Ausencia")&gt;0,"V",IF(COUNTIFS(Solicitudes!$A$3:$A$502,$A19,Solicitudes!$D$3:$D$502,"&lt;="&amp;K$3,Solicitudes!$E$3:$E$502,"&gt;="&amp;K$3,Solicitudes!$G$3:$G$502,"Aprobada",Solicitudes!$L$3:$L$502,"Licencia")+COUNTIFS(Solicitudes!$A$3:$A$502,$A19,Solicitudes!$D$3:$D$502,"&lt;="&amp;K$3,Solicitudes!$E$3:$E$502,"&gt;="&amp;K$3,Solicitudes!$G$3:$G$502,"Aprobada",Solicitudes!$L$3:$L$502,"Ausencia")&gt;0,"L",IF(COUNTIFS(Solicitudes!$A$3:$A$502,$A19,Solicitudes!$D$3:$D$502,"&lt;="&amp;K$3,Solicitudes!$E$3:$E$502,"&gt;="&amp;K$3,Solicitudes!$G$3:$G$502,"Solicitada")+COUNTIFS(Solicitudes!$A$3:$A$502,$A19,Solicitudes!$D$3:$D$502,"&lt;="&amp;K$3,Solicitudes!$E$3:$E$502,"&gt;="&amp;K$3,Solicitudes!$G$3:$G$502,"Planificada")&gt;0,"P",""))))</f>
        <v/>
      </c>
      <c r="L19" s="27">
        <f>IF(OR(L$3="",$A19=""),"",IF(COUNTIFS(Solicitudes!$A$3:$A$502,$A19,Solicitudes!$D$3:$D$502,"&lt;="&amp;L$3,Solicitudes!$E$3:$E$502,"&gt;="&amp;L$3,Solicitudes!$G$3:$G$502,"Aprobada",Solicitudes!$L$3:$L$502,"&lt;&gt;Licencia",Solicitudes!$L$3:$L$502,"&lt;&gt;Ausencia")&gt;0,"V",IF(COUNTIFS(Solicitudes!$A$3:$A$502,$A19,Solicitudes!$D$3:$D$502,"&lt;="&amp;L$3,Solicitudes!$E$3:$E$502,"&gt;="&amp;L$3,Solicitudes!$G$3:$G$502,"Aprobada",Solicitudes!$L$3:$L$502,"Licencia")+COUNTIFS(Solicitudes!$A$3:$A$502,$A19,Solicitudes!$D$3:$D$502,"&lt;="&amp;L$3,Solicitudes!$E$3:$E$502,"&gt;="&amp;L$3,Solicitudes!$G$3:$G$502,"Aprobada",Solicitudes!$L$3:$L$502,"Ausencia")&gt;0,"L",IF(COUNTIFS(Solicitudes!$A$3:$A$502,$A19,Solicitudes!$D$3:$D$502,"&lt;="&amp;L$3,Solicitudes!$E$3:$E$502,"&gt;="&amp;L$3,Solicitudes!$G$3:$G$502,"Solicitada")+COUNTIFS(Solicitudes!$A$3:$A$502,$A19,Solicitudes!$D$3:$D$502,"&lt;="&amp;L$3,Solicitudes!$E$3:$E$502,"&gt;="&amp;L$3,Solicitudes!$G$3:$G$502,"Planificada")&gt;0,"P",""))))</f>
        <v/>
      </c>
      <c r="M19" s="27">
        <f>IF(OR(M$3="",$A19=""),"",IF(COUNTIFS(Solicitudes!$A$3:$A$502,$A19,Solicitudes!$D$3:$D$502,"&lt;="&amp;M$3,Solicitudes!$E$3:$E$502,"&gt;="&amp;M$3,Solicitudes!$G$3:$G$502,"Aprobada",Solicitudes!$L$3:$L$502,"&lt;&gt;Licencia",Solicitudes!$L$3:$L$502,"&lt;&gt;Ausencia")&gt;0,"V",IF(COUNTIFS(Solicitudes!$A$3:$A$502,$A19,Solicitudes!$D$3:$D$502,"&lt;="&amp;M$3,Solicitudes!$E$3:$E$502,"&gt;="&amp;M$3,Solicitudes!$G$3:$G$502,"Aprobada",Solicitudes!$L$3:$L$502,"Licencia")+COUNTIFS(Solicitudes!$A$3:$A$502,$A19,Solicitudes!$D$3:$D$502,"&lt;="&amp;M$3,Solicitudes!$E$3:$E$502,"&gt;="&amp;M$3,Solicitudes!$G$3:$G$502,"Aprobada",Solicitudes!$L$3:$L$502,"Ausencia")&gt;0,"L",IF(COUNTIFS(Solicitudes!$A$3:$A$502,$A19,Solicitudes!$D$3:$D$502,"&lt;="&amp;M$3,Solicitudes!$E$3:$E$502,"&gt;="&amp;M$3,Solicitudes!$G$3:$G$502,"Solicitada")+COUNTIFS(Solicitudes!$A$3:$A$502,$A19,Solicitudes!$D$3:$D$502,"&lt;="&amp;M$3,Solicitudes!$E$3:$E$502,"&gt;="&amp;M$3,Solicitudes!$G$3:$G$502,"Planificada")&gt;0,"P",""))))</f>
        <v/>
      </c>
      <c r="N19" s="27">
        <f>IF(OR(N$3="",$A19=""),"",IF(COUNTIFS(Solicitudes!$A$3:$A$502,$A19,Solicitudes!$D$3:$D$502,"&lt;="&amp;N$3,Solicitudes!$E$3:$E$502,"&gt;="&amp;N$3,Solicitudes!$G$3:$G$502,"Aprobada",Solicitudes!$L$3:$L$502,"&lt;&gt;Licencia",Solicitudes!$L$3:$L$502,"&lt;&gt;Ausencia")&gt;0,"V",IF(COUNTIFS(Solicitudes!$A$3:$A$502,$A19,Solicitudes!$D$3:$D$502,"&lt;="&amp;N$3,Solicitudes!$E$3:$E$502,"&gt;="&amp;N$3,Solicitudes!$G$3:$G$502,"Aprobada",Solicitudes!$L$3:$L$502,"Licencia")+COUNTIFS(Solicitudes!$A$3:$A$502,$A19,Solicitudes!$D$3:$D$502,"&lt;="&amp;N$3,Solicitudes!$E$3:$E$502,"&gt;="&amp;N$3,Solicitudes!$G$3:$G$502,"Aprobada",Solicitudes!$L$3:$L$502,"Ausencia")&gt;0,"L",IF(COUNTIFS(Solicitudes!$A$3:$A$502,$A19,Solicitudes!$D$3:$D$502,"&lt;="&amp;N$3,Solicitudes!$E$3:$E$502,"&gt;="&amp;N$3,Solicitudes!$G$3:$G$502,"Solicitada")+COUNTIFS(Solicitudes!$A$3:$A$502,$A19,Solicitudes!$D$3:$D$502,"&lt;="&amp;N$3,Solicitudes!$E$3:$E$502,"&gt;="&amp;N$3,Solicitudes!$G$3:$G$502,"Planificada")&gt;0,"P",""))))</f>
        <v/>
      </c>
      <c r="O19" s="27">
        <f>IF(OR(O$3="",$A19=""),"",IF(COUNTIFS(Solicitudes!$A$3:$A$502,$A19,Solicitudes!$D$3:$D$502,"&lt;="&amp;O$3,Solicitudes!$E$3:$E$502,"&gt;="&amp;O$3,Solicitudes!$G$3:$G$502,"Aprobada",Solicitudes!$L$3:$L$502,"&lt;&gt;Licencia",Solicitudes!$L$3:$L$502,"&lt;&gt;Ausencia")&gt;0,"V",IF(COUNTIFS(Solicitudes!$A$3:$A$502,$A19,Solicitudes!$D$3:$D$502,"&lt;="&amp;O$3,Solicitudes!$E$3:$E$502,"&gt;="&amp;O$3,Solicitudes!$G$3:$G$502,"Aprobada",Solicitudes!$L$3:$L$502,"Licencia")+COUNTIFS(Solicitudes!$A$3:$A$502,$A19,Solicitudes!$D$3:$D$502,"&lt;="&amp;O$3,Solicitudes!$E$3:$E$502,"&gt;="&amp;O$3,Solicitudes!$G$3:$G$502,"Aprobada",Solicitudes!$L$3:$L$502,"Ausencia")&gt;0,"L",IF(COUNTIFS(Solicitudes!$A$3:$A$502,$A19,Solicitudes!$D$3:$D$502,"&lt;="&amp;O$3,Solicitudes!$E$3:$E$502,"&gt;="&amp;O$3,Solicitudes!$G$3:$G$502,"Solicitada")+COUNTIFS(Solicitudes!$A$3:$A$502,$A19,Solicitudes!$D$3:$D$502,"&lt;="&amp;O$3,Solicitudes!$E$3:$E$502,"&gt;="&amp;O$3,Solicitudes!$G$3:$G$502,"Planificada")&gt;0,"P",""))))</f>
        <v/>
      </c>
      <c r="P19" s="27">
        <f>IF(OR(P$3="",$A19=""),"",IF(COUNTIFS(Solicitudes!$A$3:$A$502,$A19,Solicitudes!$D$3:$D$502,"&lt;="&amp;P$3,Solicitudes!$E$3:$E$502,"&gt;="&amp;P$3,Solicitudes!$G$3:$G$502,"Aprobada",Solicitudes!$L$3:$L$502,"&lt;&gt;Licencia",Solicitudes!$L$3:$L$502,"&lt;&gt;Ausencia")&gt;0,"V",IF(COUNTIFS(Solicitudes!$A$3:$A$502,$A19,Solicitudes!$D$3:$D$502,"&lt;="&amp;P$3,Solicitudes!$E$3:$E$502,"&gt;="&amp;P$3,Solicitudes!$G$3:$G$502,"Aprobada",Solicitudes!$L$3:$L$502,"Licencia")+COUNTIFS(Solicitudes!$A$3:$A$502,$A19,Solicitudes!$D$3:$D$502,"&lt;="&amp;P$3,Solicitudes!$E$3:$E$502,"&gt;="&amp;P$3,Solicitudes!$G$3:$G$502,"Aprobada",Solicitudes!$L$3:$L$502,"Ausencia")&gt;0,"L",IF(COUNTIFS(Solicitudes!$A$3:$A$502,$A19,Solicitudes!$D$3:$D$502,"&lt;="&amp;P$3,Solicitudes!$E$3:$E$502,"&gt;="&amp;P$3,Solicitudes!$G$3:$G$502,"Solicitada")+COUNTIFS(Solicitudes!$A$3:$A$502,$A19,Solicitudes!$D$3:$D$502,"&lt;="&amp;P$3,Solicitudes!$E$3:$E$502,"&gt;="&amp;P$3,Solicitudes!$G$3:$G$502,"Planificada")&gt;0,"P",""))))</f>
        <v/>
      </c>
      <c r="Q19" s="27">
        <f>IF(OR(Q$3="",$A19=""),"",IF(COUNTIFS(Solicitudes!$A$3:$A$502,$A19,Solicitudes!$D$3:$D$502,"&lt;="&amp;Q$3,Solicitudes!$E$3:$E$502,"&gt;="&amp;Q$3,Solicitudes!$G$3:$G$502,"Aprobada",Solicitudes!$L$3:$L$502,"&lt;&gt;Licencia",Solicitudes!$L$3:$L$502,"&lt;&gt;Ausencia")&gt;0,"V",IF(COUNTIFS(Solicitudes!$A$3:$A$502,$A19,Solicitudes!$D$3:$D$502,"&lt;="&amp;Q$3,Solicitudes!$E$3:$E$502,"&gt;="&amp;Q$3,Solicitudes!$G$3:$G$502,"Aprobada",Solicitudes!$L$3:$L$502,"Licencia")+COUNTIFS(Solicitudes!$A$3:$A$502,$A19,Solicitudes!$D$3:$D$502,"&lt;="&amp;Q$3,Solicitudes!$E$3:$E$502,"&gt;="&amp;Q$3,Solicitudes!$G$3:$G$502,"Aprobada",Solicitudes!$L$3:$L$502,"Ausencia")&gt;0,"L",IF(COUNTIFS(Solicitudes!$A$3:$A$502,$A19,Solicitudes!$D$3:$D$502,"&lt;="&amp;Q$3,Solicitudes!$E$3:$E$502,"&gt;="&amp;Q$3,Solicitudes!$G$3:$G$502,"Solicitada")+COUNTIFS(Solicitudes!$A$3:$A$502,$A19,Solicitudes!$D$3:$D$502,"&lt;="&amp;Q$3,Solicitudes!$E$3:$E$502,"&gt;="&amp;Q$3,Solicitudes!$G$3:$G$502,"Planificada")&gt;0,"P",""))))</f>
        <v/>
      </c>
      <c r="R19" s="27">
        <f>IF(OR(R$3="",$A19=""),"",IF(COUNTIFS(Solicitudes!$A$3:$A$502,$A19,Solicitudes!$D$3:$D$502,"&lt;="&amp;R$3,Solicitudes!$E$3:$E$502,"&gt;="&amp;R$3,Solicitudes!$G$3:$G$502,"Aprobada",Solicitudes!$L$3:$L$502,"&lt;&gt;Licencia",Solicitudes!$L$3:$L$502,"&lt;&gt;Ausencia")&gt;0,"V",IF(COUNTIFS(Solicitudes!$A$3:$A$502,$A19,Solicitudes!$D$3:$D$502,"&lt;="&amp;R$3,Solicitudes!$E$3:$E$502,"&gt;="&amp;R$3,Solicitudes!$G$3:$G$502,"Aprobada",Solicitudes!$L$3:$L$502,"Licencia")+COUNTIFS(Solicitudes!$A$3:$A$502,$A19,Solicitudes!$D$3:$D$502,"&lt;="&amp;R$3,Solicitudes!$E$3:$E$502,"&gt;="&amp;R$3,Solicitudes!$G$3:$G$502,"Aprobada",Solicitudes!$L$3:$L$502,"Ausencia")&gt;0,"L",IF(COUNTIFS(Solicitudes!$A$3:$A$502,$A19,Solicitudes!$D$3:$D$502,"&lt;="&amp;R$3,Solicitudes!$E$3:$E$502,"&gt;="&amp;R$3,Solicitudes!$G$3:$G$502,"Solicitada")+COUNTIFS(Solicitudes!$A$3:$A$502,$A19,Solicitudes!$D$3:$D$502,"&lt;="&amp;R$3,Solicitudes!$E$3:$E$502,"&gt;="&amp;R$3,Solicitudes!$G$3:$G$502,"Planificada")&gt;0,"P",""))))</f>
        <v/>
      </c>
      <c r="S19" s="27">
        <f>IF(OR(S$3="",$A19=""),"",IF(COUNTIFS(Solicitudes!$A$3:$A$502,$A19,Solicitudes!$D$3:$D$502,"&lt;="&amp;S$3,Solicitudes!$E$3:$E$502,"&gt;="&amp;S$3,Solicitudes!$G$3:$G$502,"Aprobada",Solicitudes!$L$3:$L$502,"&lt;&gt;Licencia",Solicitudes!$L$3:$L$502,"&lt;&gt;Ausencia")&gt;0,"V",IF(COUNTIFS(Solicitudes!$A$3:$A$502,$A19,Solicitudes!$D$3:$D$502,"&lt;="&amp;S$3,Solicitudes!$E$3:$E$502,"&gt;="&amp;S$3,Solicitudes!$G$3:$G$502,"Aprobada",Solicitudes!$L$3:$L$502,"Licencia")+COUNTIFS(Solicitudes!$A$3:$A$502,$A19,Solicitudes!$D$3:$D$502,"&lt;="&amp;S$3,Solicitudes!$E$3:$E$502,"&gt;="&amp;S$3,Solicitudes!$G$3:$G$502,"Aprobada",Solicitudes!$L$3:$L$502,"Ausencia")&gt;0,"L",IF(COUNTIFS(Solicitudes!$A$3:$A$502,$A19,Solicitudes!$D$3:$D$502,"&lt;="&amp;S$3,Solicitudes!$E$3:$E$502,"&gt;="&amp;S$3,Solicitudes!$G$3:$G$502,"Solicitada")+COUNTIFS(Solicitudes!$A$3:$A$502,$A19,Solicitudes!$D$3:$D$502,"&lt;="&amp;S$3,Solicitudes!$E$3:$E$502,"&gt;="&amp;S$3,Solicitudes!$G$3:$G$502,"Planificada")&gt;0,"P",""))))</f>
        <v/>
      </c>
      <c r="T19" s="27">
        <f>IF(OR(T$3="",$A19=""),"",IF(COUNTIFS(Solicitudes!$A$3:$A$502,$A19,Solicitudes!$D$3:$D$502,"&lt;="&amp;T$3,Solicitudes!$E$3:$E$502,"&gt;="&amp;T$3,Solicitudes!$G$3:$G$502,"Aprobada",Solicitudes!$L$3:$L$502,"&lt;&gt;Licencia",Solicitudes!$L$3:$L$502,"&lt;&gt;Ausencia")&gt;0,"V",IF(COUNTIFS(Solicitudes!$A$3:$A$502,$A19,Solicitudes!$D$3:$D$502,"&lt;="&amp;T$3,Solicitudes!$E$3:$E$502,"&gt;="&amp;T$3,Solicitudes!$G$3:$G$502,"Aprobada",Solicitudes!$L$3:$L$502,"Licencia")+COUNTIFS(Solicitudes!$A$3:$A$502,$A19,Solicitudes!$D$3:$D$502,"&lt;="&amp;T$3,Solicitudes!$E$3:$E$502,"&gt;="&amp;T$3,Solicitudes!$G$3:$G$502,"Aprobada",Solicitudes!$L$3:$L$502,"Ausencia")&gt;0,"L",IF(COUNTIFS(Solicitudes!$A$3:$A$502,$A19,Solicitudes!$D$3:$D$502,"&lt;="&amp;T$3,Solicitudes!$E$3:$E$502,"&gt;="&amp;T$3,Solicitudes!$G$3:$G$502,"Solicitada")+COUNTIFS(Solicitudes!$A$3:$A$502,$A19,Solicitudes!$D$3:$D$502,"&lt;="&amp;T$3,Solicitudes!$E$3:$E$502,"&gt;="&amp;T$3,Solicitudes!$G$3:$G$502,"Planificada")&gt;0,"P",""))))</f>
        <v/>
      </c>
      <c r="U19" s="27">
        <f>IF(OR(U$3="",$A19=""),"",IF(COUNTIFS(Solicitudes!$A$3:$A$502,$A19,Solicitudes!$D$3:$D$502,"&lt;="&amp;U$3,Solicitudes!$E$3:$E$502,"&gt;="&amp;U$3,Solicitudes!$G$3:$G$502,"Aprobada",Solicitudes!$L$3:$L$502,"&lt;&gt;Licencia",Solicitudes!$L$3:$L$502,"&lt;&gt;Ausencia")&gt;0,"V",IF(COUNTIFS(Solicitudes!$A$3:$A$502,$A19,Solicitudes!$D$3:$D$502,"&lt;="&amp;U$3,Solicitudes!$E$3:$E$502,"&gt;="&amp;U$3,Solicitudes!$G$3:$G$502,"Aprobada",Solicitudes!$L$3:$L$502,"Licencia")+COUNTIFS(Solicitudes!$A$3:$A$502,$A19,Solicitudes!$D$3:$D$502,"&lt;="&amp;U$3,Solicitudes!$E$3:$E$502,"&gt;="&amp;U$3,Solicitudes!$G$3:$G$502,"Aprobada",Solicitudes!$L$3:$L$502,"Ausencia")&gt;0,"L",IF(COUNTIFS(Solicitudes!$A$3:$A$502,$A19,Solicitudes!$D$3:$D$502,"&lt;="&amp;U$3,Solicitudes!$E$3:$E$502,"&gt;="&amp;U$3,Solicitudes!$G$3:$G$502,"Solicitada")+COUNTIFS(Solicitudes!$A$3:$A$502,$A19,Solicitudes!$D$3:$D$502,"&lt;="&amp;U$3,Solicitudes!$E$3:$E$502,"&gt;="&amp;U$3,Solicitudes!$G$3:$G$502,"Planificada")&gt;0,"P",""))))</f>
        <v/>
      </c>
      <c r="V19" s="27">
        <f>IF(OR(V$3="",$A19=""),"",IF(COUNTIFS(Solicitudes!$A$3:$A$502,$A19,Solicitudes!$D$3:$D$502,"&lt;="&amp;V$3,Solicitudes!$E$3:$E$502,"&gt;="&amp;V$3,Solicitudes!$G$3:$G$502,"Aprobada",Solicitudes!$L$3:$L$502,"&lt;&gt;Licencia",Solicitudes!$L$3:$L$502,"&lt;&gt;Ausencia")&gt;0,"V",IF(COUNTIFS(Solicitudes!$A$3:$A$502,$A19,Solicitudes!$D$3:$D$502,"&lt;="&amp;V$3,Solicitudes!$E$3:$E$502,"&gt;="&amp;V$3,Solicitudes!$G$3:$G$502,"Aprobada",Solicitudes!$L$3:$L$502,"Licencia")+COUNTIFS(Solicitudes!$A$3:$A$502,$A19,Solicitudes!$D$3:$D$502,"&lt;="&amp;V$3,Solicitudes!$E$3:$E$502,"&gt;="&amp;V$3,Solicitudes!$G$3:$G$502,"Aprobada",Solicitudes!$L$3:$L$502,"Ausencia")&gt;0,"L",IF(COUNTIFS(Solicitudes!$A$3:$A$502,$A19,Solicitudes!$D$3:$D$502,"&lt;="&amp;V$3,Solicitudes!$E$3:$E$502,"&gt;="&amp;V$3,Solicitudes!$G$3:$G$502,"Solicitada")+COUNTIFS(Solicitudes!$A$3:$A$502,$A19,Solicitudes!$D$3:$D$502,"&lt;="&amp;V$3,Solicitudes!$E$3:$E$502,"&gt;="&amp;V$3,Solicitudes!$G$3:$G$502,"Planificada")&gt;0,"P",""))))</f>
        <v/>
      </c>
      <c r="W19" s="27">
        <f>IF(OR(W$3="",$A19=""),"",IF(COUNTIFS(Solicitudes!$A$3:$A$502,$A19,Solicitudes!$D$3:$D$502,"&lt;="&amp;W$3,Solicitudes!$E$3:$E$502,"&gt;="&amp;W$3,Solicitudes!$G$3:$G$502,"Aprobada",Solicitudes!$L$3:$L$502,"&lt;&gt;Licencia",Solicitudes!$L$3:$L$502,"&lt;&gt;Ausencia")&gt;0,"V",IF(COUNTIFS(Solicitudes!$A$3:$A$502,$A19,Solicitudes!$D$3:$D$502,"&lt;="&amp;W$3,Solicitudes!$E$3:$E$502,"&gt;="&amp;W$3,Solicitudes!$G$3:$G$502,"Aprobada",Solicitudes!$L$3:$L$502,"Licencia")+COUNTIFS(Solicitudes!$A$3:$A$502,$A19,Solicitudes!$D$3:$D$502,"&lt;="&amp;W$3,Solicitudes!$E$3:$E$502,"&gt;="&amp;W$3,Solicitudes!$G$3:$G$502,"Aprobada",Solicitudes!$L$3:$L$502,"Ausencia")&gt;0,"L",IF(COUNTIFS(Solicitudes!$A$3:$A$502,$A19,Solicitudes!$D$3:$D$502,"&lt;="&amp;W$3,Solicitudes!$E$3:$E$502,"&gt;="&amp;W$3,Solicitudes!$G$3:$G$502,"Solicitada")+COUNTIFS(Solicitudes!$A$3:$A$502,$A19,Solicitudes!$D$3:$D$502,"&lt;="&amp;W$3,Solicitudes!$E$3:$E$502,"&gt;="&amp;W$3,Solicitudes!$G$3:$G$502,"Planificada")&gt;0,"P",""))))</f>
        <v/>
      </c>
      <c r="X19" s="27">
        <f>IF(OR(X$3="",$A19=""),"",IF(COUNTIFS(Solicitudes!$A$3:$A$502,$A19,Solicitudes!$D$3:$D$502,"&lt;="&amp;X$3,Solicitudes!$E$3:$E$502,"&gt;="&amp;X$3,Solicitudes!$G$3:$G$502,"Aprobada",Solicitudes!$L$3:$L$502,"&lt;&gt;Licencia",Solicitudes!$L$3:$L$502,"&lt;&gt;Ausencia")&gt;0,"V",IF(COUNTIFS(Solicitudes!$A$3:$A$502,$A19,Solicitudes!$D$3:$D$502,"&lt;="&amp;X$3,Solicitudes!$E$3:$E$502,"&gt;="&amp;X$3,Solicitudes!$G$3:$G$502,"Aprobada",Solicitudes!$L$3:$L$502,"Licencia")+COUNTIFS(Solicitudes!$A$3:$A$502,$A19,Solicitudes!$D$3:$D$502,"&lt;="&amp;X$3,Solicitudes!$E$3:$E$502,"&gt;="&amp;X$3,Solicitudes!$G$3:$G$502,"Aprobada",Solicitudes!$L$3:$L$502,"Ausencia")&gt;0,"L",IF(COUNTIFS(Solicitudes!$A$3:$A$502,$A19,Solicitudes!$D$3:$D$502,"&lt;="&amp;X$3,Solicitudes!$E$3:$E$502,"&gt;="&amp;X$3,Solicitudes!$G$3:$G$502,"Solicitada")+COUNTIFS(Solicitudes!$A$3:$A$502,$A19,Solicitudes!$D$3:$D$502,"&lt;="&amp;X$3,Solicitudes!$E$3:$E$502,"&gt;="&amp;X$3,Solicitudes!$G$3:$G$502,"Planificada")&gt;0,"P",""))))</f>
        <v/>
      </c>
      <c r="Y19" s="27">
        <f>IF(OR(Y$3="",$A19=""),"",IF(COUNTIFS(Solicitudes!$A$3:$A$502,$A19,Solicitudes!$D$3:$D$502,"&lt;="&amp;Y$3,Solicitudes!$E$3:$E$502,"&gt;="&amp;Y$3,Solicitudes!$G$3:$G$502,"Aprobada",Solicitudes!$L$3:$L$502,"&lt;&gt;Licencia",Solicitudes!$L$3:$L$502,"&lt;&gt;Ausencia")&gt;0,"V",IF(COUNTIFS(Solicitudes!$A$3:$A$502,$A19,Solicitudes!$D$3:$D$502,"&lt;="&amp;Y$3,Solicitudes!$E$3:$E$502,"&gt;="&amp;Y$3,Solicitudes!$G$3:$G$502,"Aprobada",Solicitudes!$L$3:$L$502,"Licencia")+COUNTIFS(Solicitudes!$A$3:$A$502,$A19,Solicitudes!$D$3:$D$502,"&lt;="&amp;Y$3,Solicitudes!$E$3:$E$502,"&gt;="&amp;Y$3,Solicitudes!$G$3:$G$502,"Aprobada",Solicitudes!$L$3:$L$502,"Ausencia")&gt;0,"L",IF(COUNTIFS(Solicitudes!$A$3:$A$502,$A19,Solicitudes!$D$3:$D$502,"&lt;="&amp;Y$3,Solicitudes!$E$3:$E$502,"&gt;="&amp;Y$3,Solicitudes!$G$3:$G$502,"Solicitada")+COUNTIFS(Solicitudes!$A$3:$A$502,$A19,Solicitudes!$D$3:$D$502,"&lt;="&amp;Y$3,Solicitudes!$E$3:$E$502,"&gt;="&amp;Y$3,Solicitudes!$G$3:$G$502,"Planificada")&gt;0,"P",""))))</f>
        <v/>
      </c>
      <c r="Z19" s="27">
        <f>IF(OR(Z$3="",$A19=""),"",IF(COUNTIFS(Solicitudes!$A$3:$A$502,$A19,Solicitudes!$D$3:$D$502,"&lt;="&amp;Z$3,Solicitudes!$E$3:$E$502,"&gt;="&amp;Z$3,Solicitudes!$G$3:$G$502,"Aprobada",Solicitudes!$L$3:$L$502,"&lt;&gt;Licencia",Solicitudes!$L$3:$L$502,"&lt;&gt;Ausencia")&gt;0,"V",IF(COUNTIFS(Solicitudes!$A$3:$A$502,$A19,Solicitudes!$D$3:$D$502,"&lt;="&amp;Z$3,Solicitudes!$E$3:$E$502,"&gt;="&amp;Z$3,Solicitudes!$G$3:$G$502,"Aprobada",Solicitudes!$L$3:$L$502,"Licencia")+COUNTIFS(Solicitudes!$A$3:$A$502,$A19,Solicitudes!$D$3:$D$502,"&lt;="&amp;Z$3,Solicitudes!$E$3:$E$502,"&gt;="&amp;Z$3,Solicitudes!$G$3:$G$502,"Aprobada",Solicitudes!$L$3:$L$502,"Ausencia")&gt;0,"L",IF(COUNTIFS(Solicitudes!$A$3:$A$502,$A19,Solicitudes!$D$3:$D$502,"&lt;="&amp;Z$3,Solicitudes!$E$3:$E$502,"&gt;="&amp;Z$3,Solicitudes!$G$3:$G$502,"Solicitada")+COUNTIFS(Solicitudes!$A$3:$A$502,$A19,Solicitudes!$D$3:$D$502,"&lt;="&amp;Z$3,Solicitudes!$E$3:$E$502,"&gt;="&amp;Z$3,Solicitudes!$G$3:$G$502,"Planificada")&gt;0,"P",""))))</f>
        <v/>
      </c>
      <c r="AA19" s="27">
        <f>IF(OR(AA$3="",$A19=""),"",IF(COUNTIFS(Solicitudes!$A$3:$A$502,$A19,Solicitudes!$D$3:$D$502,"&lt;="&amp;AA$3,Solicitudes!$E$3:$E$502,"&gt;="&amp;AA$3,Solicitudes!$G$3:$G$502,"Aprobada",Solicitudes!$L$3:$L$502,"&lt;&gt;Licencia",Solicitudes!$L$3:$L$502,"&lt;&gt;Ausencia")&gt;0,"V",IF(COUNTIFS(Solicitudes!$A$3:$A$502,$A19,Solicitudes!$D$3:$D$502,"&lt;="&amp;AA$3,Solicitudes!$E$3:$E$502,"&gt;="&amp;AA$3,Solicitudes!$G$3:$G$502,"Aprobada",Solicitudes!$L$3:$L$502,"Licencia")+COUNTIFS(Solicitudes!$A$3:$A$502,$A19,Solicitudes!$D$3:$D$502,"&lt;="&amp;AA$3,Solicitudes!$E$3:$E$502,"&gt;="&amp;AA$3,Solicitudes!$G$3:$G$502,"Aprobada",Solicitudes!$L$3:$L$502,"Ausencia")&gt;0,"L",IF(COUNTIFS(Solicitudes!$A$3:$A$502,$A19,Solicitudes!$D$3:$D$502,"&lt;="&amp;AA$3,Solicitudes!$E$3:$E$502,"&gt;="&amp;AA$3,Solicitudes!$G$3:$G$502,"Solicitada")+COUNTIFS(Solicitudes!$A$3:$A$502,$A19,Solicitudes!$D$3:$D$502,"&lt;="&amp;AA$3,Solicitudes!$E$3:$E$502,"&gt;="&amp;AA$3,Solicitudes!$G$3:$G$502,"Planificada")&gt;0,"P",""))))</f>
        <v/>
      </c>
      <c r="AB19" s="27">
        <f>IF(OR(AB$3="",$A19=""),"",IF(COUNTIFS(Solicitudes!$A$3:$A$502,$A19,Solicitudes!$D$3:$D$502,"&lt;="&amp;AB$3,Solicitudes!$E$3:$E$502,"&gt;="&amp;AB$3,Solicitudes!$G$3:$G$502,"Aprobada",Solicitudes!$L$3:$L$502,"&lt;&gt;Licencia",Solicitudes!$L$3:$L$502,"&lt;&gt;Ausencia")&gt;0,"V",IF(COUNTIFS(Solicitudes!$A$3:$A$502,$A19,Solicitudes!$D$3:$D$502,"&lt;="&amp;AB$3,Solicitudes!$E$3:$E$502,"&gt;="&amp;AB$3,Solicitudes!$G$3:$G$502,"Aprobada",Solicitudes!$L$3:$L$502,"Licencia")+COUNTIFS(Solicitudes!$A$3:$A$502,$A19,Solicitudes!$D$3:$D$502,"&lt;="&amp;AB$3,Solicitudes!$E$3:$E$502,"&gt;="&amp;AB$3,Solicitudes!$G$3:$G$502,"Aprobada",Solicitudes!$L$3:$L$502,"Ausencia")&gt;0,"L",IF(COUNTIFS(Solicitudes!$A$3:$A$502,$A19,Solicitudes!$D$3:$D$502,"&lt;="&amp;AB$3,Solicitudes!$E$3:$E$502,"&gt;="&amp;AB$3,Solicitudes!$G$3:$G$502,"Solicitada")+COUNTIFS(Solicitudes!$A$3:$A$502,$A19,Solicitudes!$D$3:$D$502,"&lt;="&amp;AB$3,Solicitudes!$E$3:$E$502,"&gt;="&amp;AB$3,Solicitudes!$G$3:$G$502,"Planificada")&gt;0,"P",""))))</f>
        <v/>
      </c>
      <c r="AC19" s="27">
        <f>IF(OR(AC$3="",$A19=""),"",IF(COUNTIFS(Solicitudes!$A$3:$A$502,$A19,Solicitudes!$D$3:$D$502,"&lt;="&amp;AC$3,Solicitudes!$E$3:$E$502,"&gt;="&amp;AC$3,Solicitudes!$G$3:$G$502,"Aprobada",Solicitudes!$L$3:$L$502,"&lt;&gt;Licencia",Solicitudes!$L$3:$L$502,"&lt;&gt;Ausencia")&gt;0,"V",IF(COUNTIFS(Solicitudes!$A$3:$A$502,$A19,Solicitudes!$D$3:$D$502,"&lt;="&amp;AC$3,Solicitudes!$E$3:$E$502,"&gt;="&amp;AC$3,Solicitudes!$G$3:$G$502,"Aprobada",Solicitudes!$L$3:$L$502,"Licencia")+COUNTIFS(Solicitudes!$A$3:$A$502,$A19,Solicitudes!$D$3:$D$502,"&lt;="&amp;AC$3,Solicitudes!$E$3:$E$502,"&gt;="&amp;AC$3,Solicitudes!$G$3:$G$502,"Aprobada",Solicitudes!$L$3:$L$502,"Ausencia")&gt;0,"L",IF(COUNTIFS(Solicitudes!$A$3:$A$502,$A19,Solicitudes!$D$3:$D$502,"&lt;="&amp;AC$3,Solicitudes!$E$3:$E$502,"&gt;="&amp;AC$3,Solicitudes!$G$3:$G$502,"Solicitada")+COUNTIFS(Solicitudes!$A$3:$A$502,$A19,Solicitudes!$D$3:$D$502,"&lt;="&amp;AC$3,Solicitudes!$E$3:$E$502,"&gt;="&amp;AC$3,Solicitudes!$G$3:$G$502,"Planificada")&gt;0,"P",""))))</f>
        <v/>
      </c>
      <c r="AD19" s="27">
        <f>IF(OR(AD$3="",$A19=""),"",IF(COUNTIFS(Solicitudes!$A$3:$A$502,$A19,Solicitudes!$D$3:$D$502,"&lt;="&amp;AD$3,Solicitudes!$E$3:$E$502,"&gt;="&amp;AD$3,Solicitudes!$G$3:$G$502,"Aprobada",Solicitudes!$L$3:$L$502,"&lt;&gt;Licencia",Solicitudes!$L$3:$L$502,"&lt;&gt;Ausencia")&gt;0,"V",IF(COUNTIFS(Solicitudes!$A$3:$A$502,$A19,Solicitudes!$D$3:$D$502,"&lt;="&amp;AD$3,Solicitudes!$E$3:$E$502,"&gt;="&amp;AD$3,Solicitudes!$G$3:$G$502,"Aprobada",Solicitudes!$L$3:$L$502,"Licencia")+COUNTIFS(Solicitudes!$A$3:$A$502,$A19,Solicitudes!$D$3:$D$502,"&lt;="&amp;AD$3,Solicitudes!$E$3:$E$502,"&gt;="&amp;AD$3,Solicitudes!$G$3:$G$502,"Aprobada",Solicitudes!$L$3:$L$502,"Ausencia")&gt;0,"L",IF(COUNTIFS(Solicitudes!$A$3:$A$502,$A19,Solicitudes!$D$3:$D$502,"&lt;="&amp;AD$3,Solicitudes!$E$3:$E$502,"&gt;="&amp;AD$3,Solicitudes!$G$3:$G$502,"Solicitada")+COUNTIFS(Solicitudes!$A$3:$A$502,$A19,Solicitudes!$D$3:$D$502,"&lt;="&amp;AD$3,Solicitudes!$E$3:$E$502,"&gt;="&amp;AD$3,Solicitudes!$G$3:$G$502,"Planificada")&gt;0,"P",""))))</f>
        <v/>
      </c>
      <c r="AE19" s="27">
        <f>IF(OR(AE$3="",$A19=""),"",IF(COUNTIFS(Solicitudes!$A$3:$A$502,$A19,Solicitudes!$D$3:$D$502,"&lt;="&amp;AE$3,Solicitudes!$E$3:$E$502,"&gt;="&amp;AE$3,Solicitudes!$G$3:$G$502,"Aprobada",Solicitudes!$L$3:$L$502,"&lt;&gt;Licencia",Solicitudes!$L$3:$L$502,"&lt;&gt;Ausencia")&gt;0,"V",IF(COUNTIFS(Solicitudes!$A$3:$A$502,$A19,Solicitudes!$D$3:$D$502,"&lt;="&amp;AE$3,Solicitudes!$E$3:$E$502,"&gt;="&amp;AE$3,Solicitudes!$G$3:$G$502,"Aprobada",Solicitudes!$L$3:$L$502,"Licencia")+COUNTIFS(Solicitudes!$A$3:$A$502,$A19,Solicitudes!$D$3:$D$502,"&lt;="&amp;AE$3,Solicitudes!$E$3:$E$502,"&gt;="&amp;AE$3,Solicitudes!$G$3:$G$502,"Aprobada",Solicitudes!$L$3:$L$502,"Ausencia")&gt;0,"L",IF(COUNTIFS(Solicitudes!$A$3:$A$502,$A19,Solicitudes!$D$3:$D$502,"&lt;="&amp;AE$3,Solicitudes!$E$3:$E$502,"&gt;="&amp;AE$3,Solicitudes!$G$3:$G$502,"Solicitada")+COUNTIFS(Solicitudes!$A$3:$A$502,$A19,Solicitudes!$D$3:$D$502,"&lt;="&amp;AE$3,Solicitudes!$E$3:$E$502,"&gt;="&amp;AE$3,Solicitudes!$G$3:$G$502,"Planificada")&gt;0,"P",""))))</f>
        <v/>
      </c>
      <c r="AF19" s="27">
        <f>IF(OR(AF$3="",$A19=""),"",IF(COUNTIFS(Solicitudes!$A$3:$A$502,$A19,Solicitudes!$D$3:$D$502,"&lt;="&amp;AF$3,Solicitudes!$E$3:$E$502,"&gt;="&amp;AF$3,Solicitudes!$G$3:$G$502,"Aprobada",Solicitudes!$L$3:$L$502,"&lt;&gt;Licencia",Solicitudes!$L$3:$L$502,"&lt;&gt;Ausencia")&gt;0,"V",IF(COUNTIFS(Solicitudes!$A$3:$A$502,$A19,Solicitudes!$D$3:$D$502,"&lt;="&amp;AF$3,Solicitudes!$E$3:$E$502,"&gt;="&amp;AF$3,Solicitudes!$G$3:$G$502,"Aprobada",Solicitudes!$L$3:$L$502,"Licencia")+COUNTIFS(Solicitudes!$A$3:$A$502,$A19,Solicitudes!$D$3:$D$502,"&lt;="&amp;AF$3,Solicitudes!$E$3:$E$502,"&gt;="&amp;AF$3,Solicitudes!$G$3:$G$502,"Aprobada",Solicitudes!$L$3:$L$502,"Ausencia")&gt;0,"L",IF(COUNTIFS(Solicitudes!$A$3:$A$502,$A19,Solicitudes!$D$3:$D$502,"&lt;="&amp;AF$3,Solicitudes!$E$3:$E$502,"&gt;="&amp;AF$3,Solicitudes!$G$3:$G$502,"Solicitada")+COUNTIFS(Solicitudes!$A$3:$A$502,$A19,Solicitudes!$D$3:$D$502,"&lt;="&amp;AF$3,Solicitudes!$E$3:$E$502,"&gt;="&amp;AF$3,Solicitudes!$G$3:$G$502,"Planificada")&gt;0,"P",""))))</f>
        <v/>
      </c>
      <c r="AG19" s="27">
        <f>IF(OR(AG$3="",$A19=""),"",IF(COUNTIFS(Solicitudes!$A$3:$A$502,$A19,Solicitudes!$D$3:$D$502,"&lt;="&amp;AG$3,Solicitudes!$E$3:$E$502,"&gt;="&amp;AG$3,Solicitudes!$G$3:$G$502,"Aprobada",Solicitudes!$L$3:$L$502,"&lt;&gt;Licencia",Solicitudes!$L$3:$L$502,"&lt;&gt;Ausencia")&gt;0,"V",IF(COUNTIFS(Solicitudes!$A$3:$A$502,$A19,Solicitudes!$D$3:$D$502,"&lt;="&amp;AG$3,Solicitudes!$E$3:$E$502,"&gt;="&amp;AG$3,Solicitudes!$G$3:$G$502,"Aprobada",Solicitudes!$L$3:$L$502,"Licencia")+COUNTIFS(Solicitudes!$A$3:$A$502,$A19,Solicitudes!$D$3:$D$502,"&lt;="&amp;AG$3,Solicitudes!$E$3:$E$502,"&gt;="&amp;AG$3,Solicitudes!$G$3:$G$502,"Aprobada",Solicitudes!$L$3:$L$502,"Ausencia")&gt;0,"L",IF(COUNTIFS(Solicitudes!$A$3:$A$502,$A19,Solicitudes!$D$3:$D$502,"&lt;="&amp;AG$3,Solicitudes!$E$3:$E$502,"&gt;="&amp;AG$3,Solicitudes!$G$3:$G$502,"Solicitada")+COUNTIFS(Solicitudes!$A$3:$A$502,$A19,Solicitudes!$D$3:$D$502,"&lt;="&amp;AG$3,Solicitudes!$E$3:$E$502,"&gt;="&amp;AG$3,Solicitudes!$G$3:$G$502,"Planificada")&gt;0,"P",""))))</f>
        <v/>
      </c>
    </row>
    <row r="20">
      <c r="A20">
        <f>IF(Saldos!A20="","",Saldos!A20)</f>
        <v/>
      </c>
      <c r="B20">
        <f>IF(A20="","",Saldos!B20)</f>
        <v/>
      </c>
      <c r="C20" s="27">
        <f>IF(OR(C$3="",$A20=""),"",IF(COUNTIFS(Solicitudes!$A$3:$A$502,$A20,Solicitudes!$D$3:$D$502,"&lt;="&amp;C$3,Solicitudes!$E$3:$E$502,"&gt;="&amp;C$3,Solicitudes!$G$3:$G$502,"Aprobada",Solicitudes!$L$3:$L$502,"&lt;&gt;Licencia",Solicitudes!$L$3:$L$502,"&lt;&gt;Ausencia")&gt;0,"V",IF(COUNTIFS(Solicitudes!$A$3:$A$502,$A20,Solicitudes!$D$3:$D$502,"&lt;="&amp;C$3,Solicitudes!$E$3:$E$502,"&gt;="&amp;C$3,Solicitudes!$G$3:$G$502,"Aprobada",Solicitudes!$L$3:$L$502,"Licencia")+COUNTIFS(Solicitudes!$A$3:$A$502,$A20,Solicitudes!$D$3:$D$502,"&lt;="&amp;C$3,Solicitudes!$E$3:$E$502,"&gt;="&amp;C$3,Solicitudes!$G$3:$G$502,"Aprobada",Solicitudes!$L$3:$L$502,"Ausencia")&gt;0,"L",IF(COUNTIFS(Solicitudes!$A$3:$A$502,$A20,Solicitudes!$D$3:$D$502,"&lt;="&amp;C$3,Solicitudes!$E$3:$E$502,"&gt;="&amp;C$3,Solicitudes!$G$3:$G$502,"Solicitada")+COUNTIFS(Solicitudes!$A$3:$A$502,$A20,Solicitudes!$D$3:$D$502,"&lt;="&amp;C$3,Solicitudes!$E$3:$E$502,"&gt;="&amp;C$3,Solicitudes!$G$3:$G$502,"Planificada")&gt;0,"P",""))))</f>
        <v/>
      </c>
      <c r="D20" s="27">
        <f>IF(OR(D$3="",$A20=""),"",IF(COUNTIFS(Solicitudes!$A$3:$A$502,$A20,Solicitudes!$D$3:$D$502,"&lt;="&amp;D$3,Solicitudes!$E$3:$E$502,"&gt;="&amp;D$3,Solicitudes!$G$3:$G$502,"Aprobada",Solicitudes!$L$3:$L$502,"&lt;&gt;Licencia",Solicitudes!$L$3:$L$502,"&lt;&gt;Ausencia")&gt;0,"V",IF(COUNTIFS(Solicitudes!$A$3:$A$502,$A20,Solicitudes!$D$3:$D$502,"&lt;="&amp;D$3,Solicitudes!$E$3:$E$502,"&gt;="&amp;D$3,Solicitudes!$G$3:$G$502,"Aprobada",Solicitudes!$L$3:$L$502,"Licencia")+COUNTIFS(Solicitudes!$A$3:$A$502,$A20,Solicitudes!$D$3:$D$502,"&lt;="&amp;D$3,Solicitudes!$E$3:$E$502,"&gt;="&amp;D$3,Solicitudes!$G$3:$G$502,"Aprobada",Solicitudes!$L$3:$L$502,"Ausencia")&gt;0,"L",IF(COUNTIFS(Solicitudes!$A$3:$A$502,$A20,Solicitudes!$D$3:$D$502,"&lt;="&amp;D$3,Solicitudes!$E$3:$E$502,"&gt;="&amp;D$3,Solicitudes!$G$3:$G$502,"Solicitada")+COUNTIFS(Solicitudes!$A$3:$A$502,$A20,Solicitudes!$D$3:$D$502,"&lt;="&amp;D$3,Solicitudes!$E$3:$E$502,"&gt;="&amp;D$3,Solicitudes!$G$3:$G$502,"Planificada")&gt;0,"P",""))))</f>
        <v/>
      </c>
      <c r="E20" s="27">
        <f>IF(OR(E$3="",$A20=""),"",IF(COUNTIFS(Solicitudes!$A$3:$A$502,$A20,Solicitudes!$D$3:$D$502,"&lt;="&amp;E$3,Solicitudes!$E$3:$E$502,"&gt;="&amp;E$3,Solicitudes!$G$3:$G$502,"Aprobada",Solicitudes!$L$3:$L$502,"&lt;&gt;Licencia",Solicitudes!$L$3:$L$502,"&lt;&gt;Ausencia")&gt;0,"V",IF(COUNTIFS(Solicitudes!$A$3:$A$502,$A20,Solicitudes!$D$3:$D$502,"&lt;="&amp;E$3,Solicitudes!$E$3:$E$502,"&gt;="&amp;E$3,Solicitudes!$G$3:$G$502,"Aprobada",Solicitudes!$L$3:$L$502,"Licencia")+COUNTIFS(Solicitudes!$A$3:$A$502,$A20,Solicitudes!$D$3:$D$502,"&lt;="&amp;E$3,Solicitudes!$E$3:$E$502,"&gt;="&amp;E$3,Solicitudes!$G$3:$G$502,"Aprobada",Solicitudes!$L$3:$L$502,"Ausencia")&gt;0,"L",IF(COUNTIFS(Solicitudes!$A$3:$A$502,$A20,Solicitudes!$D$3:$D$502,"&lt;="&amp;E$3,Solicitudes!$E$3:$E$502,"&gt;="&amp;E$3,Solicitudes!$G$3:$G$502,"Solicitada")+COUNTIFS(Solicitudes!$A$3:$A$502,$A20,Solicitudes!$D$3:$D$502,"&lt;="&amp;E$3,Solicitudes!$E$3:$E$502,"&gt;="&amp;E$3,Solicitudes!$G$3:$G$502,"Planificada")&gt;0,"P",""))))</f>
        <v/>
      </c>
      <c r="F20" s="27">
        <f>IF(OR(F$3="",$A20=""),"",IF(COUNTIFS(Solicitudes!$A$3:$A$502,$A20,Solicitudes!$D$3:$D$502,"&lt;="&amp;F$3,Solicitudes!$E$3:$E$502,"&gt;="&amp;F$3,Solicitudes!$G$3:$G$502,"Aprobada",Solicitudes!$L$3:$L$502,"&lt;&gt;Licencia",Solicitudes!$L$3:$L$502,"&lt;&gt;Ausencia")&gt;0,"V",IF(COUNTIFS(Solicitudes!$A$3:$A$502,$A20,Solicitudes!$D$3:$D$502,"&lt;="&amp;F$3,Solicitudes!$E$3:$E$502,"&gt;="&amp;F$3,Solicitudes!$G$3:$G$502,"Aprobada",Solicitudes!$L$3:$L$502,"Licencia")+COUNTIFS(Solicitudes!$A$3:$A$502,$A20,Solicitudes!$D$3:$D$502,"&lt;="&amp;F$3,Solicitudes!$E$3:$E$502,"&gt;="&amp;F$3,Solicitudes!$G$3:$G$502,"Aprobada",Solicitudes!$L$3:$L$502,"Ausencia")&gt;0,"L",IF(COUNTIFS(Solicitudes!$A$3:$A$502,$A20,Solicitudes!$D$3:$D$502,"&lt;="&amp;F$3,Solicitudes!$E$3:$E$502,"&gt;="&amp;F$3,Solicitudes!$G$3:$G$502,"Solicitada")+COUNTIFS(Solicitudes!$A$3:$A$502,$A20,Solicitudes!$D$3:$D$502,"&lt;="&amp;F$3,Solicitudes!$E$3:$E$502,"&gt;="&amp;F$3,Solicitudes!$G$3:$G$502,"Planificada")&gt;0,"P",""))))</f>
        <v/>
      </c>
      <c r="G20" s="27">
        <f>IF(OR(G$3="",$A20=""),"",IF(COUNTIFS(Solicitudes!$A$3:$A$502,$A20,Solicitudes!$D$3:$D$502,"&lt;="&amp;G$3,Solicitudes!$E$3:$E$502,"&gt;="&amp;G$3,Solicitudes!$G$3:$G$502,"Aprobada",Solicitudes!$L$3:$L$502,"&lt;&gt;Licencia",Solicitudes!$L$3:$L$502,"&lt;&gt;Ausencia")&gt;0,"V",IF(COUNTIFS(Solicitudes!$A$3:$A$502,$A20,Solicitudes!$D$3:$D$502,"&lt;="&amp;G$3,Solicitudes!$E$3:$E$502,"&gt;="&amp;G$3,Solicitudes!$G$3:$G$502,"Aprobada",Solicitudes!$L$3:$L$502,"Licencia")+COUNTIFS(Solicitudes!$A$3:$A$502,$A20,Solicitudes!$D$3:$D$502,"&lt;="&amp;G$3,Solicitudes!$E$3:$E$502,"&gt;="&amp;G$3,Solicitudes!$G$3:$G$502,"Aprobada",Solicitudes!$L$3:$L$502,"Ausencia")&gt;0,"L",IF(COUNTIFS(Solicitudes!$A$3:$A$502,$A20,Solicitudes!$D$3:$D$502,"&lt;="&amp;G$3,Solicitudes!$E$3:$E$502,"&gt;="&amp;G$3,Solicitudes!$G$3:$G$502,"Solicitada")+COUNTIFS(Solicitudes!$A$3:$A$502,$A20,Solicitudes!$D$3:$D$502,"&lt;="&amp;G$3,Solicitudes!$E$3:$E$502,"&gt;="&amp;G$3,Solicitudes!$G$3:$G$502,"Planificada")&gt;0,"P",""))))</f>
        <v/>
      </c>
      <c r="H20" s="27">
        <f>IF(OR(H$3="",$A20=""),"",IF(COUNTIFS(Solicitudes!$A$3:$A$502,$A20,Solicitudes!$D$3:$D$502,"&lt;="&amp;H$3,Solicitudes!$E$3:$E$502,"&gt;="&amp;H$3,Solicitudes!$G$3:$G$502,"Aprobada",Solicitudes!$L$3:$L$502,"&lt;&gt;Licencia",Solicitudes!$L$3:$L$502,"&lt;&gt;Ausencia")&gt;0,"V",IF(COUNTIFS(Solicitudes!$A$3:$A$502,$A20,Solicitudes!$D$3:$D$502,"&lt;="&amp;H$3,Solicitudes!$E$3:$E$502,"&gt;="&amp;H$3,Solicitudes!$G$3:$G$502,"Aprobada",Solicitudes!$L$3:$L$502,"Licencia")+COUNTIFS(Solicitudes!$A$3:$A$502,$A20,Solicitudes!$D$3:$D$502,"&lt;="&amp;H$3,Solicitudes!$E$3:$E$502,"&gt;="&amp;H$3,Solicitudes!$G$3:$G$502,"Aprobada",Solicitudes!$L$3:$L$502,"Ausencia")&gt;0,"L",IF(COUNTIFS(Solicitudes!$A$3:$A$502,$A20,Solicitudes!$D$3:$D$502,"&lt;="&amp;H$3,Solicitudes!$E$3:$E$502,"&gt;="&amp;H$3,Solicitudes!$G$3:$G$502,"Solicitada")+COUNTIFS(Solicitudes!$A$3:$A$502,$A20,Solicitudes!$D$3:$D$502,"&lt;="&amp;H$3,Solicitudes!$E$3:$E$502,"&gt;="&amp;H$3,Solicitudes!$G$3:$G$502,"Planificada")&gt;0,"P",""))))</f>
        <v/>
      </c>
      <c r="I20" s="27">
        <f>IF(OR(I$3="",$A20=""),"",IF(COUNTIFS(Solicitudes!$A$3:$A$502,$A20,Solicitudes!$D$3:$D$502,"&lt;="&amp;I$3,Solicitudes!$E$3:$E$502,"&gt;="&amp;I$3,Solicitudes!$G$3:$G$502,"Aprobada",Solicitudes!$L$3:$L$502,"&lt;&gt;Licencia",Solicitudes!$L$3:$L$502,"&lt;&gt;Ausencia")&gt;0,"V",IF(COUNTIFS(Solicitudes!$A$3:$A$502,$A20,Solicitudes!$D$3:$D$502,"&lt;="&amp;I$3,Solicitudes!$E$3:$E$502,"&gt;="&amp;I$3,Solicitudes!$G$3:$G$502,"Aprobada",Solicitudes!$L$3:$L$502,"Licencia")+COUNTIFS(Solicitudes!$A$3:$A$502,$A20,Solicitudes!$D$3:$D$502,"&lt;="&amp;I$3,Solicitudes!$E$3:$E$502,"&gt;="&amp;I$3,Solicitudes!$G$3:$G$502,"Aprobada",Solicitudes!$L$3:$L$502,"Ausencia")&gt;0,"L",IF(COUNTIFS(Solicitudes!$A$3:$A$502,$A20,Solicitudes!$D$3:$D$502,"&lt;="&amp;I$3,Solicitudes!$E$3:$E$502,"&gt;="&amp;I$3,Solicitudes!$G$3:$G$502,"Solicitada")+COUNTIFS(Solicitudes!$A$3:$A$502,$A20,Solicitudes!$D$3:$D$502,"&lt;="&amp;I$3,Solicitudes!$E$3:$E$502,"&gt;="&amp;I$3,Solicitudes!$G$3:$G$502,"Planificada")&gt;0,"P",""))))</f>
        <v/>
      </c>
      <c r="J20" s="27">
        <f>IF(OR(J$3="",$A20=""),"",IF(COUNTIFS(Solicitudes!$A$3:$A$502,$A20,Solicitudes!$D$3:$D$502,"&lt;="&amp;J$3,Solicitudes!$E$3:$E$502,"&gt;="&amp;J$3,Solicitudes!$G$3:$G$502,"Aprobada",Solicitudes!$L$3:$L$502,"&lt;&gt;Licencia",Solicitudes!$L$3:$L$502,"&lt;&gt;Ausencia")&gt;0,"V",IF(COUNTIFS(Solicitudes!$A$3:$A$502,$A20,Solicitudes!$D$3:$D$502,"&lt;="&amp;J$3,Solicitudes!$E$3:$E$502,"&gt;="&amp;J$3,Solicitudes!$G$3:$G$502,"Aprobada",Solicitudes!$L$3:$L$502,"Licencia")+COUNTIFS(Solicitudes!$A$3:$A$502,$A20,Solicitudes!$D$3:$D$502,"&lt;="&amp;J$3,Solicitudes!$E$3:$E$502,"&gt;="&amp;J$3,Solicitudes!$G$3:$G$502,"Aprobada",Solicitudes!$L$3:$L$502,"Ausencia")&gt;0,"L",IF(COUNTIFS(Solicitudes!$A$3:$A$502,$A20,Solicitudes!$D$3:$D$502,"&lt;="&amp;J$3,Solicitudes!$E$3:$E$502,"&gt;="&amp;J$3,Solicitudes!$G$3:$G$502,"Solicitada")+COUNTIFS(Solicitudes!$A$3:$A$502,$A20,Solicitudes!$D$3:$D$502,"&lt;="&amp;J$3,Solicitudes!$E$3:$E$502,"&gt;="&amp;J$3,Solicitudes!$G$3:$G$502,"Planificada")&gt;0,"P",""))))</f>
        <v/>
      </c>
      <c r="K20" s="27">
        <f>IF(OR(K$3="",$A20=""),"",IF(COUNTIFS(Solicitudes!$A$3:$A$502,$A20,Solicitudes!$D$3:$D$502,"&lt;="&amp;K$3,Solicitudes!$E$3:$E$502,"&gt;="&amp;K$3,Solicitudes!$G$3:$G$502,"Aprobada",Solicitudes!$L$3:$L$502,"&lt;&gt;Licencia",Solicitudes!$L$3:$L$502,"&lt;&gt;Ausencia")&gt;0,"V",IF(COUNTIFS(Solicitudes!$A$3:$A$502,$A20,Solicitudes!$D$3:$D$502,"&lt;="&amp;K$3,Solicitudes!$E$3:$E$502,"&gt;="&amp;K$3,Solicitudes!$G$3:$G$502,"Aprobada",Solicitudes!$L$3:$L$502,"Licencia")+COUNTIFS(Solicitudes!$A$3:$A$502,$A20,Solicitudes!$D$3:$D$502,"&lt;="&amp;K$3,Solicitudes!$E$3:$E$502,"&gt;="&amp;K$3,Solicitudes!$G$3:$G$502,"Aprobada",Solicitudes!$L$3:$L$502,"Ausencia")&gt;0,"L",IF(COUNTIFS(Solicitudes!$A$3:$A$502,$A20,Solicitudes!$D$3:$D$502,"&lt;="&amp;K$3,Solicitudes!$E$3:$E$502,"&gt;="&amp;K$3,Solicitudes!$G$3:$G$502,"Solicitada")+COUNTIFS(Solicitudes!$A$3:$A$502,$A20,Solicitudes!$D$3:$D$502,"&lt;="&amp;K$3,Solicitudes!$E$3:$E$502,"&gt;="&amp;K$3,Solicitudes!$G$3:$G$502,"Planificada")&gt;0,"P",""))))</f>
        <v/>
      </c>
      <c r="L20" s="27">
        <f>IF(OR(L$3="",$A20=""),"",IF(COUNTIFS(Solicitudes!$A$3:$A$502,$A20,Solicitudes!$D$3:$D$502,"&lt;="&amp;L$3,Solicitudes!$E$3:$E$502,"&gt;="&amp;L$3,Solicitudes!$G$3:$G$502,"Aprobada",Solicitudes!$L$3:$L$502,"&lt;&gt;Licencia",Solicitudes!$L$3:$L$502,"&lt;&gt;Ausencia")&gt;0,"V",IF(COUNTIFS(Solicitudes!$A$3:$A$502,$A20,Solicitudes!$D$3:$D$502,"&lt;="&amp;L$3,Solicitudes!$E$3:$E$502,"&gt;="&amp;L$3,Solicitudes!$G$3:$G$502,"Aprobada",Solicitudes!$L$3:$L$502,"Licencia")+COUNTIFS(Solicitudes!$A$3:$A$502,$A20,Solicitudes!$D$3:$D$502,"&lt;="&amp;L$3,Solicitudes!$E$3:$E$502,"&gt;="&amp;L$3,Solicitudes!$G$3:$G$502,"Aprobada",Solicitudes!$L$3:$L$502,"Ausencia")&gt;0,"L",IF(COUNTIFS(Solicitudes!$A$3:$A$502,$A20,Solicitudes!$D$3:$D$502,"&lt;="&amp;L$3,Solicitudes!$E$3:$E$502,"&gt;="&amp;L$3,Solicitudes!$G$3:$G$502,"Solicitada")+COUNTIFS(Solicitudes!$A$3:$A$502,$A20,Solicitudes!$D$3:$D$502,"&lt;="&amp;L$3,Solicitudes!$E$3:$E$502,"&gt;="&amp;L$3,Solicitudes!$G$3:$G$502,"Planificada")&gt;0,"P",""))))</f>
        <v/>
      </c>
      <c r="M20" s="27">
        <f>IF(OR(M$3="",$A20=""),"",IF(COUNTIFS(Solicitudes!$A$3:$A$502,$A20,Solicitudes!$D$3:$D$502,"&lt;="&amp;M$3,Solicitudes!$E$3:$E$502,"&gt;="&amp;M$3,Solicitudes!$G$3:$G$502,"Aprobada",Solicitudes!$L$3:$L$502,"&lt;&gt;Licencia",Solicitudes!$L$3:$L$502,"&lt;&gt;Ausencia")&gt;0,"V",IF(COUNTIFS(Solicitudes!$A$3:$A$502,$A20,Solicitudes!$D$3:$D$502,"&lt;="&amp;M$3,Solicitudes!$E$3:$E$502,"&gt;="&amp;M$3,Solicitudes!$G$3:$G$502,"Aprobada",Solicitudes!$L$3:$L$502,"Licencia")+COUNTIFS(Solicitudes!$A$3:$A$502,$A20,Solicitudes!$D$3:$D$502,"&lt;="&amp;M$3,Solicitudes!$E$3:$E$502,"&gt;="&amp;M$3,Solicitudes!$G$3:$G$502,"Aprobada",Solicitudes!$L$3:$L$502,"Ausencia")&gt;0,"L",IF(COUNTIFS(Solicitudes!$A$3:$A$502,$A20,Solicitudes!$D$3:$D$502,"&lt;="&amp;M$3,Solicitudes!$E$3:$E$502,"&gt;="&amp;M$3,Solicitudes!$G$3:$G$502,"Solicitada")+COUNTIFS(Solicitudes!$A$3:$A$502,$A20,Solicitudes!$D$3:$D$502,"&lt;="&amp;M$3,Solicitudes!$E$3:$E$502,"&gt;="&amp;M$3,Solicitudes!$G$3:$G$502,"Planificada")&gt;0,"P",""))))</f>
        <v/>
      </c>
      <c r="N20" s="27">
        <f>IF(OR(N$3="",$A20=""),"",IF(COUNTIFS(Solicitudes!$A$3:$A$502,$A20,Solicitudes!$D$3:$D$502,"&lt;="&amp;N$3,Solicitudes!$E$3:$E$502,"&gt;="&amp;N$3,Solicitudes!$G$3:$G$502,"Aprobada",Solicitudes!$L$3:$L$502,"&lt;&gt;Licencia",Solicitudes!$L$3:$L$502,"&lt;&gt;Ausencia")&gt;0,"V",IF(COUNTIFS(Solicitudes!$A$3:$A$502,$A20,Solicitudes!$D$3:$D$502,"&lt;="&amp;N$3,Solicitudes!$E$3:$E$502,"&gt;="&amp;N$3,Solicitudes!$G$3:$G$502,"Aprobada",Solicitudes!$L$3:$L$502,"Licencia")+COUNTIFS(Solicitudes!$A$3:$A$502,$A20,Solicitudes!$D$3:$D$502,"&lt;="&amp;N$3,Solicitudes!$E$3:$E$502,"&gt;="&amp;N$3,Solicitudes!$G$3:$G$502,"Aprobada",Solicitudes!$L$3:$L$502,"Ausencia")&gt;0,"L",IF(COUNTIFS(Solicitudes!$A$3:$A$502,$A20,Solicitudes!$D$3:$D$502,"&lt;="&amp;N$3,Solicitudes!$E$3:$E$502,"&gt;="&amp;N$3,Solicitudes!$G$3:$G$502,"Solicitada")+COUNTIFS(Solicitudes!$A$3:$A$502,$A20,Solicitudes!$D$3:$D$502,"&lt;="&amp;N$3,Solicitudes!$E$3:$E$502,"&gt;="&amp;N$3,Solicitudes!$G$3:$G$502,"Planificada")&gt;0,"P",""))))</f>
        <v/>
      </c>
      <c r="O20" s="27">
        <f>IF(OR(O$3="",$A20=""),"",IF(COUNTIFS(Solicitudes!$A$3:$A$502,$A20,Solicitudes!$D$3:$D$502,"&lt;="&amp;O$3,Solicitudes!$E$3:$E$502,"&gt;="&amp;O$3,Solicitudes!$G$3:$G$502,"Aprobada",Solicitudes!$L$3:$L$502,"&lt;&gt;Licencia",Solicitudes!$L$3:$L$502,"&lt;&gt;Ausencia")&gt;0,"V",IF(COUNTIFS(Solicitudes!$A$3:$A$502,$A20,Solicitudes!$D$3:$D$502,"&lt;="&amp;O$3,Solicitudes!$E$3:$E$502,"&gt;="&amp;O$3,Solicitudes!$G$3:$G$502,"Aprobada",Solicitudes!$L$3:$L$502,"Licencia")+COUNTIFS(Solicitudes!$A$3:$A$502,$A20,Solicitudes!$D$3:$D$502,"&lt;="&amp;O$3,Solicitudes!$E$3:$E$502,"&gt;="&amp;O$3,Solicitudes!$G$3:$G$502,"Aprobada",Solicitudes!$L$3:$L$502,"Ausencia")&gt;0,"L",IF(COUNTIFS(Solicitudes!$A$3:$A$502,$A20,Solicitudes!$D$3:$D$502,"&lt;="&amp;O$3,Solicitudes!$E$3:$E$502,"&gt;="&amp;O$3,Solicitudes!$G$3:$G$502,"Solicitada")+COUNTIFS(Solicitudes!$A$3:$A$502,$A20,Solicitudes!$D$3:$D$502,"&lt;="&amp;O$3,Solicitudes!$E$3:$E$502,"&gt;="&amp;O$3,Solicitudes!$G$3:$G$502,"Planificada")&gt;0,"P",""))))</f>
        <v/>
      </c>
      <c r="P20" s="27">
        <f>IF(OR(P$3="",$A20=""),"",IF(COUNTIFS(Solicitudes!$A$3:$A$502,$A20,Solicitudes!$D$3:$D$502,"&lt;="&amp;P$3,Solicitudes!$E$3:$E$502,"&gt;="&amp;P$3,Solicitudes!$G$3:$G$502,"Aprobada",Solicitudes!$L$3:$L$502,"&lt;&gt;Licencia",Solicitudes!$L$3:$L$502,"&lt;&gt;Ausencia")&gt;0,"V",IF(COUNTIFS(Solicitudes!$A$3:$A$502,$A20,Solicitudes!$D$3:$D$502,"&lt;="&amp;P$3,Solicitudes!$E$3:$E$502,"&gt;="&amp;P$3,Solicitudes!$G$3:$G$502,"Aprobada",Solicitudes!$L$3:$L$502,"Licencia")+COUNTIFS(Solicitudes!$A$3:$A$502,$A20,Solicitudes!$D$3:$D$502,"&lt;="&amp;P$3,Solicitudes!$E$3:$E$502,"&gt;="&amp;P$3,Solicitudes!$G$3:$G$502,"Aprobada",Solicitudes!$L$3:$L$502,"Ausencia")&gt;0,"L",IF(COUNTIFS(Solicitudes!$A$3:$A$502,$A20,Solicitudes!$D$3:$D$502,"&lt;="&amp;P$3,Solicitudes!$E$3:$E$502,"&gt;="&amp;P$3,Solicitudes!$G$3:$G$502,"Solicitada")+COUNTIFS(Solicitudes!$A$3:$A$502,$A20,Solicitudes!$D$3:$D$502,"&lt;="&amp;P$3,Solicitudes!$E$3:$E$502,"&gt;="&amp;P$3,Solicitudes!$G$3:$G$502,"Planificada")&gt;0,"P",""))))</f>
        <v/>
      </c>
      <c r="Q20" s="27">
        <f>IF(OR(Q$3="",$A20=""),"",IF(COUNTIFS(Solicitudes!$A$3:$A$502,$A20,Solicitudes!$D$3:$D$502,"&lt;="&amp;Q$3,Solicitudes!$E$3:$E$502,"&gt;="&amp;Q$3,Solicitudes!$G$3:$G$502,"Aprobada",Solicitudes!$L$3:$L$502,"&lt;&gt;Licencia",Solicitudes!$L$3:$L$502,"&lt;&gt;Ausencia")&gt;0,"V",IF(COUNTIFS(Solicitudes!$A$3:$A$502,$A20,Solicitudes!$D$3:$D$502,"&lt;="&amp;Q$3,Solicitudes!$E$3:$E$502,"&gt;="&amp;Q$3,Solicitudes!$G$3:$G$502,"Aprobada",Solicitudes!$L$3:$L$502,"Licencia")+COUNTIFS(Solicitudes!$A$3:$A$502,$A20,Solicitudes!$D$3:$D$502,"&lt;="&amp;Q$3,Solicitudes!$E$3:$E$502,"&gt;="&amp;Q$3,Solicitudes!$G$3:$G$502,"Aprobada",Solicitudes!$L$3:$L$502,"Ausencia")&gt;0,"L",IF(COUNTIFS(Solicitudes!$A$3:$A$502,$A20,Solicitudes!$D$3:$D$502,"&lt;="&amp;Q$3,Solicitudes!$E$3:$E$502,"&gt;="&amp;Q$3,Solicitudes!$G$3:$G$502,"Solicitada")+COUNTIFS(Solicitudes!$A$3:$A$502,$A20,Solicitudes!$D$3:$D$502,"&lt;="&amp;Q$3,Solicitudes!$E$3:$E$502,"&gt;="&amp;Q$3,Solicitudes!$G$3:$G$502,"Planificada")&gt;0,"P",""))))</f>
        <v/>
      </c>
      <c r="R20" s="27">
        <f>IF(OR(R$3="",$A20=""),"",IF(COUNTIFS(Solicitudes!$A$3:$A$502,$A20,Solicitudes!$D$3:$D$502,"&lt;="&amp;R$3,Solicitudes!$E$3:$E$502,"&gt;="&amp;R$3,Solicitudes!$G$3:$G$502,"Aprobada",Solicitudes!$L$3:$L$502,"&lt;&gt;Licencia",Solicitudes!$L$3:$L$502,"&lt;&gt;Ausencia")&gt;0,"V",IF(COUNTIFS(Solicitudes!$A$3:$A$502,$A20,Solicitudes!$D$3:$D$502,"&lt;="&amp;R$3,Solicitudes!$E$3:$E$502,"&gt;="&amp;R$3,Solicitudes!$G$3:$G$502,"Aprobada",Solicitudes!$L$3:$L$502,"Licencia")+COUNTIFS(Solicitudes!$A$3:$A$502,$A20,Solicitudes!$D$3:$D$502,"&lt;="&amp;R$3,Solicitudes!$E$3:$E$502,"&gt;="&amp;R$3,Solicitudes!$G$3:$G$502,"Aprobada",Solicitudes!$L$3:$L$502,"Ausencia")&gt;0,"L",IF(COUNTIFS(Solicitudes!$A$3:$A$502,$A20,Solicitudes!$D$3:$D$502,"&lt;="&amp;R$3,Solicitudes!$E$3:$E$502,"&gt;="&amp;R$3,Solicitudes!$G$3:$G$502,"Solicitada")+COUNTIFS(Solicitudes!$A$3:$A$502,$A20,Solicitudes!$D$3:$D$502,"&lt;="&amp;R$3,Solicitudes!$E$3:$E$502,"&gt;="&amp;R$3,Solicitudes!$G$3:$G$502,"Planificada")&gt;0,"P",""))))</f>
        <v/>
      </c>
      <c r="S20" s="27">
        <f>IF(OR(S$3="",$A20=""),"",IF(COUNTIFS(Solicitudes!$A$3:$A$502,$A20,Solicitudes!$D$3:$D$502,"&lt;="&amp;S$3,Solicitudes!$E$3:$E$502,"&gt;="&amp;S$3,Solicitudes!$G$3:$G$502,"Aprobada",Solicitudes!$L$3:$L$502,"&lt;&gt;Licencia",Solicitudes!$L$3:$L$502,"&lt;&gt;Ausencia")&gt;0,"V",IF(COUNTIFS(Solicitudes!$A$3:$A$502,$A20,Solicitudes!$D$3:$D$502,"&lt;="&amp;S$3,Solicitudes!$E$3:$E$502,"&gt;="&amp;S$3,Solicitudes!$G$3:$G$502,"Aprobada",Solicitudes!$L$3:$L$502,"Licencia")+COUNTIFS(Solicitudes!$A$3:$A$502,$A20,Solicitudes!$D$3:$D$502,"&lt;="&amp;S$3,Solicitudes!$E$3:$E$502,"&gt;="&amp;S$3,Solicitudes!$G$3:$G$502,"Aprobada",Solicitudes!$L$3:$L$502,"Ausencia")&gt;0,"L",IF(COUNTIFS(Solicitudes!$A$3:$A$502,$A20,Solicitudes!$D$3:$D$502,"&lt;="&amp;S$3,Solicitudes!$E$3:$E$502,"&gt;="&amp;S$3,Solicitudes!$G$3:$G$502,"Solicitada")+COUNTIFS(Solicitudes!$A$3:$A$502,$A20,Solicitudes!$D$3:$D$502,"&lt;="&amp;S$3,Solicitudes!$E$3:$E$502,"&gt;="&amp;S$3,Solicitudes!$G$3:$G$502,"Planificada")&gt;0,"P",""))))</f>
        <v/>
      </c>
      <c r="T20" s="27">
        <f>IF(OR(T$3="",$A20=""),"",IF(COUNTIFS(Solicitudes!$A$3:$A$502,$A20,Solicitudes!$D$3:$D$502,"&lt;="&amp;T$3,Solicitudes!$E$3:$E$502,"&gt;="&amp;T$3,Solicitudes!$G$3:$G$502,"Aprobada",Solicitudes!$L$3:$L$502,"&lt;&gt;Licencia",Solicitudes!$L$3:$L$502,"&lt;&gt;Ausencia")&gt;0,"V",IF(COUNTIFS(Solicitudes!$A$3:$A$502,$A20,Solicitudes!$D$3:$D$502,"&lt;="&amp;T$3,Solicitudes!$E$3:$E$502,"&gt;="&amp;T$3,Solicitudes!$G$3:$G$502,"Aprobada",Solicitudes!$L$3:$L$502,"Licencia")+COUNTIFS(Solicitudes!$A$3:$A$502,$A20,Solicitudes!$D$3:$D$502,"&lt;="&amp;T$3,Solicitudes!$E$3:$E$502,"&gt;="&amp;T$3,Solicitudes!$G$3:$G$502,"Aprobada",Solicitudes!$L$3:$L$502,"Ausencia")&gt;0,"L",IF(COUNTIFS(Solicitudes!$A$3:$A$502,$A20,Solicitudes!$D$3:$D$502,"&lt;="&amp;T$3,Solicitudes!$E$3:$E$502,"&gt;="&amp;T$3,Solicitudes!$G$3:$G$502,"Solicitada")+COUNTIFS(Solicitudes!$A$3:$A$502,$A20,Solicitudes!$D$3:$D$502,"&lt;="&amp;T$3,Solicitudes!$E$3:$E$502,"&gt;="&amp;T$3,Solicitudes!$G$3:$G$502,"Planificada")&gt;0,"P",""))))</f>
        <v/>
      </c>
      <c r="U20" s="27">
        <f>IF(OR(U$3="",$A20=""),"",IF(COUNTIFS(Solicitudes!$A$3:$A$502,$A20,Solicitudes!$D$3:$D$502,"&lt;="&amp;U$3,Solicitudes!$E$3:$E$502,"&gt;="&amp;U$3,Solicitudes!$G$3:$G$502,"Aprobada",Solicitudes!$L$3:$L$502,"&lt;&gt;Licencia",Solicitudes!$L$3:$L$502,"&lt;&gt;Ausencia")&gt;0,"V",IF(COUNTIFS(Solicitudes!$A$3:$A$502,$A20,Solicitudes!$D$3:$D$502,"&lt;="&amp;U$3,Solicitudes!$E$3:$E$502,"&gt;="&amp;U$3,Solicitudes!$G$3:$G$502,"Aprobada",Solicitudes!$L$3:$L$502,"Licencia")+COUNTIFS(Solicitudes!$A$3:$A$502,$A20,Solicitudes!$D$3:$D$502,"&lt;="&amp;U$3,Solicitudes!$E$3:$E$502,"&gt;="&amp;U$3,Solicitudes!$G$3:$G$502,"Aprobada",Solicitudes!$L$3:$L$502,"Ausencia")&gt;0,"L",IF(COUNTIFS(Solicitudes!$A$3:$A$502,$A20,Solicitudes!$D$3:$D$502,"&lt;="&amp;U$3,Solicitudes!$E$3:$E$502,"&gt;="&amp;U$3,Solicitudes!$G$3:$G$502,"Solicitada")+COUNTIFS(Solicitudes!$A$3:$A$502,$A20,Solicitudes!$D$3:$D$502,"&lt;="&amp;U$3,Solicitudes!$E$3:$E$502,"&gt;="&amp;U$3,Solicitudes!$G$3:$G$502,"Planificada")&gt;0,"P",""))))</f>
        <v/>
      </c>
      <c r="V20" s="27">
        <f>IF(OR(V$3="",$A20=""),"",IF(COUNTIFS(Solicitudes!$A$3:$A$502,$A20,Solicitudes!$D$3:$D$502,"&lt;="&amp;V$3,Solicitudes!$E$3:$E$502,"&gt;="&amp;V$3,Solicitudes!$G$3:$G$502,"Aprobada",Solicitudes!$L$3:$L$502,"&lt;&gt;Licencia",Solicitudes!$L$3:$L$502,"&lt;&gt;Ausencia")&gt;0,"V",IF(COUNTIFS(Solicitudes!$A$3:$A$502,$A20,Solicitudes!$D$3:$D$502,"&lt;="&amp;V$3,Solicitudes!$E$3:$E$502,"&gt;="&amp;V$3,Solicitudes!$G$3:$G$502,"Aprobada",Solicitudes!$L$3:$L$502,"Licencia")+COUNTIFS(Solicitudes!$A$3:$A$502,$A20,Solicitudes!$D$3:$D$502,"&lt;="&amp;V$3,Solicitudes!$E$3:$E$502,"&gt;="&amp;V$3,Solicitudes!$G$3:$G$502,"Aprobada",Solicitudes!$L$3:$L$502,"Ausencia")&gt;0,"L",IF(COUNTIFS(Solicitudes!$A$3:$A$502,$A20,Solicitudes!$D$3:$D$502,"&lt;="&amp;V$3,Solicitudes!$E$3:$E$502,"&gt;="&amp;V$3,Solicitudes!$G$3:$G$502,"Solicitada")+COUNTIFS(Solicitudes!$A$3:$A$502,$A20,Solicitudes!$D$3:$D$502,"&lt;="&amp;V$3,Solicitudes!$E$3:$E$502,"&gt;="&amp;V$3,Solicitudes!$G$3:$G$502,"Planificada")&gt;0,"P",""))))</f>
        <v/>
      </c>
      <c r="W20" s="27">
        <f>IF(OR(W$3="",$A20=""),"",IF(COUNTIFS(Solicitudes!$A$3:$A$502,$A20,Solicitudes!$D$3:$D$502,"&lt;="&amp;W$3,Solicitudes!$E$3:$E$502,"&gt;="&amp;W$3,Solicitudes!$G$3:$G$502,"Aprobada",Solicitudes!$L$3:$L$502,"&lt;&gt;Licencia",Solicitudes!$L$3:$L$502,"&lt;&gt;Ausencia")&gt;0,"V",IF(COUNTIFS(Solicitudes!$A$3:$A$502,$A20,Solicitudes!$D$3:$D$502,"&lt;="&amp;W$3,Solicitudes!$E$3:$E$502,"&gt;="&amp;W$3,Solicitudes!$G$3:$G$502,"Aprobada",Solicitudes!$L$3:$L$502,"Licencia")+COUNTIFS(Solicitudes!$A$3:$A$502,$A20,Solicitudes!$D$3:$D$502,"&lt;="&amp;W$3,Solicitudes!$E$3:$E$502,"&gt;="&amp;W$3,Solicitudes!$G$3:$G$502,"Aprobada",Solicitudes!$L$3:$L$502,"Ausencia")&gt;0,"L",IF(COUNTIFS(Solicitudes!$A$3:$A$502,$A20,Solicitudes!$D$3:$D$502,"&lt;="&amp;W$3,Solicitudes!$E$3:$E$502,"&gt;="&amp;W$3,Solicitudes!$G$3:$G$502,"Solicitada")+COUNTIFS(Solicitudes!$A$3:$A$502,$A20,Solicitudes!$D$3:$D$502,"&lt;="&amp;W$3,Solicitudes!$E$3:$E$502,"&gt;="&amp;W$3,Solicitudes!$G$3:$G$502,"Planificada")&gt;0,"P",""))))</f>
        <v/>
      </c>
      <c r="X20" s="27">
        <f>IF(OR(X$3="",$A20=""),"",IF(COUNTIFS(Solicitudes!$A$3:$A$502,$A20,Solicitudes!$D$3:$D$502,"&lt;="&amp;X$3,Solicitudes!$E$3:$E$502,"&gt;="&amp;X$3,Solicitudes!$G$3:$G$502,"Aprobada",Solicitudes!$L$3:$L$502,"&lt;&gt;Licencia",Solicitudes!$L$3:$L$502,"&lt;&gt;Ausencia")&gt;0,"V",IF(COUNTIFS(Solicitudes!$A$3:$A$502,$A20,Solicitudes!$D$3:$D$502,"&lt;="&amp;X$3,Solicitudes!$E$3:$E$502,"&gt;="&amp;X$3,Solicitudes!$G$3:$G$502,"Aprobada",Solicitudes!$L$3:$L$502,"Licencia")+COUNTIFS(Solicitudes!$A$3:$A$502,$A20,Solicitudes!$D$3:$D$502,"&lt;="&amp;X$3,Solicitudes!$E$3:$E$502,"&gt;="&amp;X$3,Solicitudes!$G$3:$G$502,"Aprobada",Solicitudes!$L$3:$L$502,"Ausencia")&gt;0,"L",IF(COUNTIFS(Solicitudes!$A$3:$A$502,$A20,Solicitudes!$D$3:$D$502,"&lt;="&amp;X$3,Solicitudes!$E$3:$E$502,"&gt;="&amp;X$3,Solicitudes!$G$3:$G$502,"Solicitada")+COUNTIFS(Solicitudes!$A$3:$A$502,$A20,Solicitudes!$D$3:$D$502,"&lt;="&amp;X$3,Solicitudes!$E$3:$E$502,"&gt;="&amp;X$3,Solicitudes!$G$3:$G$502,"Planificada")&gt;0,"P",""))))</f>
        <v/>
      </c>
      <c r="Y20" s="27">
        <f>IF(OR(Y$3="",$A20=""),"",IF(COUNTIFS(Solicitudes!$A$3:$A$502,$A20,Solicitudes!$D$3:$D$502,"&lt;="&amp;Y$3,Solicitudes!$E$3:$E$502,"&gt;="&amp;Y$3,Solicitudes!$G$3:$G$502,"Aprobada",Solicitudes!$L$3:$L$502,"&lt;&gt;Licencia",Solicitudes!$L$3:$L$502,"&lt;&gt;Ausencia")&gt;0,"V",IF(COUNTIFS(Solicitudes!$A$3:$A$502,$A20,Solicitudes!$D$3:$D$502,"&lt;="&amp;Y$3,Solicitudes!$E$3:$E$502,"&gt;="&amp;Y$3,Solicitudes!$G$3:$G$502,"Aprobada",Solicitudes!$L$3:$L$502,"Licencia")+COUNTIFS(Solicitudes!$A$3:$A$502,$A20,Solicitudes!$D$3:$D$502,"&lt;="&amp;Y$3,Solicitudes!$E$3:$E$502,"&gt;="&amp;Y$3,Solicitudes!$G$3:$G$502,"Aprobada",Solicitudes!$L$3:$L$502,"Ausencia")&gt;0,"L",IF(COUNTIFS(Solicitudes!$A$3:$A$502,$A20,Solicitudes!$D$3:$D$502,"&lt;="&amp;Y$3,Solicitudes!$E$3:$E$502,"&gt;="&amp;Y$3,Solicitudes!$G$3:$G$502,"Solicitada")+COUNTIFS(Solicitudes!$A$3:$A$502,$A20,Solicitudes!$D$3:$D$502,"&lt;="&amp;Y$3,Solicitudes!$E$3:$E$502,"&gt;="&amp;Y$3,Solicitudes!$G$3:$G$502,"Planificada")&gt;0,"P",""))))</f>
        <v/>
      </c>
      <c r="Z20" s="27">
        <f>IF(OR(Z$3="",$A20=""),"",IF(COUNTIFS(Solicitudes!$A$3:$A$502,$A20,Solicitudes!$D$3:$D$502,"&lt;="&amp;Z$3,Solicitudes!$E$3:$E$502,"&gt;="&amp;Z$3,Solicitudes!$G$3:$G$502,"Aprobada",Solicitudes!$L$3:$L$502,"&lt;&gt;Licencia",Solicitudes!$L$3:$L$502,"&lt;&gt;Ausencia")&gt;0,"V",IF(COUNTIFS(Solicitudes!$A$3:$A$502,$A20,Solicitudes!$D$3:$D$502,"&lt;="&amp;Z$3,Solicitudes!$E$3:$E$502,"&gt;="&amp;Z$3,Solicitudes!$G$3:$G$502,"Aprobada",Solicitudes!$L$3:$L$502,"Licencia")+COUNTIFS(Solicitudes!$A$3:$A$502,$A20,Solicitudes!$D$3:$D$502,"&lt;="&amp;Z$3,Solicitudes!$E$3:$E$502,"&gt;="&amp;Z$3,Solicitudes!$G$3:$G$502,"Aprobada",Solicitudes!$L$3:$L$502,"Ausencia")&gt;0,"L",IF(COUNTIFS(Solicitudes!$A$3:$A$502,$A20,Solicitudes!$D$3:$D$502,"&lt;="&amp;Z$3,Solicitudes!$E$3:$E$502,"&gt;="&amp;Z$3,Solicitudes!$G$3:$G$502,"Solicitada")+COUNTIFS(Solicitudes!$A$3:$A$502,$A20,Solicitudes!$D$3:$D$502,"&lt;="&amp;Z$3,Solicitudes!$E$3:$E$502,"&gt;="&amp;Z$3,Solicitudes!$G$3:$G$502,"Planificada")&gt;0,"P",""))))</f>
        <v/>
      </c>
      <c r="AA20" s="27">
        <f>IF(OR(AA$3="",$A20=""),"",IF(COUNTIFS(Solicitudes!$A$3:$A$502,$A20,Solicitudes!$D$3:$D$502,"&lt;="&amp;AA$3,Solicitudes!$E$3:$E$502,"&gt;="&amp;AA$3,Solicitudes!$G$3:$G$502,"Aprobada",Solicitudes!$L$3:$L$502,"&lt;&gt;Licencia",Solicitudes!$L$3:$L$502,"&lt;&gt;Ausencia")&gt;0,"V",IF(COUNTIFS(Solicitudes!$A$3:$A$502,$A20,Solicitudes!$D$3:$D$502,"&lt;="&amp;AA$3,Solicitudes!$E$3:$E$502,"&gt;="&amp;AA$3,Solicitudes!$G$3:$G$502,"Aprobada",Solicitudes!$L$3:$L$502,"Licencia")+COUNTIFS(Solicitudes!$A$3:$A$502,$A20,Solicitudes!$D$3:$D$502,"&lt;="&amp;AA$3,Solicitudes!$E$3:$E$502,"&gt;="&amp;AA$3,Solicitudes!$G$3:$G$502,"Aprobada",Solicitudes!$L$3:$L$502,"Ausencia")&gt;0,"L",IF(COUNTIFS(Solicitudes!$A$3:$A$502,$A20,Solicitudes!$D$3:$D$502,"&lt;="&amp;AA$3,Solicitudes!$E$3:$E$502,"&gt;="&amp;AA$3,Solicitudes!$G$3:$G$502,"Solicitada")+COUNTIFS(Solicitudes!$A$3:$A$502,$A20,Solicitudes!$D$3:$D$502,"&lt;="&amp;AA$3,Solicitudes!$E$3:$E$502,"&gt;="&amp;AA$3,Solicitudes!$G$3:$G$502,"Planificada")&gt;0,"P",""))))</f>
        <v/>
      </c>
      <c r="AB20" s="27">
        <f>IF(OR(AB$3="",$A20=""),"",IF(COUNTIFS(Solicitudes!$A$3:$A$502,$A20,Solicitudes!$D$3:$D$502,"&lt;="&amp;AB$3,Solicitudes!$E$3:$E$502,"&gt;="&amp;AB$3,Solicitudes!$G$3:$G$502,"Aprobada",Solicitudes!$L$3:$L$502,"&lt;&gt;Licencia",Solicitudes!$L$3:$L$502,"&lt;&gt;Ausencia")&gt;0,"V",IF(COUNTIFS(Solicitudes!$A$3:$A$502,$A20,Solicitudes!$D$3:$D$502,"&lt;="&amp;AB$3,Solicitudes!$E$3:$E$502,"&gt;="&amp;AB$3,Solicitudes!$G$3:$G$502,"Aprobada",Solicitudes!$L$3:$L$502,"Licencia")+COUNTIFS(Solicitudes!$A$3:$A$502,$A20,Solicitudes!$D$3:$D$502,"&lt;="&amp;AB$3,Solicitudes!$E$3:$E$502,"&gt;="&amp;AB$3,Solicitudes!$G$3:$G$502,"Aprobada",Solicitudes!$L$3:$L$502,"Ausencia")&gt;0,"L",IF(COUNTIFS(Solicitudes!$A$3:$A$502,$A20,Solicitudes!$D$3:$D$502,"&lt;="&amp;AB$3,Solicitudes!$E$3:$E$502,"&gt;="&amp;AB$3,Solicitudes!$G$3:$G$502,"Solicitada")+COUNTIFS(Solicitudes!$A$3:$A$502,$A20,Solicitudes!$D$3:$D$502,"&lt;="&amp;AB$3,Solicitudes!$E$3:$E$502,"&gt;="&amp;AB$3,Solicitudes!$G$3:$G$502,"Planificada")&gt;0,"P",""))))</f>
        <v/>
      </c>
      <c r="AC20" s="27">
        <f>IF(OR(AC$3="",$A20=""),"",IF(COUNTIFS(Solicitudes!$A$3:$A$502,$A20,Solicitudes!$D$3:$D$502,"&lt;="&amp;AC$3,Solicitudes!$E$3:$E$502,"&gt;="&amp;AC$3,Solicitudes!$G$3:$G$502,"Aprobada",Solicitudes!$L$3:$L$502,"&lt;&gt;Licencia",Solicitudes!$L$3:$L$502,"&lt;&gt;Ausencia")&gt;0,"V",IF(COUNTIFS(Solicitudes!$A$3:$A$502,$A20,Solicitudes!$D$3:$D$502,"&lt;="&amp;AC$3,Solicitudes!$E$3:$E$502,"&gt;="&amp;AC$3,Solicitudes!$G$3:$G$502,"Aprobada",Solicitudes!$L$3:$L$502,"Licencia")+COUNTIFS(Solicitudes!$A$3:$A$502,$A20,Solicitudes!$D$3:$D$502,"&lt;="&amp;AC$3,Solicitudes!$E$3:$E$502,"&gt;="&amp;AC$3,Solicitudes!$G$3:$G$502,"Aprobada",Solicitudes!$L$3:$L$502,"Ausencia")&gt;0,"L",IF(COUNTIFS(Solicitudes!$A$3:$A$502,$A20,Solicitudes!$D$3:$D$502,"&lt;="&amp;AC$3,Solicitudes!$E$3:$E$502,"&gt;="&amp;AC$3,Solicitudes!$G$3:$G$502,"Solicitada")+COUNTIFS(Solicitudes!$A$3:$A$502,$A20,Solicitudes!$D$3:$D$502,"&lt;="&amp;AC$3,Solicitudes!$E$3:$E$502,"&gt;="&amp;AC$3,Solicitudes!$G$3:$G$502,"Planificada")&gt;0,"P",""))))</f>
        <v/>
      </c>
      <c r="AD20" s="27">
        <f>IF(OR(AD$3="",$A20=""),"",IF(COUNTIFS(Solicitudes!$A$3:$A$502,$A20,Solicitudes!$D$3:$D$502,"&lt;="&amp;AD$3,Solicitudes!$E$3:$E$502,"&gt;="&amp;AD$3,Solicitudes!$G$3:$G$502,"Aprobada",Solicitudes!$L$3:$L$502,"&lt;&gt;Licencia",Solicitudes!$L$3:$L$502,"&lt;&gt;Ausencia")&gt;0,"V",IF(COUNTIFS(Solicitudes!$A$3:$A$502,$A20,Solicitudes!$D$3:$D$502,"&lt;="&amp;AD$3,Solicitudes!$E$3:$E$502,"&gt;="&amp;AD$3,Solicitudes!$G$3:$G$502,"Aprobada",Solicitudes!$L$3:$L$502,"Licencia")+COUNTIFS(Solicitudes!$A$3:$A$502,$A20,Solicitudes!$D$3:$D$502,"&lt;="&amp;AD$3,Solicitudes!$E$3:$E$502,"&gt;="&amp;AD$3,Solicitudes!$G$3:$G$502,"Aprobada",Solicitudes!$L$3:$L$502,"Ausencia")&gt;0,"L",IF(COUNTIFS(Solicitudes!$A$3:$A$502,$A20,Solicitudes!$D$3:$D$502,"&lt;="&amp;AD$3,Solicitudes!$E$3:$E$502,"&gt;="&amp;AD$3,Solicitudes!$G$3:$G$502,"Solicitada")+COUNTIFS(Solicitudes!$A$3:$A$502,$A20,Solicitudes!$D$3:$D$502,"&lt;="&amp;AD$3,Solicitudes!$E$3:$E$502,"&gt;="&amp;AD$3,Solicitudes!$G$3:$G$502,"Planificada")&gt;0,"P",""))))</f>
        <v/>
      </c>
      <c r="AE20" s="27">
        <f>IF(OR(AE$3="",$A20=""),"",IF(COUNTIFS(Solicitudes!$A$3:$A$502,$A20,Solicitudes!$D$3:$D$502,"&lt;="&amp;AE$3,Solicitudes!$E$3:$E$502,"&gt;="&amp;AE$3,Solicitudes!$G$3:$G$502,"Aprobada",Solicitudes!$L$3:$L$502,"&lt;&gt;Licencia",Solicitudes!$L$3:$L$502,"&lt;&gt;Ausencia")&gt;0,"V",IF(COUNTIFS(Solicitudes!$A$3:$A$502,$A20,Solicitudes!$D$3:$D$502,"&lt;="&amp;AE$3,Solicitudes!$E$3:$E$502,"&gt;="&amp;AE$3,Solicitudes!$G$3:$G$502,"Aprobada",Solicitudes!$L$3:$L$502,"Licencia")+COUNTIFS(Solicitudes!$A$3:$A$502,$A20,Solicitudes!$D$3:$D$502,"&lt;="&amp;AE$3,Solicitudes!$E$3:$E$502,"&gt;="&amp;AE$3,Solicitudes!$G$3:$G$502,"Aprobada",Solicitudes!$L$3:$L$502,"Ausencia")&gt;0,"L",IF(COUNTIFS(Solicitudes!$A$3:$A$502,$A20,Solicitudes!$D$3:$D$502,"&lt;="&amp;AE$3,Solicitudes!$E$3:$E$502,"&gt;="&amp;AE$3,Solicitudes!$G$3:$G$502,"Solicitada")+COUNTIFS(Solicitudes!$A$3:$A$502,$A20,Solicitudes!$D$3:$D$502,"&lt;="&amp;AE$3,Solicitudes!$E$3:$E$502,"&gt;="&amp;AE$3,Solicitudes!$G$3:$G$502,"Planificada")&gt;0,"P",""))))</f>
        <v/>
      </c>
      <c r="AF20" s="27">
        <f>IF(OR(AF$3="",$A20=""),"",IF(COUNTIFS(Solicitudes!$A$3:$A$502,$A20,Solicitudes!$D$3:$D$502,"&lt;="&amp;AF$3,Solicitudes!$E$3:$E$502,"&gt;="&amp;AF$3,Solicitudes!$G$3:$G$502,"Aprobada",Solicitudes!$L$3:$L$502,"&lt;&gt;Licencia",Solicitudes!$L$3:$L$502,"&lt;&gt;Ausencia")&gt;0,"V",IF(COUNTIFS(Solicitudes!$A$3:$A$502,$A20,Solicitudes!$D$3:$D$502,"&lt;="&amp;AF$3,Solicitudes!$E$3:$E$502,"&gt;="&amp;AF$3,Solicitudes!$G$3:$G$502,"Aprobada",Solicitudes!$L$3:$L$502,"Licencia")+COUNTIFS(Solicitudes!$A$3:$A$502,$A20,Solicitudes!$D$3:$D$502,"&lt;="&amp;AF$3,Solicitudes!$E$3:$E$502,"&gt;="&amp;AF$3,Solicitudes!$G$3:$G$502,"Aprobada",Solicitudes!$L$3:$L$502,"Ausencia")&gt;0,"L",IF(COUNTIFS(Solicitudes!$A$3:$A$502,$A20,Solicitudes!$D$3:$D$502,"&lt;="&amp;AF$3,Solicitudes!$E$3:$E$502,"&gt;="&amp;AF$3,Solicitudes!$G$3:$G$502,"Solicitada")+COUNTIFS(Solicitudes!$A$3:$A$502,$A20,Solicitudes!$D$3:$D$502,"&lt;="&amp;AF$3,Solicitudes!$E$3:$E$502,"&gt;="&amp;AF$3,Solicitudes!$G$3:$G$502,"Planificada")&gt;0,"P",""))))</f>
        <v/>
      </c>
      <c r="AG20" s="27">
        <f>IF(OR(AG$3="",$A20=""),"",IF(COUNTIFS(Solicitudes!$A$3:$A$502,$A20,Solicitudes!$D$3:$D$502,"&lt;="&amp;AG$3,Solicitudes!$E$3:$E$502,"&gt;="&amp;AG$3,Solicitudes!$G$3:$G$502,"Aprobada",Solicitudes!$L$3:$L$502,"&lt;&gt;Licencia",Solicitudes!$L$3:$L$502,"&lt;&gt;Ausencia")&gt;0,"V",IF(COUNTIFS(Solicitudes!$A$3:$A$502,$A20,Solicitudes!$D$3:$D$502,"&lt;="&amp;AG$3,Solicitudes!$E$3:$E$502,"&gt;="&amp;AG$3,Solicitudes!$G$3:$G$502,"Aprobada",Solicitudes!$L$3:$L$502,"Licencia")+COUNTIFS(Solicitudes!$A$3:$A$502,$A20,Solicitudes!$D$3:$D$502,"&lt;="&amp;AG$3,Solicitudes!$E$3:$E$502,"&gt;="&amp;AG$3,Solicitudes!$G$3:$G$502,"Aprobada",Solicitudes!$L$3:$L$502,"Ausencia")&gt;0,"L",IF(COUNTIFS(Solicitudes!$A$3:$A$502,$A20,Solicitudes!$D$3:$D$502,"&lt;="&amp;AG$3,Solicitudes!$E$3:$E$502,"&gt;="&amp;AG$3,Solicitudes!$G$3:$G$502,"Solicitada")+COUNTIFS(Solicitudes!$A$3:$A$502,$A20,Solicitudes!$D$3:$D$502,"&lt;="&amp;AG$3,Solicitudes!$E$3:$E$502,"&gt;="&amp;AG$3,Solicitudes!$G$3:$G$502,"Planificada")&gt;0,"P",""))))</f>
        <v/>
      </c>
    </row>
    <row r="21">
      <c r="A21">
        <f>IF(Saldos!A21="","",Saldos!A21)</f>
        <v/>
      </c>
      <c r="B21">
        <f>IF(A21="","",Saldos!B21)</f>
        <v/>
      </c>
      <c r="C21" s="27">
        <f>IF(OR(C$3="",$A21=""),"",IF(COUNTIFS(Solicitudes!$A$3:$A$502,$A21,Solicitudes!$D$3:$D$502,"&lt;="&amp;C$3,Solicitudes!$E$3:$E$502,"&gt;="&amp;C$3,Solicitudes!$G$3:$G$502,"Aprobada",Solicitudes!$L$3:$L$502,"&lt;&gt;Licencia",Solicitudes!$L$3:$L$502,"&lt;&gt;Ausencia")&gt;0,"V",IF(COUNTIFS(Solicitudes!$A$3:$A$502,$A21,Solicitudes!$D$3:$D$502,"&lt;="&amp;C$3,Solicitudes!$E$3:$E$502,"&gt;="&amp;C$3,Solicitudes!$G$3:$G$502,"Aprobada",Solicitudes!$L$3:$L$502,"Licencia")+COUNTIFS(Solicitudes!$A$3:$A$502,$A21,Solicitudes!$D$3:$D$502,"&lt;="&amp;C$3,Solicitudes!$E$3:$E$502,"&gt;="&amp;C$3,Solicitudes!$G$3:$G$502,"Aprobada",Solicitudes!$L$3:$L$502,"Ausencia")&gt;0,"L",IF(COUNTIFS(Solicitudes!$A$3:$A$502,$A21,Solicitudes!$D$3:$D$502,"&lt;="&amp;C$3,Solicitudes!$E$3:$E$502,"&gt;="&amp;C$3,Solicitudes!$G$3:$G$502,"Solicitada")+COUNTIFS(Solicitudes!$A$3:$A$502,$A21,Solicitudes!$D$3:$D$502,"&lt;="&amp;C$3,Solicitudes!$E$3:$E$502,"&gt;="&amp;C$3,Solicitudes!$G$3:$G$502,"Planificada")&gt;0,"P",""))))</f>
        <v/>
      </c>
      <c r="D21" s="27">
        <f>IF(OR(D$3="",$A21=""),"",IF(COUNTIFS(Solicitudes!$A$3:$A$502,$A21,Solicitudes!$D$3:$D$502,"&lt;="&amp;D$3,Solicitudes!$E$3:$E$502,"&gt;="&amp;D$3,Solicitudes!$G$3:$G$502,"Aprobada",Solicitudes!$L$3:$L$502,"&lt;&gt;Licencia",Solicitudes!$L$3:$L$502,"&lt;&gt;Ausencia")&gt;0,"V",IF(COUNTIFS(Solicitudes!$A$3:$A$502,$A21,Solicitudes!$D$3:$D$502,"&lt;="&amp;D$3,Solicitudes!$E$3:$E$502,"&gt;="&amp;D$3,Solicitudes!$G$3:$G$502,"Aprobada",Solicitudes!$L$3:$L$502,"Licencia")+COUNTIFS(Solicitudes!$A$3:$A$502,$A21,Solicitudes!$D$3:$D$502,"&lt;="&amp;D$3,Solicitudes!$E$3:$E$502,"&gt;="&amp;D$3,Solicitudes!$G$3:$G$502,"Aprobada",Solicitudes!$L$3:$L$502,"Ausencia")&gt;0,"L",IF(COUNTIFS(Solicitudes!$A$3:$A$502,$A21,Solicitudes!$D$3:$D$502,"&lt;="&amp;D$3,Solicitudes!$E$3:$E$502,"&gt;="&amp;D$3,Solicitudes!$G$3:$G$502,"Solicitada")+COUNTIFS(Solicitudes!$A$3:$A$502,$A21,Solicitudes!$D$3:$D$502,"&lt;="&amp;D$3,Solicitudes!$E$3:$E$502,"&gt;="&amp;D$3,Solicitudes!$G$3:$G$502,"Planificada")&gt;0,"P",""))))</f>
        <v/>
      </c>
      <c r="E21" s="27">
        <f>IF(OR(E$3="",$A21=""),"",IF(COUNTIFS(Solicitudes!$A$3:$A$502,$A21,Solicitudes!$D$3:$D$502,"&lt;="&amp;E$3,Solicitudes!$E$3:$E$502,"&gt;="&amp;E$3,Solicitudes!$G$3:$G$502,"Aprobada",Solicitudes!$L$3:$L$502,"&lt;&gt;Licencia",Solicitudes!$L$3:$L$502,"&lt;&gt;Ausencia")&gt;0,"V",IF(COUNTIFS(Solicitudes!$A$3:$A$502,$A21,Solicitudes!$D$3:$D$502,"&lt;="&amp;E$3,Solicitudes!$E$3:$E$502,"&gt;="&amp;E$3,Solicitudes!$G$3:$G$502,"Aprobada",Solicitudes!$L$3:$L$502,"Licencia")+COUNTIFS(Solicitudes!$A$3:$A$502,$A21,Solicitudes!$D$3:$D$502,"&lt;="&amp;E$3,Solicitudes!$E$3:$E$502,"&gt;="&amp;E$3,Solicitudes!$G$3:$G$502,"Aprobada",Solicitudes!$L$3:$L$502,"Ausencia")&gt;0,"L",IF(COUNTIFS(Solicitudes!$A$3:$A$502,$A21,Solicitudes!$D$3:$D$502,"&lt;="&amp;E$3,Solicitudes!$E$3:$E$502,"&gt;="&amp;E$3,Solicitudes!$G$3:$G$502,"Solicitada")+COUNTIFS(Solicitudes!$A$3:$A$502,$A21,Solicitudes!$D$3:$D$502,"&lt;="&amp;E$3,Solicitudes!$E$3:$E$502,"&gt;="&amp;E$3,Solicitudes!$G$3:$G$502,"Planificada")&gt;0,"P",""))))</f>
        <v/>
      </c>
      <c r="F21" s="27">
        <f>IF(OR(F$3="",$A21=""),"",IF(COUNTIFS(Solicitudes!$A$3:$A$502,$A21,Solicitudes!$D$3:$D$502,"&lt;="&amp;F$3,Solicitudes!$E$3:$E$502,"&gt;="&amp;F$3,Solicitudes!$G$3:$G$502,"Aprobada",Solicitudes!$L$3:$L$502,"&lt;&gt;Licencia",Solicitudes!$L$3:$L$502,"&lt;&gt;Ausencia")&gt;0,"V",IF(COUNTIFS(Solicitudes!$A$3:$A$502,$A21,Solicitudes!$D$3:$D$502,"&lt;="&amp;F$3,Solicitudes!$E$3:$E$502,"&gt;="&amp;F$3,Solicitudes!$G$3:$G$502,"Aprobada",Solicitudes!$L$3:$L$502,"Licencia")+COUNTIFS(Solicitudes!$A$3:$A$502,$A21,Solicitudes!$D$3:$D$502,"&lt;="&amp;F$3,Solicitudes!$E$3:$E$502,"&gt;="&amp;F$3,Solicitudes!$G$3:$G$502,"Aprobada",Solicitudes!$L$3:$L$502,"Ausencia")&gt;0,"L",IF(COUNTIFS(Solicitudes!$A$3:$A$502,$A21,Solicitudes!$D$3:$D$502,"&lt;="&amp;F$3,Solicitudes!$E$3:$E$502,"&gt;="&amp;F$3,Solicitudes!$G$3:$G$502,"Solicitada")+COUNTIFS(Solicitudes!$A$3:$A$502,$A21,Solicitudes!$D$3:$D$502,"&lt;="&amp;F$3,Solicitudes!$E$3:$E$502,"&gt;="&amp;F$3,Solicitudes!$G$3:$G$502,"Planificada")&gt;0,"P",""))))</f>
        <v/>
      </c>
      <c r="G21" s="27">
        <f>IF(OR(G$3="",$A21=""),"",IF(COUNTIFS(Solicitudes!$A$3:$A$502,$A21,Solicitudes!$D$3:$D$502,"&lt;="&amp;G$3,Solicitudes!$E$3:$E$502,"&gt;="&amp;G$3,Solicitudes!$G$3:$G$502,"Aprobada",Solicitudes!$L$3:$L$502,"&lt;&gt;Licencia",Solicitudes!$L$3:$L$502,"&lt;&gt;Ausencia")&gt;0,"V",IF(COUNTIFS(Solicitudes!$A$3:$A$502,$A21,Solicitudes!$D$3:$D$502,"&lt;="&amp;G$3,Solicitudes!$E$3:$E$502,"&gt;="&amp;G$3,Solicitudes!$G$3:$G$502,"Aprobada",Solicitudes!$L$3:$L$502,"Licencia")+COUNTIFS(Solicitudes!$A$3:$A$502,$A21,Solicitudes!$D$3:$D$502,"&lt;="&amp;G$3,Solicitudes!$E$3:$E$502,"&gt;="&amp;G$3,Solicitudes!$G$3:$G$502,"Aprobada",Solicitudes!$L$3:$L$502,"Ausencia")&gt;0,"L",IF(COUNTIFS(Solicitudes!$A$3:$A$502,$A21,Solicitudes!$D$3:$D$502,"&lt;="&amp;G$3,Solicitudes!$E$3:$E$502,"&gt;="&amp;G$3,Solicitudes!$G$3:$G$502,"Solicitada")+COUNTIFS(Solicitudes!$A$3:$A$502,$A21,Solicitudes!$D$3:$D$502,"&lt;="&amp;G$3,Solicitudes!$E$3:$E$502,"&gt;="&amp;G$3,Solicitudes!$G$3:$G$502,"Planificada")&gt;0,"P",""))))</f>
        <v/>
      </c>
      <c r="H21" s="27">
        <f>IF(OR(H$3="",$A21=""),"",IF(COUNTIFS(Solicitudes!$A$3:$A$502,$A21,Solicitudes!$D$3:$D$502,"&lt;="&amp;H$3,Solicitudes!$E$3:$E$502,"&gt;="&amp;H$3,Solicitudes!$G$3:$G$502,"Aprobada",Solicitudes!$L$3:$L$502,"&lt;&gt;Licencia",Solicitudes!$L$3:$L$502,"&lt;&gt;Ausencia")&gt;0,"V",IF(COUNTIFS(Solicitudes!$A$3:$A$502,$A21,Solicitudes!$D$3:$D$502,"&lt;="&amp;H$3,Solicitudes!$E$3:$E$502,"&gt;="&amp;H$3,Solicitudes!$G$3:$G$502,"Aprobada",Solicitudes!$L$3:$L$502,"Licencia")+COUNTIFS(Solicitudes!$A$3:$A$502,$A21,Solicitudes!$D$3:$D$502,"&lt;="&amp;H$3,Solicitudes!$E$3:$E$502,"&gt;="&amp;H$3,Solicitudes!$G$3:$G$502,"Aprobada",Solicitudes!$L$3:$L$502,"Ausencia")&gt;0,"L",IF(COUNTIFS(Solicitudes!$A$3:$A$502,$A21,Solicitudes!$D$3:$D$502,"&lt;="&amp;H$3,Solicitudes!$E$3:$E$502,"&gt;="&amp;H$3,Solicitudes!$G$3:$G$502,"Solicitada")+COUNTIFS(Solicitudes!$A$3:$A$502,$A21,Solicitudes!$D$3:$D$502,"&lt;="&amp;H$3,Solicitudes!$E$3:$E$502,"&gt;="&amp;H$3,Solicitudes!$G$3:$G$502,"Planificada")&gt;0,"P",""))))</f>
        <v/>
      </c>
      <c r="I21" s="27">
        <f>IF(OR(I$3="",$A21=""),"",IF(COUNTIFS(Solicitudes!$A$3:$A$502,$A21,Solicitudes!$D$3:$D$502,"&lt;="&amp;I$3,Solicitudes!$E$3:$E$502,"&gt;="&amp;I$3,Solicitudes!$G$3:$G$502,"Aprobada",Solicitudes!$L$3:$L$502,"&lt;&gt;Licencia",Solicitudes!$L$3:$L$502,"&lt;&gt;Ausencia")&gt;0,"V",IF(COUNTIFS(Solicitudes!$A$3:$A$502,$A21,Solicitudes!$D$3:$D$502,"&lt;="&amp;I$3,Solicitudes!$E$3:$E$502,"&gt;="&amp;I$3,Solicitudes!$G$3:$G$502,"Aprobada",Solicitudes!$L$3:$L$502,"Licencia")+COUNTIFS(Solicitudes!$A$3:$A$502,$A21,Solicitudes!$D$3:$D$502,"&lt;="&amp;I$3,Solicitudes!$E$3:$E$502,"&gt;="&amp;I$3,Solicitudes!$G$3:$G$502,"Aprobada",Solicitudes!$L$3:$L$502,"Ausencia")&gt;0,"L",IF(COUNTIFS(Solicitudes!$A$3:$A$502,$A21,Solicitudes!$D$3:$D$502,"&lt;="&amp;I$3,Solicitudes!$E$3:$E$502,"&gt;="&amp;I$3,Solicitudes!$G$3:$G$502,"Solicitada")+COUNTIFS(Solicitudes!$A$3:$A$502,$A21,Solicitudes!$D$3:$D$502,"&lt;="&amp;I$3,Solicitudes!$E$3:$E$502,"&gt;="&amp;I$3,Solicitudes!$G$3:$G$502,"Planificada")&gt;0,"P",""))))</f>
        <v/>
      </c>
      <c r="J21" s="27">
        <f>IF(OR(J$3="",$A21=""),"",IF(COUNTIFS(Solicitudes!$A$3:$A$502,$A21,Solicitudes!$D$3:$D$502,"&lt;="&amp;J$3,Solicitudes!$E$3:$E$502,"&gt;="&amp;J$3,Solicitudes!$G$3:$G$502,"Aprobada",Solicitudes!$L$3:$L$502,"&lt;&gt;Licencia",Solicitudes!$L$3:$L$502,"&lt;&gt;Ausencia")&gt;0,"V",IF(COUNTIFS(Solicitudes!$A$3:$A$502,$A21,Solicitudes!$D$3:$D$502,"&lt;="&amp;J$3,Solicitudes!$E$3:$E$502,"&gt;="&amp;J$3,Solicitudes!$G$3:$G$502,"Aprobada",Solicitudes!$L$3:$L$502,"Licencia")+COUNTIFS(Solicitudes!$A$3:$A$502,$A21,Solicitudes!$D$3:$D$502,"&lt;="&amp;J$3,Solicitudes!$E$3:$E$502,"&gt;="&amp;J$3,Solicitudes!$G$3:$G$502,"Aprobada",Solicitudes!$L$3:$L$502,"Ausencia")&gt;0,"L",IF(COUNTIFS(Solicitudes!$A$3:$A$502,$A21,Solicitudes!$D$3:$D$502,"&lt;="&amp;J$3,Solicitudes!$E$3:$E$502,"&gt;="&amp;J$3,Solicitudes!$G$3:$G$502,"Solicitada")+COUNTIFS(Solicitudes!$A$3:$A$502,$A21,Solicitudes!$D$3:$D$502,"&lt;="&amp;J$3,Solicitudes!$E$3:$E$502,"&gt;="&amp;J$3,Solicitudes!$G$3:$G$502,"Planificada")&gt;0,"P",""))))</f>
        <v/>
      </c>
      <c r="K21" s="27">
        <f>IF(OR(K$3="",$A21=""),"",IF(COUNTIFS(Solicitudes!$A$3:$A$502,$A21,Solicitudes!$D$3:$D$502,"&lt;="&amp;K$3,Solicitudes!$E$3:$E$502,"&gt;="&amp;K$3,Solicitudes!$G$3:$G$502,"Aprobada",Solicitudes!$L$3:$L$502,"&lt;&gt;Licencia",Solicitudes!$L$3:$L$502,"&lt;&gt;Ausencia")&gt;0,"V",IF(COUNTIFS(Solicitudes!$A$3:$A$502,$A21,Solicitudes!$D$3:$D$502,"&lt;="&amp;K$3,Solicitudes!$E$3:$E$502,"&gt;="&amp;K$3,Solicitudes!$G$3:$G$502,"Aprobada",Solicitudes!$L$3:$L$502,"Licencia")+COUNTIFS(Solicitudes!$A$3:$A$502,$A21,Solicitudes!$D$3:$D$502,"&lt;="&amp;K$3,Solicitudes!$E$3:$E$502,"&gt;="&amp;K$3,Solicitudes!$G$3:$G$502,"Aprobada",Solicitudes!$L$3:$L$502,"Ausencia")&gt;0,"L",IF(COUNTIFS(Solicitudes!$A$3:$A$502,$A21,Solicitudes!$D$3:$D$502,"&lt;="&amp;K$3,Solicitudes!$E$3:$E$502,"&gt;="&amp;K$3,Solicitudes!$G$3:$G$502,"Solicitada")+COUNTIFS(Solicitudes!$A$3:$A$502,$A21,Solicitudes!$D$3:$D$502,"&lt;="&amp;K$3,Solicitudes!$E$3:$E$502,"&gt;="&amp;K$3,Solicitudes!$G$3:$G$502,"Planificada")&gt;0,"P",""))))</f>
        <v/>
      </c>
      <c r="L21" s="27">
        <f>IF(OR(L$3="",$A21=""),"",IF(COUNTIFS(Solicitudes!$A$3:$A$502,$A21,Solicitudes!$D$3:$D$502,"&lt;="&amp;L$3,Solicitudes!$E$3:$E$502,"&gt;="&amp;L$3,Solicitudes!$G$3:$G$502,"Aprobada",Solicitudes!$L$3:$L$502,"&lt;&gt;Licencia",Solicitudes!$L$3:$L$502,"&lt;&gt;Ausencia")&gt;0,"V",IF(COUNTIFS(Solicitudes!$A$3:$A$502,$A21,Solicitudes!$D$3:$D$502,"&lt;="&amp;L$3,Solicitudes!$E$3:$E$502,"&gt;="&amp;L$3,Solicitudes!$G$3:$G$502,"Aprobada",Solicitudes!$L$3:$L$502,"Licencia")+COUNTIFS(Solicitudes!$A$3:$A$502,$A21,Solicitudes!$D$3:$D$502,"&lt;="&amp;L$3,Solicitudes!$E$3:$E$502,"&gt;="&amp;L$3,Solicitudes!$G$3:$G$502,"Aprobada",Solicitudes!$L$3:$L$502,"Ausencia")&gt;0,"L",IF(COUNTIFS(Solicitudes!$A$3:$A$502,$A21,Solicitudes!$D$3:$D$502,"&lt;="&amp;L$3,Solicitudes!$E$3:$E$502,"&gt;="&amp;L$3,Solicitudes!$G$3:$G$502,"Solicitada")+COUNTIFS(Solicitudes!$A$3:$A$502,$A21,Solicitudes!$D$3:$D$502,"&lt;="&amp;L$3,Solicitudes!$E$3:$E$502,"&gt;="&amp;L$3,Solicitudes!$G$3:$G$502,"Planificada")&gt;0,"P",""))))</f>
        <v/>
      </c>
      <c r="M21" s="27">
        <f>IF(OR(M$3="",$A21=""),"",IF(COUNTIFS(Solicitudes!$A$3:$A$502,$A21,Solicitudes!$D$3:$D$502,"&lt;="&amp;M$3,Solicitudes!$E$3:$E$502,"&gt;="&amp;M$3,Solicitudes!$G$3:$G$502,"Aprobada",Solicitudes!$L$3:$L$502,"&lt;&gt;Licencia",Solicitudes!$L$3:$L$502,"&lt;&gt;Ausencia")&gt;0,"V",IF(COUNTIFS(Solicitudes!$A$3:$A$502,$A21,Solicitudes!$D$3:$D$502,"&lt;="&amp;M$3,Solicitudes!$E$3:$E$502,"&gt;="&amp;M$3,Solicitudes!$G$3:$G$502,"Aprobada",Solicitudes!$L$3:$L$502,"Licencia")+COUNTIFS(Solicitudes!$A$3:$A$502,$A21,Solicitudes!$D$3:$D$502,"&lt;="&amp;M$3,Solicitudes!$E$3:$E$502,"&gt;="&amp;M$3,Solicitudes!$G$3:$G$502,"Aprobada",Solicitudes!$L$3:$L$502,"Ausencia")&gt;0,"L",IF(COUNTIFS(Solicitudes!$A$3:$A$502,$A21,Solicitudes!$D$3:$D$502,"&lt;="&amp;M$3,Solicitudes!$E$3:$E$502,"&gt;="&amp;M$3,Solicitudes!$G$3:$G$502,"Solicitada")+COUNTIFS(Solicitudes!$A$3:$A$502,$A21,Solicitudes!$D$3:$D$502,"&lt;="&amp;M$3,Solicitudes!$E$3:$E$502,"&gt;="&amp;M$3,Solicitudes!$G$3:$G$502,"Planificada")&gt;0,"P",""))))</f>
        <v/>
      </c>
      <c r="N21" s="27">
        <f>IF(OR(N$3="",$A21=""),"",IF(COUNTIFS(Solicitudes!$A$3:$A$502,$A21,Solicitudes!$D$3:$D$502,"&lt;="&amp;N$3,Solicitudes!$E$3:$E$502,"&gt;="&amp;N$3,Solicitudes!$G$3:$G$502,"Aprobada",Solicitudes!$L$3:$L$502,"&lt;&gt;Licencia",Solicitudes!$L$3:$L$502,"&lt;&gt;Ausencia")&gt;0,"V",IF(COUNTIFS(Solicitudes!$A$3:$A$502,$A21,Solicitudes!$D$3:$D$502,"&lt;="&amp;N$3,Solicitudes!$E$3:$E$502,"&gt;="&amp;N$3,Solicitudes!$G$3:$G$502,"Aprobada",Solicitudes!$L$3:$L$502,"Licencia")+COUNTIFS(Solicitudes!$A$3:$A$502,$A21,Solicitudes!$D$3:$D$502,"&lt;="&amp;N$3,Solicitudes!$E$3:$E$502,"&gt;="&amp;N$3,Solicitudes!$G$3:$G$502,"Aprobada",Solicitudes!$L$3:$L$502,"Ausencia")&gt;0,"L",IF(COUNTIFS(Solicitudes!$A$3:$A$502,$A21,Solicitudes!$D$3:$D$502,"&lt;="&amp;N$3,Solicitudes!$E$3:$E$502,"&gt;="&amp;N$3,Solicitudes!$G$3:$G$502,"Solicitada")+COUNTIFS(Solicitudes!$A$3:$A$502,$A21,Solicitudes!$D$3:$D$502,"&lt;="&amp;N$3,Solicitudes!$E$3:$E$502,"&gt;="&amp;N$3,Solicitudes!$G$3:$G$502,"Planificada")&gt;0,"P",""))))</f>
        <v/>
      </c>
      <c r="O21" s="27">
        <f>IF(OR(O$3="",$A21=""),"",IF(COUNTIFS(Solicitudes!$A$3:$A$502,$A21,Solicitudes!$D$3:$D$502,"&lt;="&amp;O$3,Solicitudes!$E$3:$E$502,"&gt;="&amp;O$3,Solicitudes!$G$3:$G$502,"Aprobada",Solicitudes!$L$3:$L$502,"&lt;&gt;Licencia",Solicitudes!$L$3:$L$502,"&lt;&gt;Ausencia")&gt;0,"V",IF(COUNTIFS(Solicitudes!$A$3:$A$502,$A21,Solicitudes!$D$3:$D$502,"&lt;="&amp;O$3,Solicitudes!$E$3:$E$502,"&gt;="&amp;O$3,Solicitudes!$G$3:$G$502,"Aprobada",Solicitudes!$L$3:$L$502,"Licencia")+COUNTIFS(Solicitudes!$A$3:$A$502,$A21,Solicitudes!$D$3:$D$502,"&lt;="&amp;O$3,Solicitudes!$E$3:$E$502,"&gt;="&amp;O$3,Solicitudes!$G$3:$G$502,"Aprobada",Solicitudes!$L$3:$L$502,"Ausencia")&gt;0,"L",IF(COUNTIFS(Solicitudes!$A$3:$A$502,$A21,Solicitudes!$D$3:$D$502,"&lt;="&amp;O$3,Solicitudes!$E$3:$E$502,"&gt;="&amp;O$3,Solicitudes!$G$3:$G$502,"Solicitada")+COUNTIFS(Solicitudes!$A$3:$A$502,$A21,Solicitudes!$D$3:$D$502,"&lt;="&amp;O$3,Solicitudes!$E$3:$E$502,"&gt;="&amp;O$3,Solicitudes!$G$3:$G$502,"Planificada")&gt;0,"P",""))))</f>
        <v/>
      </c>
      <c r="P21" s="27">
        <f>IF(OR(P$3="",$A21=""),"",IF(COUNTIFS(Solicitudes!$A$3:$A$502,$A21,Solicitudes!$D$3:$D$502,"&lt;="&amp;P$3,Solicitudes!$E$3:$E$502,"&gt;="&amp;P$3,Solicitudes!$G$3:$G$502,"Aprobada",Solicitudes!$L$3:$L$502,"&lt;&gt;Licencia",Solicitudes!$L$3:$L$502,"&lt;&gt;Ausencia")&gt;0,"V",IF(COUNTIFS(Solicitudes!$A$3:$A$502,$A21,Solicitudes!$D$3:$D$502,"&lt;="&amp;P$3,Solicitudes!$E$3:$E$502,"&gt;="&amp;P$3,Solicitudes!$G$3:$G$502,"Aprobada",Solicitudes!$L$3:$L$502,"Licencia")+COUNTIFS(Solicitudes!$A$3:$A$502,$A21,Solicitudes!$D$3:$D$502,"&lt;="&amp;P$3,Solicitudes!$E$3:$E$502,"&gt;="&amp;P$3,Solicitudes!$G$3:$G$502,"Aprobada",Solicitudes!$L$3:$L$502,"Ausencia")&gt;0,"L",IF(COUNTIFS(Solicitudes!$A$3:$A$502,$A21,Solicitudes!$D$3:$D$502,"&lt;="&amp;P$3,Solicitudes!$E$3:$E$502,"&gt;="&amp;P$3,Solicitudes!$G$3:$G$502,"Solicitada")+COUNTIFS(Solicitudes!$A$3:$A$502,$A21,Solicitudes!$D$3:$D$502,"&lt;="&amp;P$3,Solicitudes!$E$3:$E$502,"&gt;="&amp;P$3,Solicitudes!$G$3:$G$502,"Planificada")&gt;0,"P",""))))</f>
        <v/>
      </c>
      <c r="Q21" s="27">
        <f>IF(OR(Q$3="",$A21=""),"",IF(COUNTIFS(Solicitudes!$A$3:$A$502,$A21,Solicitudes!$D$3:$D$502,"&lt;="&amp;Q$3,Solicitudes!$E$3:$E$502,"&gt;="&amp;Q$3,Solicitudes!$G$3:$G$502,"Aprobada",Solicitudes!$L$3:$L$502,"&lt;&gt;Licencia",Solicitudes!$L$3:$L$502,"&lt;&gt;Ausencia")&gt;0,"V",IF(COUNTIFS(Solicitudes!$A$3:$A$502,$A21,Solicitudes!$D$3:$D$502,"&lt;="&amp;Q$3,Solicitudes!$E$3:$E$502,"&gt;="&amp;Q$3,Solicitudes!$G$3:$G$502,"Aprobada",Solicitudes!$L$3:$L$502,"Licencia")+COUNTIFS(Solicitudes!$A$3:$A$502,$A21,Solicitudes!$D$3:$D$502,"&lt;="&amp;Q$3,Solicitudes!$E$3:$E$502,"&gt;="&amp;Q$3,Solicitudes!$G$3:$G$502,"Aprobada",Solicitudes!$L$3:$L$502,"Ausencia")&gt;0,"L",IF(COUNTIFS(Solicitudes!$A$3:$A$502,$A21,Solicitudes!$D$3:$D$502,"&lt;="&amp;Q$3,Solicitudes!$E$3:$E$502,"&gt;="&amp;Q$3,Solicitudes!$G$3:$G$502,"Solicitada")+COUNTIFS(Solicitudes!$A$3:$A$502,$A21,Solicitudes!$D$3:$D$502,"&lt;="&amp;Q$3,Solicitudes!$E$3:$E$502,"&gt;="&amp;Q$3,Solicitudes!$G$3:$G$502,"Planificada")&gt;0,"P",""))))</f>
        <v/>
      </c>
      <c r="R21" s="27">
        <f>IF(OR(R$3="",$A21=""),"",IF(COUNTIFS(Solicitudes!$A$3:$A$502,$A21,Solicitudes!$D$3:$D$502,"&lt;="&amp;R$3,Solicitudes!$E$3:$E$502,"&gt;="&amp;R$3,Solicitudes!$G$3:$G$502,"Aprobada",Solicitudes!$L$3:$L$502,"&lt;&gt;Licencia",Solicitudes!$L$3:$L$502,"&lt;&gt;Ausencia")&gt;0,"V",IF(COUNTIFS(Solicitudes!$A$3:$A$502,$A21,Solicitudes!$D$3:$D$502,"&lt;="&amp;R$3,Solicitudes!$E$3:$E$502,"&gt;="&amp;R$3,Solicitudes!$G$3:$G$502,"Aprobada",Solicitudes!$L$3:$L$502,"Licencia")+COUNTIFS(Solicitudes!$A$3:$A$502,$A21,Solicitudes!$D$3:$D$502,"&lt;="&amp;R$3,Solicitudes!$E$3:$E$502,"&gt;="&amp;R$3,Solicitudes!$G$3:$G$502,"Aprobada",Solicitudes!$L$3:$L$502,"Ausencia")&gt;0,"L",IF(COUNTIFS(Solicitudes!$A$3:$A$502,$A21,Solicitudes!$D$3:$D$502,"&lt;="&amp;R$3,Solicitudes!$E$3:$E$502,"&gt;="&amp;R$3,Solicitudes!$G$3:$G$502,"Solicitada")+COUNTIFS(Solicitudes!$A$3:$A$502,$A21,Solicitudes!$D$3:$D$502,"&lt;="&amp;R$3,Solicitudes!$E$3:$E$502,"&gt;="&amp;R$3,Solicitudes!$G$3:$G$502,"Planificada")&gt;0,"P",""))))</f>
        <v/>
      </c>
      <c r="S21" s="27">
        <f>IF(OR(S$3="",$A21=""),"",IF(COUNTIFS(Solicitudes!$A$3:$A$502,$A21,Solicitudes!$D$3:$D$502,"&lt;="&amp;S$3,Solicitudes!$E$3:$E$502,"&gt;="&amp;S$3,Solicitudes!$G$3:$G$502,"Aprobada",Solicitudes!$L$3:$L$502,"&lt;&gt;Licencia",Solicitudes!$L$3:$L$502,"&lt;&gt;Ausencia")&gt;0,"V",IF(COUNTIFS(Solicitudes!$A$3:$A$502,$A21,Solicitudes!$D$3:$D$502,"&lt;="&amp;S$3,Solicitudes!$E$3:$E$502,"&gt;="&amp;S$3,Solicitudes!$G$3:$G$502,"Aprobada",Solicitudes!$L$3:$L$502,"Licencia")+COUNTIFS(Solicitudes!$A$3:$A$502,$A21,Solicitudes!$D$3:$D$502,"&lt;="&amp;S$3,Solicitudes!$E$3:$E$502,"&gt;="&amp;S$3,Solicitudes!$G$3:$G$502,"Aprobada",Solicitudes!$L$3:$L$502,"Ausencia")&gt;0,"L",IF(COUNTIFS(Solicitudes!$A$3:$A$502,$A21,Solicitudes!$D$3:$D$502,"&lt;="&amp;S$3,Solicitudes!$E$3:$E$502,"&gt;="&amp;S$3,Solicitudes!$G$3:$G$502,"Solicitada")+COUNTIFS(Solicitudes!$A$3:$A$502,$A21,Solicitudes!$D$3:$D$502,"&lt;="&amp;S$3,Solicitudes!$E$3:$E$502,"&gt;="&amp;S$3,Solicitudes!$G$3:$G$502,"Planificada")&gt;0,"P",""))))</f>
        <v/>
      </c>
      <c r="T21" s="27">
        <f>IF(OR(T$3="",$A21=""),"",IF(COUNTIFS(Solicitudes!$A$3:$A$502,$A21,Solicitudes!$D$3:$D$502,"&lt;="&amp;T$3,Solicitudes!$E$3:$E$502,"&gt;="&amp;T$3,Solicitudes!$G$3:$G$502,"Aprobada",Solicitudes!$L$3:$L$502,"&lt;&gt;Licencia",Solicitudes!$L$3:$L$502,"&lt;&gt;Ausencia")&gt;0,"V",IF(COUNTIFS(Solicitudes!$A$3:$A$502,$A21,Solicitudes!$D$3:$D$502,"&lt;="&amp;T$3,Solicitudes!$E$3:$E$502,"&gt;="&amp;T$3,Solicitudes!$G$3:$G$502,"Aprobada",Solicitudes!$L$3:$L$502,"Licencia")+COUNTIFS(Solicitudes!$A$3:$A$502,$A21,Solicitudes!$D$3:$D$502,"&lt;="&amp;T$3,Solicitudes!$E$3:$E$502,"&gt;="&amp;T$3,Solicitudes!$G$3:$G$502,"Aprobada",Solicitudes!$L$3:$L$502,"Ausencia")&gt;0,"L",IF(COUNTIFS(Solicitudes!$A$3:$A$502,$A21,Solicitudes!$D$3:$D$502,"&lt;="&amp;T$3,Solicitudes!$E$3:$E$502,"&gt;="&amp;T$3,Solicitudes!$G$3:$G$502,"Solicitada")+COUNTIFS(Solicitudes!$A$3:$A$502,$A21,Solicitudes!$D$3:$D$502,"&lt;="&amp;T$3,Solicitudes!$E$3:$E$502,"&gt;="&amp;T$3,Solicitudes!$G$3:$G$502,"Planificada")&gt;0,"P",""))))</f>
        <v/>
      </c>
      <c r="U21" s="27">
        <f>IF(OR(U$3="",$A21=""),"",IF(COUNTIFS(Solicitudes!$A$3:$A$502,$A21,Solicitudes!$D$3:$D$502,"&lt;="&amp;U$3,Solicitudes!$E$3:$E$502,"&gt;="&amp;U$3,Solicitudes!$G$3:$G$502,"Aprobada",Solicitudes!$L$3:$L$502,"&lt;&gt;Licencia",Solicitudes!$L$3:$L$502,"&lt;&gt;Ausencia")&gt;0,"V",IF(COUNTIFS(Solicitudes!$A$3:$A$502,$A21,Solicitudes!$D$3:$D$502,"&lt;="&amp;U$3,Solicitudes!$E$3:$E$502,"&gt;="&amp;U$3,Solicitudes!$G$3:$G$502,"Aprobada",Solicitudes!$L$3:$L$502,"Licencia")+COUNTIFS(Solicitudes!$A$3:$A$502,$A21,Solicitudes!$D$3:$D$502,"&lt;="&amp;U$3,Solicitudes!$E$3:$E$502,"&gt;="&amp;U$3,Solicitudes!$G$3:$G$502,"Aprobada",Solicitudes!$L$3:$L$502,"Ausencia")&gt;0,"L",IF(COUNTIFS(Solicitudes!$A$3:$A$502,$A21,Solicitudes!$D$3:$D$502,"&lt;="&amp;U$3,Solicitudes!$E$3:$E$502,"&gt;="&amp;U$3,Solicitudes!$G$3:$G$502,"Solicitada")+COUNTIFS(Solicitudes!$A$3:$A$502,$A21,Solicitudes!$D$3:$D$502,"&lt;="&amp;U$3,Solicitudes!$E$3:$E$502,"&gt;="&amp;U$3,Solicitudes!$G$3:$G$502,"Planificada")&gt;0,"P",""))))</f>
        <v/>
      </c>
      <c r="V21" s="27">
        <f>IF(OR(V$3="",$A21=""),"",IF(COUNTIFS(Solicitudes!$A$3:$A$502,$A21,Solicitudes!$D$3:$D$502,"&lt;="&amp;V$3,Solicitudes!$E$3:$E$502,"&gt;="&amp;V$3,Solicitudes!$G$3:$G$502,"Aprobada",Solicitudes!$L$3:$L$502,"&lt;&gt;Licencia",Solicitudes!$L$3:$L$502,"&lt;&gt;Ausencia")&gt;0,"V",IF(COUNTIFS(Solicitudes!$A$3:$A$502,$A21,Solicitudes!$D$3:$D$502,"&lt;="&amp;V$3,Solicitudes!$E$3:$E$502,"&gt;="&amp;V$3,Solicitudes!$G$3:$G$502,"Aprobada",Solicitudes!$L$3:$L$502,"Licencia")+COUNTIFS(Solicitudes!$A$3:$A$502,$A21,Solicitudes!$D$3:$D$502,"&lt;="&amp;V$3,Solicitudes!$E$3:$E$502,"&gt;="&amp;V$3,Solicitudes!$G$3:$G$502,"Aprobada",Solicitudes!$L$3:$L$502,"Ausencia")&gt;0,"L",IF(COUNTIFS(Solicitudes!$A$3:$A$502,$A21,Solicitudes!$D$3:$D$502,"&lt;="&amp;V$3,Solicitudes!$E$3:$E$502,"&gt;="&amp;V$3,Solicitudes!$G$3:$G$502,"Solicitada")+COUNTIFS(Solicitudes!$A$3:$A$502,$A21,Solicitudes!$D$3:$D$502,"&lt;="&amp;V$3,Solicitudes!$E$3:$E$502,"&gt;="&amp;V$3,Solicitudes!$G$3:$G$502,"Planificada")&gt;0,"P",""))))</f>
        <v/>
      </c>
      <c r="W21" s="27">
        <f>IF(OR(W$3="",$A21=""),"",IF(COUNTIFS(Solicitudes!$A$3:$A$502,$A21,Solicitudes!$D$3:$D$502,"&lt;="&amp;W$3,Solicitudes!$E$3:$E$502,"&gt;="&amp;W$3,Solicitudes!$G$3:$G$502,"Aprobada",Solicitudes!$L$3:$L$502,"&lt;&gt;Licencia",Solicitudes!$L$3:$L$502,"&lt;&gt;Ausencia")&gt;0,"V",IF(COUNTIFS(Solicitudes!$A$3:$A$502,$A21,Solicitudes!$D$3:$D$502,"&lt;="&amp;W$3,Solicitudes!$E$3:$E$502,"&gt;="&amp;W$3,Solicitudes!$G$3:$G$502,"Aprobada",Solicitudes!$L$3:$L$502,"Licencia")+COUNTIFS(Solicitudes!$A$3:$A$502,$A21,Solicitudes!$D$3:$D$502,"&lt;="&amp;W$3,Solicitudes!$E$3:$E$502,"&gt;="&amp;W$3,Solicitudes!$G$3:$G$502,"Aprobada",Solicitudes!$L$3:$L$502,"Ausencia")&gt;0,"L",IF(COUNTIFS(Solicitudes!$A$3:$A$502,$A21,Solicitudes!$D$3:$D$502,"&lt;="&amp;W$3,Solicitudes!$E$3:$E$502,"&gt;="&amp;W$3,Solicitudes!$G$3:$G$502,"Solicitada")+COUNTIFS(Solicitudes!$A$3:$A$502,$A21,Solicitudes!$D$3:$D$502,"&lt;="&amp;W$3,Solicitudes!$E$3:$E$502,"&gt;="&amp;W$3,Solicitudes!$G$3:$G$502,"Planificada")&gt;0,"P",""))))</f>
        <v/>
      </c>
      <c r="X21" s="27">
        <f>IF(OR(X$3="",$A21=""),"",IF(COUNTIFS(Solicitudes!$A$3:$A$502,$A21,Solicitudes!$D$3:$D$502,"&lt;="&amp;X$3,Solicitudes!$E$3:$E$502,"&gt;="&amp;X$3,Solicitudes!$G$3:$G$502,"Aprobada",Solicitudes!$L$3:$L$502,"&lt;&gt;Licencia",Solicitudes!$L$3:$L$502,"&lt;&gt;Ausencia")&gt;0,"V",IF(COUNTIFS(Solicitudes!$A$3:$A$502,$A21,Solicitudes!$D$3:$D$502,"&lt;="&amp;X$3,Solicitudes!$E$3:$E$502,"&gt;="&amp;X$3,Solicitudes!$G$3:$G$502,"Aprobada",Solicitudes!$L$3:$L$502,"Licencia")+COUNTIFS(Solicitudes!$A$3:$A$502,$A21,Solicitudes!$D$3:$D$502,"&lt;="&amp;X$3,Solicitudes!$E$3:$E$502,"&gt;="&amp;X$3,Solicitudes!$G$3:$G$502,"Aprobada",Solicitudes!$L$3:$L$502,"Ausencia")&gt;0,"L",IF(COUNTIFS(Solicitudes!$A$3:$A$502,$A21,Solicitudes!$D$3:$D$502,"&lt;="&amp;X$3,Solicitudes!$E$3:$E$502,"&gt;="&amp;X$3,Solicitudes!$G$3:$G$502,"Solicitada")+COUNTIFS(Solicitudes!$A$3:$A$502,$A21,Solicitudes!$D$3:$D$502,"&lt;="&amp;X$3,Solicitudes!$E$3:$E$502,"&gt;="&amp;X$3,Solicitudes!$G$3:$G$502,"Planificada")&gt;0,"P",""))))</f>
        <v/>
      </c>
      <c r="Y21" s="27">
        <f>IF(OR(Y$3="",$A21=""),"",IF(COUNTIFS(Solicitudes!$A$3:$A$502,$A21,Solicitudes!$D$3:$D$502,"&lt;="&amp;Y$3,Solicitudes!$E$3:$E$502,"&gt;="&amp;Y$3,Solicitudes!$G$3:$G$502,"Aprobada",Solicitudes!$L$3:$L$502,"&lt;&gt;Licencia",Solicitudes!$L$3:$L$502,"&lt;&gt;Ausencia")&gt;0,"V",IF(COUNTIFS(Solicitudes!$A$3:$A$502,$A21,Solicitudes!$D$3:$D$502,"&lt;="&amp;Y$3,Solicitudes!$E$3:$E$502,"&gt;="&amp;Y$3,Solicitudes!$G$3:$G$502,"Aprobada",Solicitudes!$L$3:$L$502,"Licencia")+COUNTIFS(Solicitudes!$A$3:$A$502,$A21,Solicitudes!$D$3:$D$502,"&lt;="&amp;Y$3,Solicitudes!$E$3:$E$502,"&gt;="&amp;Y$3,Solicitudes!$G$3:$G$502,"Aprobada",Solicitudes!$L$3:$L$502,"Ausencia")&gt;0,"L",IF(COUNTIFS(Solicitudes!$A$3:$A$502,$A21,Solicitudes!$D$3:$D$502,"&lt;="&amp;Y$3,Solicitudes!$E$3:$E$502,"&gt;="&amp;Y$3,Solicitudes!$G$3:$G$502,"Solicitada")+COUNTIFS(Solicitudes!$A$3:$A$502,$A21,Solicitudes!$D$3:$D$502,"&lt;="&amp;Y$3,Solicitudes!$E$3:$E$502,"&gt;="&amp;Y$3,Solicitudes!$G$3:$G$502,"Planificada")&gt;0,"P",""))))</f>
        <v/>
      </c>
      <c r="Z21" s="27">
        <f>IF(OR(Z$3="",$A21=""),"",IF(COUNTIFS(Solicitudes!$A$3:$A$502,$A21,Solicitudes!$D$3:$D$502,"&lt;="&amp;Z$3,Solicitudes!$E$3:$E$502,"&gt;="&amp;Z$3,Solicitudes!$G$3:$G$502,"Aprobada",Solicitudes!$L$3:$L$502,"&lt;&gt;Licencia",Solicitudes!$L$3:$L$502,"&lt;&gt;Ausencia")&gt;0,"V",IF(COUNTIFS(Solicitudes!$A$3:$A$502,$A21,Solicitudes!$D$3:$D$502,"&lt;="&amp;Z$3,Solicitudes!$E$3:$E$502,"&gt;="&amp;Z$3,Solicitudes!$G$3:$G$502,"Aprobada",Solicitudes!$L$3:$L$502,"Licencia")+COUNTIFS(Solicitudes!$A$3:$A$502,$A21,Solicitudes!$D$3:$D$502,"&lt;="&amp;Z$3,Solicitudes!$E$3:$E$502,"&gt;="&amp;Z$3,Solicitudes!$G$3:$G$502,"Aprobada",Solicitudes!$L$3:$L$502,"Ausencia")&gt;0,"L",IF(COUNTIFS(Solicitudes!$A$3:$A$502,$A21,Solicitudes!$D$3:$D$502,"&lt;="&amp;Z$3,Solicitudes!$E$3:$E$502,"&gt;="&amp;Z$3,Solicitudes!$G$3:$G$502,"Solicitada")+COUNTIFS(Solicitudes!$A$3:$A$502,$A21,Solicitudes!$D$3:$D$502,"&lt;="&amp;Z$3,Solicitudes!$E$3:$E$502,"&gt;="&amp;Z$3,Solicitudes!$G$3:$G$502,"Planificada")&gt;0,"P",""))))</f>
        <v/>
      </c>
      <c r="AA21" s="27">
        <f>IF(OR(AA$3="",$A21=""),"",IF(COUNTIFS(Solicitudes!$A$3:$A$502,$A21,Solicitudes!$D$3:$D$502,"&lt;="&amp;AA$3,Solicitudes!$E$3:$E$502,"&gt;="&amp;AA$3,Solicitudes!$G$3:$G$502,"Aprobada",Solicitudes!$L$3:$L$502,"&lt;&gt;Licencia",Solicitudes!$L$3:$L$502,"&lt;&gt;Ausencia")&gt;0,"V",IF(COUNTIFS(Solicitudes!$A$3:$A$502,$A21,Solicitudes!$D$3:$D$502,"&lt;="&amp;AA$3,Solicitudes!$E$3:$E$502,"&gt;="&amp;AA$3,Solicitudes!$G$3:$G$502,"Aprobada",Solicitudes!$L$3:$L$502,"Licencia")+COUNTIFS(Solicitudes!$A$3:$A$502,$A21,Solicitudes!$D$3:$D$502,"&lt;="&amp;AA$3,Solicitudes!$E$3:$E$502,"&gt;="&amp;AA$3,Solicitudes!$G$3:$G$502,"Aprobada",Solicitudes!$L$3:$L$502,"Ausencia")&gt;0,"L",IF(COUNTIFS(Solicitudes!$A$3:$A$502,$A21,Solicitudes!$D$3:$D$502,"&lt;="&amp;AA$3,Solicitudes!$E$3:$E$502,"&gt;="&amp;AA$3,Solicitudes!$G$3:$G$502,"Solicitada")+COUNTIFS(Solicitudes!$A$3:$A$502,$A21,Solicitudes!$D$3:$D$502,"&lt;="&amp;AA$3,Solicitudes!$E$3:$E$502,"&gt;="&amp;AA$3,Solicitudes!$G$3:$G$502,"Planificada")&gt;0,"P",""))))</f>
        <v/>
      </c>
      <c r="AB21" s="27">
        <f>IF(OR(AB$3="",$A21=""),"",IF(COUNTIFS(Solicitudes!$A$3:$A$502,$A21,Solicitudes!$D$3:$D$502,"&lt;="&amp;AB$3,Solicitudes!$E$3:$E$502,"&gt;="&amp;AB$3,Solicitudes!$G$3:$G$502,"Aprobada",Solicitudes!$L$3:$L$502,"&lt;&gt;Licencia",Solicitudes!$L$3:$L$502,"&lt;&gt;Ausencia")&gt;0,"V",IF(COUNTIFS(Solicitudes!$A$3:$A$502,$A21,Solicitudes!$D$3:$D$502,"&lt;="&amp;AB$3,Solicitudes!$E$3:$E$502,"&gt;="&amp;AB$3,Solicitudes!$G$3:$G$502,"Aprobada",Solicitudes!$L$3:$L$502,"Licencia")+COUNTIFS(Solicitudes!$A$3:$A$502,$A21,Solicitudes!$D$3:$D$502,"&lt;="&amp;AB$3,Solicitudes!$E$3:$E$502,"&gt;="&amp;AB$3,Solicitudes!$G$3:$G$502,"Aprobada",Solicitudes!$L$3:$L$502,"Ausencia")&gt;0,"L",IF(COUNTIFS(Solicitudes!$A$3:$A$502,$A21,Solicitudes!$D$3:$D$502,"&lt;="&amp;AB$3,Solicitudes!$E$3:$E$502,"&gt;="&amp;AB$3,Solicitudes!$G$3:$G$502,"Solicitada")+COUNTIFS(Solicitudes!$A$3:$A$502,$A21,Solicitudes!$D$3:$D$502,"&lt;="&amp;AB$3,Solicitudes!$E$3:$E$502,"&gt;="&amp;AB$3,Solicitudes!$G$3:$G$502,"Planificada")&gt;0,"P",""))))</f>
        <v/>
      </c>
      <c r="AC21" s="27">
        <f>IF(OR(AC$3="",$A21=""),"",IF(COUNTIFS(Solicitudes!$A$3:$A$502,$A21,Solicitudes!$D$3:$D$502,"&lt;="&amp;AC$3,Solicitudes!$E$3:$E$502,"&gt;="&amp;AC$3,Solicitudes!$G$3:$G$502,"Aprobada",Solicitudes!$L$3:$L$502,"&lt;&gt;Licencia",Solicitudes!$L$3:$L$502,"&lt;&gt;Ausencia")&gt;0,"V",IF(COUNTIFS(Solicitudes!$A$3:$A$502,$A21,Solicitudes!$D$3:$D$502,"&lt;="&amp;AC$3,Solicitudes!$E$3:$E$502,"&gt;="&amp;AC$3,Solicitudes!$G$3:$G$502,"Aprobada",Solicitudes!$L$3:$L$502,"Licencia")+COUNTIFS(Solicitudes!$A$3:$A$502,$A21,Solicitudes!$D$3:$D$502,"&lt;="&amp;AC$3,Solicitudes!$E$3:$E$502,"&gt;="&amp;AC$3,Solicitudes!$G$3:$G$502,"Aprobada",Solicitudes!$L$3:$L$502,"Ausencia")&gt;0,"L",IF(COUNTIFS(Solicitudes!$A$3:$A$502,$A21,Solicitudes!$D$3:$D$502,"&lt;="&amp;AC$3,Solicitudes!$E$3:$E$502,"&gt;="&amp;AC$3,Solicitudes!$G$3:$G$502,"Solicitada")+COUNTIFS(Solicitudes!$A$3:$A$502,$A21,Solicitudes!$D$3:$D$502,"&lt;="&amp;AC$3,Solicitudes!$E$3:$E$502,"&gt;="&amp;AC$3,Solicitudes!$G$3:$G$502,"Planificada")&gt;0,"P",""))))</f>
        <v/>
      </c>
      <c r="AD21" s="27">
        <f>IF(OR(AD$3="",$A21=""),"",IF(COUNTIFS(Solicitudes!$A$3:$A$502,$A21,Solicitudes!$D$3:$D$502,"&lt;="&amp;AD$3,Solicitudes!$E$3:$E$502,"&gt;="&amp;AD$3,Solicitudes!$G$3:$G$502,"Aprobada",Solicitudes!$L$3:$L$502,"&lt;&gt;Licencia",Solicitudes!$L$3:$L$502,"&lt;&gt;Ausencia")&gt;0,"V",IF(COUNTIFS(Solicitudes!$A$3:$A$502,$A21,Solicitudes!$D$3:$D$502,"&lt;="&amp;AD$3,Solicitudes!$E$3:$E$502,"&gt;="&amp;AD$3,Solicitudes!$G$3:$G$502,"Aprobada",Solicitudes!$L$3:$L$502,"Licencia")+COUNTIFS(Solicitudes!$A$3:$A$502,$A21,Solicitudes!$D$3:$D$502,"&lt;="&amp;AD$3,Solicitudes!$E$3:$E$502,"&gt;="&amp;AD$3,Solicitudes!$G$3:$G$502,"Aprobada",Solicitudes!$L$3:$L$502,"Ausencia")&gt;0,"L",IF(COUNTIFS(Solicitudes!$A$3:$A$502,$A21,Solicitudes!$D$3:$D$502,"&lt;="&amp;AD$3,Solicitudes!$E$3:$E$502,"&gt;="&amp;AD$3,Solicitudes!$G$3:$G$502,"Solicitada")+COUNTIFS(Solicitudes!$A$3:$A$502,$A21,Solicitudes!$D$3:$D$502,"&lt;="&amp;AD$3,Solicitudes!$E$3:$E$502,"&gt;="&amp;AD$3,Solicitudes!$G$3:$G$502,"Planificada")&gt;0,"P",""))))</f>
        <v/>
      </c>
      <c r="AE21" s="27">
        <f>IF(OR(AE$3="",$A21=""),"",IF(COUNTIFS(Solicitudes!$A$3:$A$502,$A21,Solicitudes!$D$3:$D$502,"&lt;="&amp;AE$3,Solicitudes!$E$3:$E$502,"&gt;="&amp;AE$3,Solicitudes!$G$3:$G$502,"Aprobada",Solicitudes!$L$3:$L$502,"&lt;&gt;Licencia",Solicitudes!$L$3:$L$502,"&lt;&gt;Ausencia")&gt;0,"V",IF(COUNTIFS(Solicitudes!$A$3:$A$502,$A21,Solicitudes!$D$3:$D$502,"&lt;="&amp;AE$3,Solicitudes!$E$3:$E$502,"&gt;="&amp;AE$3,Solicitudes!$G$3:$G$502,"Aprobada",Solicitudes!$L$3:$L$502,"Licencia")+COUNTIFS(Solicitudes!$A$3:$A$502,$A21,Solicitudes!$D$3:$D$502,"&lt;="&amp;AE$3,Solicitudes!$E$3:$E$502,"&gt;="&amp;AE$3,Solicitudes!$G$3:$G$502,"Aprobada",Solicitudes!$L$3:$L$502,"Ausencia")&gt;0,"L",IF(COUNTIFS(Solicitudes!$A$3:$A$502,$A21,Solicitudes!$D$3:$D$502,"&lt;="&amp;AE$3,Solicitudes!$E$3:$E$502,"&gt;="&amp;AE$3,Solicitudes!$G$3:$G$502,"Solicitada")+COUNTIFS(Solicitudes!$A$3:$A$502,$A21,Solicitudes!$D$3:$D$502,"&lt;="&amp;AE$3,Solicitudes!$E$3:$E$502,"&gt;="&amp;AE$3,Solicitudes!$G$3:$G$502,"Planificada")&gt;0,"P",""))))</f>
        <v/>
      </c>
      <c r="AF21" s="27">
        <f>IF(OR(AF$3="",$A21=""),"",IF(COUNTIFS(Solicitudes!$A$3:$A$502,$A21,Solicitudes!$D$3:$D$502,"&lt;="&amp;AF$3,Solicitudes!$E$3:$E$502,"&gt;="&amp;AF$3,Solicitudes!$G$3:$G$502,"Aprobada",Solicitudes!$L$3:$L$502,"&lt;&gt;Licencia",Solicitudes!$L$3:$L$502,"&lt;&gt;Ausencia")&gt;0,"V",IF(COUNTIFS(Solicitudes!$A$3:$A$502,$A21,Solicitudes!$D$3:$D$502,"&lt;="&amp;AF$3,Solicitudes!$E$3:$E$502,"&gt;="&amp;AF$3,Solicitudes!$G$3:$G$502,"Aprobada",Solicitudes!$L$3:$L$502,"Licencia")+COUNTIFS(Solicitudes!$A$3:$A$502,$A21,Solicitudes!$D$3:$D$502,"&lt;="&amp;AF$3,Solicitudes!$E$3:$E$502,"&gt;="&amp;AF$3,Solicitudes!$G$3:$G$502,"Aprobada",Solicitudes!$L$3:$L$502,"Ausencia")&gt;0,"L",IF(COUNTIFS(Solicitudes!$A$3:$A$502,$A21,Solicitudes!$D$3:$D$502,"&lt;="&amp;AF$3,Solicitudes!$E$3:$E$502,"&gt;="&amp;AF$3,Solicitudes!$G$3:$G$502,"Solicitada")+COUNTIFS(Solicitudes!$A$3:$A$502,$A21,Solicitudes!$D$3:$D$502,"&lt;="&amp;AF$3,Solicitudes!$E$3:$E$502,"&gt;="&amp;AF$3,Solicitudes!$G$3:$G$502,"Planificada")&gt;0,"P",""))))</f>
        <v/>
      </c>
      <c r="AG21" s="27">
        <f>IF(OR(AG$3="",$A21=""),"",IF(COUNTIFS(Solicitudes!$A$3:$A$502,$A21,Solicitudes!$D$3:$D$502,"&lt;="&amp;AG$3,Solicitudes!$E$3:$E$502,"&gt;="&amp;AG$3,Solicitudes!$G$3:$G$502,"Aprobada",Solicitudes!$L$3:$L$502,"&lt;&gt;Licencia",Solicitudes!$L$3:$L$502,"&lt;&gt;Ausencia")&gt;0,"V",IF(COUNTIFS(Solicitudes!$A$3:$A$502,$A21,Solicitudes!$D$3:$D$502,"&lt;="&amp;AG$3,Solicitudes!$E$3:$E$502,"&gt;="&amp;AG$3,Solicitudes!$G$3:$G$502,"Aprobada",Solicitudes!$L$3:$L$502,"Licencia")+COUNTIFS(Solicitudes!$A$3:$A$502,$A21,Solicitudes!$D$3:$D$502,"&lt;="&amp;AG$3,Solicitudes!$E$3:$E$502,"&gt;="&amp;AG$3,Solicitudes!$G$3:$G$502,"Aprobada",Solicitudes!$L$3:$L$502,"Ausencia")&gt;0,"L",IF(COUNTIFS(Solicitudes!$A$3:$A$502,$A21,Solicitudes!$D$3:$D$502,"&lt;="&amp;AG$3,Solicitudes!$E$3:$E$502,"&gt;="&amp;AG$3,Solicitudes!$G$3:$G$502,"Solicitada")+COUNTIFS(Solicitudes!$A$3:$A$502,$A21,Solicitudes!$D$3:$D$502,"&lt;="&amp;AG$3,Solicitudes!$E$3:$E$502,"&gt;="&amp;AG$3,Solicitudes!$G$3:$G$502,"Planificada")&gt;0,"P",""))))</f>
        <v/>
      </c>
    </row>
    <row r="22">
      <c r="A22">
        <f>IF(Saldos!A22="","",Saldos!A22)</f>
        <v/>
      </c>
      <c r="B22">
        <f>IF(A22="","",Saldos!B22)</f>
        <v/>
      </c>
      <c r="C22" s="27">
        <f>IF(OR(C$3="",$A22=""),"",IF(COUNTIFS(Solicitudes!$A$3:$A$502,$A22,Solicitudes!$D$3:$D$502,"&lt;="&amp;C$3,Solicitudes!$E$3:$E$502,"&gt;="&amp;C$3,Solicitudes!$G$3:$G$502,"Aprobada",Solicitudes!$L$3:$L$502,"&lt;&gt;Licencia",Solicitudes!$L$3:$L$502,"&lt;&gt;Ausencia")&gt;0,"V",IF(COUNTIFS(Solicitudes!$A$3:$A$502,$A22,Solicitudes!$D$3:$D$502,"&lt;="&amp;C$3,Solicitudes!$E$3:$E$502,"&gt;="&amp;C$3,Solicitudes!$G$3:$G$502,"Aprobada",Solicitudes!$L$3:$L$502,"Licencia")+COUNTIFS(Solicitudes!$A$3:$A$502,$A22,Solicitudes!$D$3:$D$502,"&lt;="&amp;C$3,Solicitudes!$E$3:$E$502,"&gt;="&amp;C$3,Solicitudes!$G$3:$G$502,"Aprobada",Solicitudes!$L$3:$L$502,"Ausencia")&gt;0,"L",IF(COUNTIFS(Solicitudes!$A$3:$A$502,$A22,Solicitudes!$D$3:$D$502,"&lt;="&amp;C$3,Solicitudes!$E$3:$E$502,"&gt;="&amp;C$3,Solicitudes!$G$3:$G$502,"Solicitada")+COUNTIFS(Solicitudes!$A$3:$A$502,$A22,Solicitudes!$D$3:$D$502,"&lt;="&amp;C$3,Solicitudes!$E$3:$E$502,"&gt;="&amp;C$3,Solicitudes!$G$3:$G$502,"Planificada")&gt;0,"P",""))))</f>
        <v/>
      </c>
      <c r="D22" s="27">
        <f>IF(OR(D$3="",$A22=""),"",IF(COUNTIFS(Solicitudes!$A$3:$A$502,$A22,Solicitudes!$D$3:$D$502,"&lt;="&amp;D$3,Solicitudes!$E$3:$E$502,"&gt;="&amp;D$3,Solicitudes!$G$3:$G$502,"Aprobada",Solicitudes!$L$3:$L$502,"&lt;&gt;Licencia",Solicitudes!$L$3:$L$502,"&lt;&gt;Ausencia")&gt;0,"V",IF(COUNTIFS(Solicitudes!$A$3:$A$502,$A22,Solicitudes!$D$3:$D$502,"&lt;="&amp;D$3,Solicitudes!$E$3:$E$502,"&gt;="&amp;D$3,Solicitudes!$G$3:$G$502,"Aprobada",Solicitudes!$L$3:$L$502,"Licencia")+COUNTIFS(Solicitudes!$A$3:$A$502,$A22,Solicitudes!$D$3:$D$502,"&lt;="&amp;D$3,Solicitudes!$E$3:$E$502,"&gt;="&amp;D$3,Solicitudes!$G$3:$G$502,"Aprobada",Solicitudes!$L$3:$L$502,"Ausencia")&gt;0,"L",IF(COUNTIFS(Solicitudes!$A$3:$A$502,$A22,Solicitudes!$D$3:$D$502,"&lt;="&amp;D$3,Solicitudes!$E$3:$E$502,"&gt;="&amp;D$3,Solicitudes!$G$3:$G$502,"Solicitada")+COUNTIFS(Solicitudes!$A$3:$A$502,$A22,Solicitudes!$D$3:$D$502,"&lt;="&amp;D$3,Solicitudes!$E$3:$E$502,"&gt;="&amp;D$3,Solicitudes!$G$3:$G$502,"Planificada")&gt;0,"P",""))))</f>
        <v/>
      </c>
      <c r="E22" s="27">
        <f>IF(OR(E$3="",$A22=""),"",IF(COUNTIFS(Solicitudes!$A$3:$A$502,$A22,Solicitudes!$D$3:$D$502,"&lt;="&amp;E$3,Solicitudes!$E$3:$E$502,"&gt;="&amp;E$3,Solicitudes!$G$3:$G$502,"Aprobada",Solicitudes!$L$3:$L$502,"&lt;&gt;Licencia",Solicitudes!$L$3:$L$502,"&lt;&gt;Ausencia")&gt;0,"V",IF(COUNTIFS(Solicitudes!$A$3:$A$502,$A22,Solicitudes!$D$3:$D$502,"&lt;="&amp;E$3,Solicitudes!$E$3:$E$502,"&gt;="&amp;E$3,Solicitudes!$G$3:$G$502,"Aprobada",Solicitudes!$L$3:$L$502,"Licencia")+COUNTIFS(Solicitudes!$A$3:$A$502,$A22,Solicitudes!$D$3:$D$502,"&lt;="&amp;E$3,Solicitudes!$E$3:$E$502,"&gt;="&amp;E$3,Solicitudes!$G$3:$G$502,"Aprobada",Solicitudes!$L$3:$L$502,"Ausencia")&gt;0,"L",IF(COUNTIFS(Solicitudes!$A$3:$A$502,$A22,Solicitudes!$D$3:$D$502,"&lt;="&amp;E$3,Solicitudes!$E$3:$E$502,"&gt;="&amp;E$3,Solicitudes!$G$3:$G$502,"Solicitada")+COUNTIFS(Solicitudes!$A$3:$A$502,$A22,Solicitudes!$D$3:$D$502,"&lt;="&amp;E$3,Solicitudes!$E$3:$E$502,"&gt;="&amp;E$3,Solicitudes!$G$3:$G$502,"Planificada")&gt;0,"P",""))))</f>
        <v/>
      </c>
      <c r="F22" s="27">
        <f>IF(OR(F$3="",$A22=""),"",IF(COUNTIFS(Solicitudes!$A$3:$A$502,$A22,Solicitudes!$D$3:$D$502,"&lt;="&amp;F$3,Solicitudes!$E$3:$E$502,"&gt;="&amp;F$3,Solicitudes!$G$3:$G$502,"Aprobada",Solicitudes!$L$3:$L$502,"&lt;&gt;Licencia",Solicitudes!$L$3:$L$502,"&lt;&gt;Ausencia")&gt;0,"V",IF(COUNTIFS(Solicitudes!$A$3:$A$502,$A22,Solicitudes!$D$3:$D$502,"&lt;="&amp;F$3,Solicitudes!$E$3:$E$502,"&gt;="&amp;F$3,Solicitudes!$G$3:$G$502,"Aprobada",Solicitudes!$L$3:$L$502,"Licencia")+COUNTIFS(Solicitudes!$A$3:$A$502,$A22,Solicitudes!$D$3:$D$502,"&lt;="&amp;F$3,Solicitudes!$E$3:$E$502,"&gt;="&amp;F$3,Solicitudes!$G$3:$G$502,"Aprobada",Solicitudes!$L$3:$L$502,"Ausencia")&gt;0,"L",IF(COUNTIFS(Solicitudes!$A$3:$A$502,$A22,Solicitudes!$D$3:$D$502,"&lt;="&amp;F$3,Solicitudes!$E$3:$E$502,"&gt;="&amp;F$3,Solicitudes!$G$3:$G$502,"Solicitada")+COUNTIFS(Solicitudes!$A$3:$A$502,$A22,Solicitudes!$D$3:$D$502,"&lt;="&amp;F$3,Solicitudes!$E$3:$E$502,"&gt;="&amp;F$3,Solicitudes!$G$3:$G$502,"Planificada")&gt;0,"P",""))))</f>
        <v/>
      </c>
      <c r="G22" s="27">
        <f>IF(OR(G$3="",$A22=""),"",IF(COUNTIFS(Solicitudes!$A$3:$A$502,$A22,Solicitudes!$D$3:$D$502,"&lt;="&amp;G$3,Solicitudes!$E$3:$E$502,"&gt;="&amp;G$3,Solicitudes!$G$3:$G$502,"Aprobada",Solicitudes!$L$3:$L$502,"&lt;&gt;Licencia",Solicitudes!$L$3:$L$502,"&lt;&gt;Ausencia")&gt;0,"V",IF(COUNTIFS(Solicitudes!$A$3:$A$502,$A22,Solicitudes!$D$3:$D$502,"&lt;="&amp;G$3,Solicitudes!$E$3:$E$502,"&gt;="&amp;G$3,Solicitudes!$G$3:$G$502,"Aprobada",Solicitudes!$L$3:$L$502,"Licencia")+COUNTIFS(Solicitudes!$A$3:$A$502,$A22,Solicitudes!$D$3:$D$502,"&lt;="&amp;G$3,Solicitudes!$E$3:$E$502,"&gt;="&amp;G$3,Solicitudes!$G$3:$G$502,"Aprobada",Solicitudes!$L$3:$L$502,"Ausencia")&gt;0,"L",IF(COUNTIFS(Solicitudes!$A$3:$A$502,$A22,Solicitudes!$D$3:$D$502,"&lt;="&amp;G$3,Solicitudes!$E$3:$E$502,"&gt;="&amp;G$3,Solicitudes!$G$3:$G$502,"Solicitada")+COUNTIFS(Solicitudes!$A$3:$A$502,$A22,Solicitudes!$D$3:$D$502,"&lt;="&amp;G$3,Solicitudes!$E$3:$E$502,"&gt;="&amp;G$3,Solicitudes!$G$3:$G$502,"Planificada")&gt;0,"P",""))))</f>
        <v/>
      </c>
      <c r="H22" s="27">
        <f>IF(OR(H$3="",$A22=""),"",IF(COUNTIFS(Solicitudes!$A$3:$A$502,$A22,Solicitudes!$D$3:$D$502,"&lt;="&amp;H$3,Solicitudes!$E$3:$E$502,"&gt;="&amp;H$3,Solicitudes!$G$3:$G$502,"Aprobada",Solicitudes!$L$3:$L$502,"&lt;&gt;Licencia",Solicitudes!$L$3:$L$502,"&lt;&gt;Ausencia")&gt;0,"V",IF(COUNTIFS(Solicitudes!$A$3:$A$502,$A22,Solicitudes!$D$3:$D$502,"&lt;="&amp;H$3,Solicitudes!$E$3:$E$502,"&gt;="&amp;H$3,Solicitudes!$G$3:$G$502,"Aprobada",Solicitudes!$L$3:$L$502,"Licencia")+COUNTIFS(Solicitudes!$A$3:$A$502,$A22,Solicitudes!$D$3:$D$502,"&lt;="&amp;H$3,Solicitudes!$E$3:$E$502,"&gt;="&amp;H$3,Solicitudes!$G$3:$G$502,"Aprobada",Solicitudes!$L$3:$L$502,"Ausencia")&gt;0,"L",IF(COUNTIFS(Solicitudes!$A$3:$A$502,$A22,Solicitudes!$D$3:$D$502,"&lt;="&amp;H$3,Solicitudes!$E$3:$E$502,"&gt;="&amp;H$3,Solicitudes!$G$3:$G$502,"Solicitada")+COUNTIFS(Solicitudes!$A$3:$A$502,$A22,Solicitudes!$D$3:$D$502,"&lt;="&amp;H$3,Solicitudes!$E$3:$E$502,"&gt;="&amp;H$3,Solicitudes!$G$3:$G$502,"Planificada")&gt;0,"P",""))))</f>
        <v/>
      </c>
      <c r="I22" s="27">
        <f>IF(OR(I$3="",$A22=""),"",IF(COUNTIFS(Solicitudes!$A$3:$A$502,$A22,Solicitudes!$D$3:$D$502,"&lt;="&amp;I$3,Solicitudes!$E$3:$E$502,"&gt;="&amp;I$3,Solicitudes!$G$3:$G$502,"Aprobada",Solicitudes!$L$3:$L$502,"&lt;&gt;Licencia",Solicitudes!$L$3:$L$502,"&lt;&gt;Ausencia")&gt;0,"V",IF(COUNTIFS(Solicitudes!$A$3:$A$502,$A22,Solicitudes!$D$3:$D$502,"&lt;="&amp;I$3,Solicitudes!$E$3:$E$502,"&gt;="&amp;I$3,Solicitudes!$G$3:$G$502,"Aprobada",Solicitudes!$L$3:$L$502,"Licencia")+COUNTIFS(Solicitudes!$A$3:$A$502,$A22,Solicitudes!$D$3:$D$502,"&lt;="&amp;I$3,Solicitudes!$E$3:$E$502,"&gt;="&amp;I$3,Solicitudes!$G$3:$G$502,"Aprobada",Solicitudes!$L$3:$L$502,"Ausencia")&gt;0,"L",IF(COUNTIFS(Solicitudes!$A$3:$A$502,$A22,Solicitudes!$D$3:$D$502,"&lt;="&amp;I$3,Solicitudes!$E$3:$E$502,"&gt;="&amp;I$3,Solicitudes!$G$3:$G$502,"Solicitada")+COUNTIFS(Solicitudes!$A$3:$A$502,$A22,Solicitudes!$D$3:$D$502,"&lt;="&amp;I$3,Solicitudes!$E$3:$E$502,"&gt;="&amp;I$3,Solicitudes!$G$3:$G$502,"Planificada")&gt;0,"P",""))))</f>
        <v/>
      </c>
      <c r="J22" s="27">
        <f>IF(OR(J$3="",$A22=""),"",IF(COUNTIFS(Solicitudes!$A$3:$A$502,$A22,Solicitudes!$D$3:$D$502,"&lt;="&amp;J$3,Solicitudes!$E$3:$E$502,"&gt;="&amp;J$3,Solicitudes!$G$3:$G$502,"Aprobada",Solicitudes!$L$3:$L$502,"&lt;&gt;Licencia",Solicitudes!$L$3:$L$502,"&lt;&gt;Ausencia")&gt;0,"V",IF(COUNTIFS(Solicitudes!$A$3:$A$502,$A22,Solicitudes!$D$3:$D$502,"&lt;="&amp;J$3,Solicitudes!$E$3:$E$502,"&gt;="&amp;J$3,Solicitudes!$G$3:$G$502,"Aprobada",Solicitudes!$L$3:$L$502,"Licencia")+COUNTIFS(Solicitudes!$A$3:$A$502,$A22,Solicitudes!$D$3:$D$502,"&lt;="&amp;J$3,Solicitudes!$E$3:$E$502,"&gt;="&amp;J$3,Solicitudes!$G$3:$G$502,"Aprobada",Solicitudes!$L$3:$L$502,"Ausencia")&gt;0,"L",IF(COUNTIFS(Solicitudes!$A$3:$A$502,$A22,Solicitudes!$D$3:$D$502,"&lt;="&amp;J$3,Solicitudes!$E$3:$E$502,"&gt;="&amp;J$3,Solicitudes!$G$3:$G$502,"Solicitada")+COUNTIFS(Solicitudes!$A$3:$A$502,$A22,Solicitudes!$D$3:$D$502,"&lt;="&amp;J$3,Solicitudes!$E$3:$E$502,"&gt;="&amp;J$3,Solicitudes!$G$3:$G$502,"Planificada")&gt;0,"P",""))))</f>
        <v/>
      </c>
      <c r="K22" s="27">
        <f>IF(OR(K$3="",$A22=""),"",IF(COUNTIFS(Solicitudes!$A$3:$A$502,$A22,Solicitudes!$D$3:$D$502,"&lt;="&amp;K$3,Solicitudes!$E$3:$E$502,"&gt;="&amp;K$3,Solicitudes!$G$3:$G$502,"Aprobada",Solicitudes!$L$3:$L$502,"&lt;&gt;Licencia",Solicitudes!$L$3:$L$502,"&lt;&gt;Ausencia")&gt;0,"V",IF(COUNTIFS(Solicitudes!$A$3:$A$502,$A22,Solicitudes!$D$3:$D$502,"&lt;="&amp;K$3,Solicitudes!$E$3:$E$502,"&gt;="&amp;K$3,Solicitudes!$G$3:$G$502,"Aprobada",Solicitudes!$L$3:$L$502,"Licencia")+COUNTIFS(Solicitudes!$A$3:$A$502,$A22,Solicitudes!$D$3:$D$502,"&lt;="&amp;K$3,Solicitudes!$E$3:$E$502,"&gt;="&amp;K$3,Solicitudes!$G$3:$G$502,"Aprobada",Solicitudes!$L$3:$L$502,"Ausencia")&gt;0,"L",IF(COUNTIFS(Solicitudes!$A$3:$A$502,$A22,Solicitudes!$D$3:$D$502,"&lt;="&amp;K$3,Solicitudes!$E$3:$E$502,"&gt;="&amp;K$3,Solicitudes!$G$3:$G$502,"Solicitada")+COUNTIFS(Solicitudes!$A$3:$A$502,$A22,Solicitudes!$D$3:$D$502,"&lt;="&amp;K$3,Solicitudes!$E$3:$E$502,"&gt;="&amp;K$3,Solicitudes!$G$3:$G$502,"Planificada")&gt;0,"P",""))))</f>
        <v/>
      </c>
      <c r="L22" s="27">
        <f>IF(OR(L$3="",$A22=""),"",IF(COUNTIFS(Solicitudes!$A$3:$A$502,$A22,Solicitudes!$D$3:$D$502,"&lt;="&amp;L$3,Solicitudes!$E$3:$E$502,"&gt;="&amp;L$3,Solicitudes!$G$3:$G$502,"Aprobada",Solicitudes!$L$3:$L$502,"&lt;&gt;Licencia",Solicitudes!$L$3:$L$502,"&lt;&gt;Ausencia")&gt;0,"V",IF(COUNTIFS(Solicitudes!$A$3:$A$502,$A22,Solicitudes!$D$3:$D$502,"&lt;="&amp;L$3,Solicitudes!$E$3:$E$502,"&gt;="&amp;L$3,Solicitudes!$G$3:$G$502,"Aprobada",Solicitudes!$L$3:$L$502,"Licencia")+COUNTIFS(Solicitudes!$A$3:$A$502,$A22,Solicitudes!$D$3:$D$502,"&lt;="&amp;L$3,Solicitudes!$E$3:$E$502,"&gt;="&amp;L$3,Solicitudes!$G$3:$G$502,"Aprobada",Solicitudes!$L$3:$L$502,"Ausencia")&gt;0,"L",IF(COUNTIFS(Solicitudes!$A$3:$A$502,$A22,Solicitudes!$D$3:$D$502,"&lt;="&amp;L$3,Solicitudes!$E$3:$E$502,"&gt;="&amp;L$3,Solicitudes!$G$3:$G$502,"Solicitada")+COUNTIFS(Solicitudes!$A$3:$A$502,$A22,Solicitudes!$D$3:$D$502,"&lt;="&amp;L$3,Solicitudes!$E$3:$E$502,"&gt;="&amp;L$3,Solicitudes!$G$3:$G$502,"Planificada")&gt;0,"P",""))))</f>
        <v/>
      </c>
      <c r="M22" s="27">
        <f>IF(OR(M$3="",$A22=""),"",IF(COUNTIFS(Solicitudes!$A$3:$A$502,$A22,Solicitudes!$D$3:$D$502,"&lt;="&amp;M$3,Solicitudes!$E$3:$E$502,"&gt;="&amp;M$3,Solicitudes!$G$3:$G$502,"Aprobada",Solicitudes!$L$3:$L$502,"&lt;&gt;Licencia",Solicitudes!$L$3:$L$502,"&lt;&gt;Ausencia")&gt;0,"V",IF(COUNTIFS(Solicitudes!$A$3:$A$502,$A22,Solicitudes!$D$3:$D$502,"&lt;="&amp;M$3,Solicitudes!$E$3:$E$502,"&gt;="&amp;M$3,Solicitudes!$G$3:$G$502,"Aprobada",Solicitudes!$L$3:$L$502,"Licencia")+COUNTIFS(Solicitudes!$A$3:$A$502,$A22,Solicitudes!$D$3:$D$502,"&lt;="&amp;M$3,Solicitudes!$E$3:$E$502,"&gt;="&amp;M$3,Solicitudes!$G$3:$G$502,"Aprobada",Solicitudes!$L$3:$L$502,"Ausencia")&gt;0,"L",IF(COUNTIFS(Solicitudes!$A$3:$A$502,$A22,Solicitudes!$D$3:$D$502,"&lt;="&amp;M$3,Solicitudes!$E$3:$E$502,"&gt;="&amp;M$3,Solicitudes!$G$3:$G$502,"Solicitada")+COUNTIFS(Solicitudes!$A$3:$A$502,$A22,Solicitudes!$D$3:$D$502,"&lt;="&amp;M$3,Solicitudes!$E$3:$E$502,"&gt;="&amp;M$3,Solicitudes!$G$3:$G$502,"Planificada")&gt;0,"P",""))))</f>
        <v/>
      </c>
      <c r="N22" s="27">
        <f>IF(OR(N$3="",$A22=""),"",IF(COUNTIFS(Solicitudes!$A$3:$A$502,$A22,Solicitudes!$D$3:$D$502,"&lt;="&amp;N$3,Solicitudes!$E$3:$E$502,"&gt;="&amp;N$3,Solicitudes!$G$3:$G$502,"Aprobada",Solicitudes!$L$3:$L$502,"&lt;&gt;Licencia",Solicitudes!$L$3:$L$502,"&lt;&gt;Ausencia")&gt;0,"V",IF(COUNTIFS(Solicitudes!$A$3:$A$502,$A22,Solicitudes!$D$3:$D$502,"&lt;="&amp;N$3,Solicitudes!$E$3:$E$502,"&gt;="&amp;N$3,Solicitudes!$G$3:$G$502,"Aprobada",Solicitudes!$L$3:$L$502,"Licencia")+COUNTIFS(Solicitudes!$A$3:$A$502,$A22,Solicitudes!$D$3:$D$502,"&lt;="&amp;N$3,Solicitudes!$E$3:$E$502,"&gt;="&amp;N$3,Solicitudes!$G$3:$G$502,"Aprobada",Solicitudes!$L$3:$L$502,"Ausencia")&gt;0,"L",IF(COUNTIFS(Solicitudes!$A$3:$A$502,$A22,Solicitudes!$D$3:$D$502,"&lt;="&amp;N$3,Solicitudes!$E$3:$E$502,"&gt;="&amp;N$3,Solicitudes!$G$3:$G$502,"Solicitada")+COUNTIFS(Solicitudes!$A$3:$A$502,$A22,Solicitudes!$D$3:$D$502,"&lt;="&amp;N$3,Solicitudes!$E$3:$E$502,"&gt;="&amp;N$3,Solicitudes!$G$3:$G$502,"Planificada")&gt;0,"P",""))))</f>
        <v/>
      </c>
      <c r="O22" s="27">
        <f>IF(OR(O$3="",$A22=""),"",IF(COUNTIFS(Solicitudes!$A$3:$A$502,$A22,Solicitudes!$D$3:$D$502,"&lt;="&amp;O$3,Solicitudes!$E$3:$E$502,"&gt;="&amp;O$3,Solicitudes!$G$3:$G$502,"Aprobada",Solicitudes!$L$3:$L$502,"&lt;&gt;Licencia",Solicitudes!$L$3:$L$502,"&lt;&gt;Ausencia")&gt;0,"V",IF(COUNTIFS(Solicitudes!$A$3:$A$502,$A22,Solicitudes!$D$3:$D$502,"&lt;="&amp;O$3,Solicitudes!$E$3:$E$502,"&gt;="&amp;O$3,Solicitudes!$G$3:$G$502,"Aprobada",Solicitudes!$L$3:$L$502,"Licencia")+COUNTIFS(Solicitudes!$A$3:$A$502,$A22,Solicitudes!$D$3:$D$502,"&lt;="&amp;O$3,Solicitudes!$E$3:$E$502,"&gt;="&amp;O$3,Solicitudes!$G$3:$G$502,"Aprobada",Solicitudes!$L$3:$L$502,"Ausencia")&gt;0,"L",IF(COUNTIFS(Solicitudes!$A$3:$A$502,$A22,Solicitudes!$D$3:$D$502,"&lt;="&amp;O$3,Solicitudes!$E$3:$E$502,"&gt;="&amp;O$3,Solicitudes!$G$3:$G$502,"Solicitada")+COUNTIFS(Solicitudes!$A$3:$A$502,$A22,Solicitudes!$D$3:$D$502,"&lt;="&amp;O$3,Solicitudes!$E$3:$E$502,"&gt;="&amp;O$3,Solicitudes!$G$3:$G$502,"Planificada")&gt;0,"P",""))))</f>
        <v/>
      </c>
      <c r="P22" s="27">
        <f>IF(OR(P$3="",$A22=""),"",IF(COUNTIFS(Solicitudes!$A$3:$A$502,$A22,Solicitudes!$D$3:$D$502,"&lt;="&amp;P$3,Solicitudes!$E$3:$E$502,"&gt;="&amp;P$3,Solicitudes!$G$3:$G$502,"Aprobada",Solicitudes!$L$3:$L$502,"&lt;&gt;Licencia",Solicitudes!$L$3:$L$502,"&lt;&gt;Ausencia")&gt;0,"V",IF(COUNTIFS(Solicitudes!$A$3:$A$502,$A22,Solicitudes!$D$3:$D$502,"&lt;="&amp;P$3,Solicitudes!$E$3:$E$502,"&gt;="&amp;P$3,Solicitudes!$G$3:$G$502,"Aprobada",Solicitudes!$L$3:$L$502,"Licencia")+COUNTIFS(Solicitudes!$A$3:$A$502,$A22,Solicitudes!$D$3:$D$502,"&lt;="&amp;P$3,Solicitudes!$E$3:$E$502,"&gt;="&amp;P$3,Solicitudes!$G$3:$G$502,"Aprobada",Solicitudes!$L$3:$L$502,"Ausencia")&gt;0,"L",IF(COUNTIFS(Solicitudes!$A$3:$A$502,$A22,Solicitudes!$D$3:$D$502,"&lt;="&amp;P$3,Solicitudes!$E$3:$E$502,"&gt;="&amp;P$3,Solicitudes!$G$3:$G$502,"Solicitada")+COUNTIFS(Solicitudes!$A$3:$A$502,$A22,Solicitudes!$D$3:$D$502,"&lt;="&amp;P$3,Solicitudes!$E$3:$E$502,"&gt;="&amp;P$3,Solicitudes!$G$3:$G$502,"Planificada")&gt;0,"P",""))))</f>
        <v/>
      </c>
      <c r="Q22" s="27">
        <f>IF(OR(Q$3="",$A22=""),"",IF(COUNTIFS(Solicitudes!$A$3:$A$502,$A22,Solicitudes!$D$3:$D$502,"&lt;="&amp;Q$3,Solicitudes!$E$3:$E$502,"&gt;="&amp;Q$3,Solicitudes!$G$3:$G$502,"Aprobada",Solicitudes!$L$3:$L$502,"&lt;&gt;Licencia",Solicitudes!$L$3:$L$502,"&lt;&gt;Ausencia")&gt;0,"V",IF(COUNTIFS(Solicitudes!$A$3:$A$502,$A22,Solicitudes!$D$3:$D$502,"&lt;="&amp;Q$3,Solicitudes!$E$3:$E$502,"&gt;="&amp;Q$3,Solicitudes!$G$3:$G$502,"Aprobada",Solicitudes!$L$3:$L$502,"Licencia")+COUNTIFS(Solicitudes!$A$3:$A$502,$A22,Solicitudes!$D$3:$D$502,"&lt;="&amp;Q$3,Solicitudes!$E$3:$E$502,"&gt;="&amp;Q$3,Solicitudes!$G$3:$G$502,"Aprobada",Solicitudes!$L$3:$L$502,"Ausencia")&gt;0,"L",IF(COUNTIFS(Solicitudes!$A$3:$A$502,$A22,Solicitudes!$D$3:$D$502,"&lt;="&amp;Q$3,Solicitudes!$E$3:$E$502,"&gt;="&amp;Q$3,Solicitudes!$G$3:$G$502,"Solicitada")+COUNTIFS(Solicitudes!$A$3:$A$502,$A22,Solicitudes!$D$3:$D$502,"&lt;="&amp;Q$3,Solicitudes!$E$3:$E$502,"&gt;="&amp;Q$3,Solicitudes!$G$3:$G$502,"Planificada")&gt;0,"P",""))))</f>
        <v/>
      </c>
      <c r="R22" s="27">
        <f>IF(OR(R$3="",$A22=""),"",IF(COUNTIFS(Solicitudes!$A$3:$A$502,$A22,Solicitudes!$D$3:$D$502,"&lt;="&amp;R$3,Solicitudes!$E$3:$E$502,"&gt;="&amp;R$3,Solicitudes!$G$3:$G$502,"Aprobada",Solicitudes!$L$3:$L$502,"&lt;&gt;Licencia",Solicitudes!$L$3:$L$502,"&lt;&gt;Ausencia")&gt;0,"V",IF(COUNTIFS(Solicitudes!$A$3:$A$502,$A22,Solicitudes!$D$3:$D$502,"&lt;="&amp;R$3,Solicitudes!$E$3:$E$502,"&gt;="&amp;R$3,Solicitudes!$G$3:$G$502,"Aprobada",Solicitudes!$L$3:$L$502,"Licencia")+COUNTIFS(Solicitudes!$A$3:$A$502,$A22,Solicitudes!$D$3:$D$502,"&lt;="&amp;R$3,Solicitudes!$E$3:$E$502,"&gt;="&amp;R$3,Solicitudes!$G$3:$G$502,"Aprobada",Solicitudes!$L$3:$L$502,"Ausencia")&gt;0,"L",IF(COUNTIFS(Solicitudes!$A$3:$A$502,$A22,Solicitudes!$D$3:$D$502,"&lt;="&amp;R$3,Solicitudes!$E$3:$E$502,"&gt;="&amp;R$3,Solicitudes!$G$3:$G$502,"Solicitada")+COUNTIFS(Solicitudes!$A$3:$A$502,$A22,Solicitudes!$D$3:$D$502,"&lt;="&amp;R$3,Solicitudes!$E$3:$E$502,"&gt;="&amp;R$3,Solicitudes!$G$3:$G$502,"Planificada")&gt;0,"P",""))))</f>
        <v/>
      </c>
      <c r="S22" s="27">
        <f>IF(OR(S$3="",$A22=""),"",IF(COUNTIFS(Solicitudes!$A$3:$A$502,$A22,Solicitudes!$D$3:$D$502,"&lt;="&amp;S$3,Solicitudes!$E$3:$E$502,"&gt;="&amp;S$3,Solicitudes!$G$3:$G$502,"Aprobada",Solicitudes!$L$3:$L$502,"&lt;&gt;Licencia",Solicitudes!$L$3:$L$502,"&lt;&gt;Ausencia")&gt;0,"V",IF(COUNTIFS(Solicitudes!$A$3:$A$502,$A22,Solicitudes!$D$3:$D$502,"&lt;="&amp;S$3,Solicitudes!$E$3:$E$502,"&gt;="&amp;S$3,Solicitudes!$G$3:$G$502,"Aprobada",Solicitudes!$L$3:$L$502,"Licencia")+COUNTIFS(Solicitudes!$A$3:$A$502,$A22,Solicitudes!$D$3:$D$502,"&lt;="&amp;S$3,Solicitudes!$E$3:$E$502,"&gt;="&amp;S$3,Solicitudes!$G$3:$G$502,"Aprobada",Solicitudes!$L$3:$L$502,"Ausencia")&gt;0,"L",IF(COUNTIFS(Solicitudes!$A$3:$A$502,$A22,Solicitudes!$D$3:$D$502,"&lt;="&amp;S$3,Solicitudes!$E$3:$E$502,"&gt;="&amp;S$3,Solicitudes!$G$3:$G$502,"Solicitada")+COUNTIFS(Solicitudes!$A$3:$A$502,$A22,Solicitudes!$D$3:$D$502,"&lt;="&amp;S$3,Solicitudes!$E$3:$E$502,"&gt;="&amp;S$3,Solicitudes!$G$3:$G$502,"Planificada")&gt;0,"P",""))))</f>
        <v/>
      </c>
      <c r="T22" s="27">
        <f>IF(OR(T$3="",$A22=""),"",IF(COUNTIFS(Solicitudes!$A$3:$A$502,$A22,Solicitudes!$D$3:$D$502,"&lt;="&amp;T$3,Solicitudes!$E$3:$E$502,"&gt;="&amp;T$3,Solicitudes!$G$3:$G$502,"Aprobada",Solicitudes!$L$3:$L$502,"&lt;&gt;Licencia",Solicitudes!$L$3:$L$502,"&lt;&gt;Ausencia")&gt;0,"V",IF(COUNTIFS(Solicitudes!$A$3:$A$502,$A22,Solicitudes!$D$3:$D$502,"&lt;="&amp;T$3,Solicitudes!$E$3:$E$502,"&gt;="&amp;T$3,Solicitudes!$G$3:$G$502,"Aprobada",Solicitudes!$L$3:$L$502,"Licencia")+COUNTIFS(Solicitudes!$A$3:$A$502,$A22,Solicitudes!$D$3:$D$502,"&lt;="&amp;T$3,Solicitudes!$E$3:$E$502,"&gt;="&amp;T$3,Solicitudes!$G$3:$G$502,"Aprobada",Solicitudes!$L$3:$L$502,"Ausencia")&gt;0,"L",IF(COUNTIFS(Solicitudes!$A$3:$A$502,$A22,Solicitudes!$D$3:$D$502,"&lt;="&amp;T$3,Solicitudes!$E$3:$E$502,"&gt;="&amp;T$3,Solicitudes!$G$3:$G$502,"Solicitada")+COUNTIFS(Solicitudes!$A$3:$A$502,$A22,Solicitudes!$D$3:$D$502,"&lt;="&amp;T$3,Solicitudes!$E$3:$E$502,"&gt;="&amp;T$3,Solicitudes!$G$3:$G$502,"Planificada")&gt;0,"P",""))))</f>
        <v/>
      </c>
      <c r="U22" s="27">
        <f>IF(OR(U$3="",$A22=""),"",IF(COUNTIFS(Solicitudes!$A$3:$A$502,$A22,Solicitudes!$D$3:$D$502,"&lt;="&amp;U$3,Solicitudes!$E$3:$E$502,"&gt;="&amp;U$3,Solicitudes!$G$3:$G$502,"Aprobada",Solicitudes!$L$3:$L$502,"&lt;&gt;Licencia",Solicitudes!$L$3:$L$502,"&lt;&gt;Ausencia")&gt;0,"V",IF(COUNTIFS(Solicitudes!$A$3:$A$502,$A22,Solicitudes!$D$3:$D$502,"&lt;="&amp;U$3,Solicitudes!$E$3:$E$502,"&gt;="&amp;U$3,Solicitudes!$G$3:$G$502,"Aprobada",Solicitudes!$L$3:$L$502,"Licencia")+COUNTIFS(Solicitudes!$A$3:$A$502,$A22,Solicitudes!$D$3:$D$502,"&lt;="&amp;U$3,Solicitudes!$E$3:$E$502,"&gt;="&amp;U$3,Solicitudes!$G$3:$G$502,"Aprobada",Solicitudes!$L$3:$L$502,"Ausencia")&gt;0,"L",IF(COUNTIFS(Solicitudes!$A$3:$A$502,$A22,Solicitudes!$D$3:$D$502,"&lt;="&amp;U$3,Solicitudes!$E$3:$E$502,"&gt;="&amp;U$3,Solicitudes!$G$3:$G$502,"Solicitada")+COUNTIFS(Solicitudes!$A$3:$A$502,$A22,Solicitudes!$D$3:$D$502,"&lt;="&amp;U$3,Solicitudes!$E$3:$E$502,"&gt;="&amp;U$3,Solicitudes!$G$3:$G$502,"Planificada")&gt;0,"P",""))))</f>
        <v/>
      </c>
      <c r="V22" s="27">
        <f>IF(OR(V$3="",$A22=""),"",IF(COUNTIFS(Solicitudes!$A$3:$A$502,$A22,Solicitudes!$D$3:$D$502,"&lt;="&amp;V$3,Solicitudes!$E$3:$E$502,"&gt;="&amp;V$3,Solicitudes!$G$3:$G$502,"Aprobada",Solicitudes!$L$3:$L$502,"&lt;&gt;Licencia",Solicitudes!$L$3:$L$502,"&lt;&gt;Ausencia")&gt;0,"V",IF(COUNTIFS(Solicitudes!$A$3:$A$502,$A22,Solicitudes!$D$3:$D$502,"&lt;="&amp;V$3,Solicitudes!$E$3:$E$502,"&gt;="&amp;V$3,Solicitudes!$G$3:$G$502,"Aprobada",Solicitudes!$L$3:$L$502,"Licencia")+COUNTIFS(Solicitudes!$A$3:$A$502,$A22,Solicitudes!$D$3:$D$502,"&lt;="&amp;V$3,Solicitudes!$E$3:$E$502,"&gt;="&amp;V$3,Solicitudes!$G$3:$G$502,"Aprobada",Solicitudes!$L$3:$L$502,"Ausencia")&gt;0,"L",IF(COUNTIFS(Solicitudes!$A$3:$A$502,$A22,Solicitudes!$D$3:$D$502,"&lt;="&amp;V$3,Solicitudes!$E$3:$E$502,"&gt;="&amp;V$3,Solicitudes!$G$3:$G$502,"Solicitada")+COUNTIFS(Solicitudes!$A$3:$A$502,$A22,Solicitudes!$D$3:$D$502,"&lt;="&amp;V$3,Solicitudes!$E$3:$E$502,"&gt;="&amp;V$3,Solicitudes!$G$3:$G$502,"Planificada")&gt;0,"P",""))))</f>
        <v/>
      </c>
      <c r="W22" s="27">
        <f>IF(OR(W$3="",$A22=""),"",IF(COUNTIFS(Solicitudes!$A$3:$A$502,$A22,Solicitudes!$D$3:$D$502,"&lt;="&amp;W$3,Solicitudes!$E$3:$E$502,"&gt;="&amp;W$3,Solicitudes!$G$3:$G$502,"Aprobada",Solicitudes!$L$3:$L$502,"&lt;&gt;Licencia",Solicitudes!$L$3:$L$502,"&lt;&gt;Ausencia")&gt;0,"V",IF(COUNTIFS(Solicitudes!$A$3:$A$502,$A22,Solicitudes!$D$3:$D$502,"&lt;="&amp;W$3,Solicitudes!$E$3:$E$502,"&gt;="&amp;W$3,Solicitudes!$G$3:$G$502,"Aprobada",Solicitudes!$L$3:$L$502,"Licencia")+COUNTIFS(Solicitudes!$A$3:$A$502,$A22,Solicitudes!$D$3:$D$502,"&lt;="&amp;W$3,Solicitudes!$E$3:$E$502,"&gt;="&amp;W$3,Solicitudes!$G$3:$G$502,"Aprobada",Solicitudes!$L$3:$L$502,"Ausencia")&gt;0,"L",IF(COUNTIFS(Solicitudes!$A$3:$A$502,$A22,Solicitudes!$D$3:$D$502,"&lt;="&amp;W$3,Solicitudes!$E$3:$E$502,"&gt;="&amp;W$3,Solicitudes!$G$3:$G$502,"Solicitada")+COUNTIFS(Solicitudes!$A$3:$A$502,$A22,Solicitudes!$D$3:$D$502,"&lt;="&amp;W$3,Solicitudes!$E$3:$E$502,"&gt;="&amp;W$3,Solicitudes!$G$3:$G$502,"Planificada")&gt;0,"P",""))))</f>
        <v/>
      </c>
      <c r="X22" s="27">
        <f>IF(OR(X$3="",$A22=""),"",IF(COUNTIFS(Solicitudes!$A$3:$A$502,$A22,Solicitudes!$D$3:$D$502,"&lt;="&amp;X$3,Solicitudes!$E$3:$E$502,"&gt;="&amp;X$3,Solicitudes!$G$3:$G$502,"Aprobada",Solicitudes!$L$3:$L$502,"&lt;&gt;Licencia",Solicitudes!$L$3:$L$502,"&lt;&gt;Ausencia")&gt;0,"V",IF(COUNTIFS(Solicitudes!$A$3:$A$502,$A22,Solicitudes!$D$3:$D$502,"&lt;="&amp;X$3,Solicitudes!$E$3:$E$502,"&gt;="&amp;X$3,Solicitudes!$G$3:$G$502,"Aprobada",Solicitudes!$L$3:$L$502,"Licencia")+COUNTIFS(Solicitudes!$A$3:$A$502,$A22,Solicitudes!$D$3:$D$502,"&lt;="&amp;X$3,Solicitudes!$E$3:$E$502,"&gt;="&amp;X$3,Solicitudes!$G$3:$G$502,"Aprobada",Solicitudes!$L$3:$L$502,"Ausencia")&gt;0,"L",IF(COUNTIFS(Solicitudes!$A$3:$A$502,$A22,Solicitudes!$D$3:$D$502,"&lt;="&amp;X$3,Solicitudes!$E$3:$E$502,"&gt;="&amp;X$3,Solicitudes!$G$3:$G$502,"Solicitada")+COUNTIFS(Solicitudes!$A$3:$A$502,$A22,Solicitudes!$D$3:$D$502,"&lt;="&amp;X$3,Solicitudes!$E$3:$E$502,"&gt;="&amp;X$3,Solicitudes!$G$3:$G$502,"Planificada")&gt;0,"P",""))))</f>
        <v/>
      </c>
      <c r="Y22" s="27">
        <f>IF(OR(Y$3="",$A22=""),"",IF(COUNTIFS(Solicitudes!$A$3:$A$502,$A22,Solicitudes!$D$3:$D$502,"&lt;="&amp;Y$3,Solicitudes!$E$3:$E$502,"&gt;="&amp;Y$3,Solicitudes!$G$3:$G$502,"Aprobada",Solicitudes!$L$3:$L$502,"&lt;&gt;Licencia",Solicitudes!$L$3:$L$502,"&lt;&gt;Ausencia")&gt;0,"V",IF(COUNTIFS(Solicitudes!$A$3:$A$502,$A22,Solicitudes!$D$3:$D$502,"&lt;="&amp;Y$3,Solicitudes!$E$3:$E$502,"&gt;="&amp;Y$3,Solicitudes!$G$3:$G$502,"Aprobada",Solicitudes!$L$3:$L$502,"Licencia")+COUNTIFS(Solicitudes!$A$3:$A$502,$A22,Solicitudes!$D$3:$D$502,"&lt;="&amp;Y$3,Solicitudes!$E$3:$E$502,"&gt;="&amp;Y$3,Solicitudes!$G$3:$G$502,"Aprobada",Solicitudes!$L$3:$L$502,"Ausencia")&gt;0,"L",IF(COUNTIFS(Solicitudes!$A$3:$A$502,$A22,Solicitudes!$D$3:$D$502,"&lt;="&amp;Y$3,Solicitudes!$E$3:$E$502,"&gt;="&amp;Y$3,Solicitudes!$G$3:$G$502,"Solicitada")+COUNTIFS(Solicitudes!$A$3:$A$502,$A22,Solicitudes!$D$3:$D$502,"&lt;="&amp;Y$3,Solicitudes!$E$3:$E$502,"&gt;="&amp;Y$3,Solicitudes!$G$3:$G$502,"Planificada")&gt;0,"P",""))))</f>
        <v/>
      </c>
      <c r="Z22" s="27">
        <f>IF(OR(Z$3="",$A22=""),"",IF(COUNTIFS(Solicitudes!$A$3:$A$502,$A22,Solicitudes!$D$3:$D$502,"&lt;="&amp;Z$3,Solicitudes!$E$3:$E$502,"&gt;="&amp;Z$3,Solicitudes!$G$3:$G$502,"Aprobada",Solicitudes!$L$3:$L$502,"&lt;&gt;Licencia",Solicitudes!$L$3:$L$502,"&lt;&gt;Ausencia")&gt;0,"V",IF(COUNTIFS(Solicitudes!$A$3:$A$502,$A22,Solicitudes!$D$3:$D$502,"&lt;="&amp;Z$3,Solicitudes!$E$3:$E$502,"&gt;="&amp;Z$3,Solicitudes!$G$3:$G$502,"Aprobada",Solicitudes!$L$3:$L$502,"Licencia")+COUNTIFS(Solicitudes!$A$3:$A$502,$A22,Solicitudes!$D$3:$D$502,"&lt;="&amp;Z$3,Solicitudes!$E$3:$E$502,"&gt;="&amp;Z$3,Solicitudes!$G$3:$G$502,"Aprobada",Solicitudes!$L$3:$L$502,"Ausencia")&gt;0,"L",IF(COUNTIFS(Solicitudes!$A$3:$A$502,$A22,Solicitudes!$D$3:$D$502,"&lt;="&amp;Z$3,Solicitudes!$E$3:$E$502,"&gt;="&amp;Z$3,Solicitudes!$G$3:$G$502,"Solicitada")+COUNTIFS(Solicitudes!$A$3:$A$502,$A22,Solicitudes!$D$3:$D$502,"&lt;="&amp;Z$3,Solicitudes!$E$3:$E$502,"&gt;="&amp;Z$3,Solicitudes!$G$3:$G$502,"Planificada")&gt;0,"P",""))))</f>
        <v/>
      </c>
      <c r="AA22" s="27">
        <f>IF(OR(AA$3="",$A22=""),"",IF(COUNTIFS(Solicitudes!$A$3:$A$502,$A22,Solicitudes!$D$3:$D$502,"&lt;="&amp;AA$3,Solicitudes!$E$3:$E$502,"&gt;="&amp;AA$3,Solicitudes!$G$3:$G$502,"Aprobada",Solicitudes!$L$3:$L$502,"&lt;&gt;Licencia",Solicitudes!$L$3:$L$502,"&lt;&gt;Ausencia")&gt;0,"V",IF(COUNTIFS(Solicitudes!$A$3:$A$502,$A22,Solicitudes!$D$3:$D$502,"&lt;="&amp;AA$3,Solicitudes!$E$3:$E$502,"&gt;="&amp;AA$3,Solicitudes!$G$3:$G$502,"Aprobada",Solicitudes!$L$3:$L$502,"Licencia")+COUNTIFS(Solicitudes!$A$3:$A$502,$A22,Solicitudes!$D$3:$D$502,"&lt;="&amp;AA$3,Solicitudes!$E$3:$E$502,"&gt;="&amp;AA$3,Solicitudes!$G$3:$G$502,"Aprobada",Solicitudes!$L$3:$L$502,"Ausencia")&gt;0,"L",IF(COUNTIFS(Solicitudes!$A$3:$A$502,$A22,Solicitudes!$D$3:$D$502,"&lt;="&amp;AA$3,Solicitudes!$E$3:$E$502,"&gt;="&amp;AA$3,Solicitudes!$G$3:$G$502,"Solicitada")+COUNTIFS(Solicitudes!$A$3:$A$502,$A22,Solicitudes!$D$3:$D$502,"&lt;="&amp;AA$3,Solicitudes!$E$3:$E$502,"&gt;="&amp;AA$3,Solicitudes!$G$3:$G$502,"Planificada")&gt;0,"P",""))))</f>
        <v/>
      </c>
      <c r="AB22" s="27">
        <f>IF(OR(AB$3="",$A22=""),"",IF(COUNTIFS(Solicitudes!$A$3:$A$502,$A22,Solicitudes!$D$3:$D$502,"&lt;="&amp;AB$3,Solicitudes!$E$3:$E$502,"&gt;="&amp;AB$3,Solicitudes!$G$3:$G$502,"Aprobada",Solicitudes!$L$3:$L$502,"&lt;&gt;Licencia",Solicitudes!$L$3:$L$502,"&lt;&gt;Ausencia")&gt;0,"V",IF(COUNTIFS(Solicitudes!$A$3:$A$502,$A22,Solicitudes!$D$3:$D$502,"&lt;="&amp;AB$3,Solicitudes!$E$3:$E$502,"&gt;="&amp;AB$3,Solicitudes!$G$3:$G$502,"Aprobada",Solicitudes!$L$3:$L$502,"Licencia")+COUNTIFS(Solicitudes!$A$3:$A$502,$A22,Solicitudes!$D$3:$D$502,"&lt;="&amp;AB$3,Solicitudes!$E$3:$E$502,"&gt;="&amp;AB$3,Solicitudes!$G$3:$G$502,"Aprobada",Solicitudes!$L$3:$L$502,"Ausencia")&gt;0,"L",IF(COUNTIFS(Solicitudes!$A$3:$A$502,$A22,Solicitudes!$D$3:$D$502,"&lt;="&amp;AB$3,Solicitudes!$E$3:$E$502,"&gt;="&amp;AB$3,Solicitudes!$G$3:$G$502,"Solicitada")+COUNTIFS(Solicitudes!$A$3:$A$502,$A22,Solicitudes!$D$3:$D$502,"&lt;="&amp;AB$3,Solicitudes!$E$3:$E$502,"&gt;="&amp;AB$3,Solicitudes!$G$3:$G$502,"Planificada")&gt;0,"P",""))))</f>
        <v/>
      </c>
      <c r="AC22" s="27">
        <f>IF(OR(AC$3="",$A22=""),"",IF(COUNTIFS(Solicitudes!$A$3:$A$502,$A22,Solicitudes!$D$3:$D$502,"&lt;="&amp;AC$3,Solicitudes!$E$3:$E$502,"&gt;="&amp;AC$3,Solicitudes!$G$3:$G$502,"Aprobada",Solicitudes!$L$3:$L$502,"&lt;&gt;Licencia",Solicitudes!$L$3:$L$502,"&lt;&gt;Ausencia")&gt;0,"V",IF(COUNTIFS(Solicitudes!$A$3:$A$502,$A22,Solicitudes!$D$3:$D$502,"&lt;="&amp;AC$3,Solicitudes!$E$3:$E$502,"&gt;="&amp;AC$3,Solicitudes!$G$3:$G$502,"Aprobada",Solicitudes!$L$3:$L$502,"Licencia")+COUNTIFS(Solicitudes!$A$3:$A$502,$A22,Solicitudes!$D$3:$D$502,"&lt;="&amp;AC$3,Solicitudes!$E$3:$E$502,"&gt;="&amp;AC$3,Solicitudes!$G$3:$G$502,"Aprobada",Solicitudes!$L$3:$L$502,"Ausencia")&gt;0,"L",IF(COUNTIFS(Solicitudes!$A$3:$A$502,$A22,Solicitudes!$D$3:$D$502,"&lt;="&amp;AC$3,Solicitudes!$E$3:$E$502,"&gt;="&amp;AC$3,Solicitudes!$G$3:$G$502,"Solicitada")+COUNTIFS(Solicitudes!$A$3:$A$502,$A22,Solicitudes!$D$3:$D$502,"&lt;="&amp;AC$3,Solicitudes!$E$3:$E$502,"&gt;="&amp;AC$3,Solicitudes!$G$3:$G$502,"Planificada")&gt;0,"P",""))))</f>
        <v/>
      </c>
      <c r="AD22" s="27">
        <f>IF(OR(AD$3="",$A22=""),"",IF(COUNTIFS(Solicitudes!$A$3:$A$502,$A22,Solicitudes!$D$3:$D$502,"&lt;="&amp;AD$3,Solicitudes!$E$3:$E$502,"&gt;="&amp;AD$3,Solicitudes!$G$3:$G$502,"Aprobada",Solicitudes!$L$3:$L$502,"&lt;&gt;Licencia",Solicitudes!$L$3:$L$502,"&lt;&gt;Ausencia")&gt;0,"V",IF(COUNTIFS(Solicitudes!$A$3:$A$502,$A22,Solicitudes!$D$3:$D$502,"&lt;="&amp;AD$3,Solicitudes!$E$3:$E$502,"&gt;="&amp;AD$3,Solicitudes!$G$3:$G$502,"Aprobada",Solicitudes!$L$3:$L$502,"Licencia")+COUNTIFS(Solicitudes!$A$3:$A$502,$A22,Solicitudes!$D$3:$D$502,"&lt;="&amp;AD$3,Solicitudes!$E$3:$E$502,"&gt;="&amp;AD$3,Solicitudes!$G$3:$G$502,"Aprobada",Solicitudes!$L$3:$L$502,"Ausencia")&gt;0,"L",IF(COUNTIFS(Solicitudes!$A$3:$A$502,$A22,Solicitudes!$D$3:$D$502,"&lt;="&amp;AD$3,Solicitudes!$E$3:$E$502,"&gt;="&amp;AD$3,Solicitudes!$G$3:$G$502,"Solicitada")+COUNTIFS(Solicitudes!$A$3:$A$502,$A22,Solicitudes!$D$3:$D$502,"&lt;="&amp;AD$3,Solicitudes!$E$3:$E$502,"&gt;="&amp;AD$3,Solicitudes!$G$3:$G$502,"Planificada")&gt;0,"P",""))))</f>
        <v/>
      </c>
      <c r="AE22" s="27">
        <f>IF(OR(AE$3="",$A22=""),"",IF(COUNTIFS(Solicitudes!$A$3:$A$502,$A22,Solicitudes!$D$3:$D$502,"&lt;="&amp;AE$3,Solicitudes!$E$3:$E$502,"&gt;="&amp;AE$3,Solicitudes!$G$3:$G$502,"Aprobada",Solicitudes!$L$3:$L$502,"&lt;&gt;Licencia",Solicitudes!$L$3:$L$502,"&lt;&gt;Ausencia")&gt;0,"V",IF(COUNTIFS(Solicitudes!$A$3:$A$502,$A22,Solicitudes!$D$3:$D$502,"&lt;="&amp;AE$3,Solicitudes!$E$3:$E$502,"&gt;="&amp;AE$3,Solicitudes!$G$3:$G$502,"Aprobada",Solicitudes!$L$3:$L$502,"Licencia")+COUNTIFS(Solicitudes!$A$3:$A$502,$A22,Solicitudes!$D$3:$D$502,"&lt;="&amp;AE$3,Solicitudes!$E$3:$E$502,"&gt;="&amp;AE$3,Solicitudes!$G$3:$G$502,"Aprobada",Solicitudes!$L$3:$L$502,"Ausencia")&gt;0,"L",IF(COUNTIFS(Solicitudes!$A$3:$A$502,$A22,Solicitudes!$D$3:$D$502,"&lt;="&amp;AE$3,Solicitudes!$E$3:$E$502,"&gt;="&amp;AE$3,Solicitudes!$G$3:$G$502,"Solicitada")+COUNTIFS(Solicitudes!$A$3:$A$502,$A22,Solicitudes!$D$3:$D$502,"&lt;="&amp;AE$3,Solicitudes!$E$3:$E$502,"&gt;="&amp;AE$3,Solicitudes!$G$3:$G$502,"Planificada")&gt;0,"P",""))))</f>
        <v/>
      </c>
      <c r="AF22" s="27">
        <f>IF(OR(AF$3="",$A22=""),"",IF(COUNTIFS(Solicitudes!$A$3:$A$502,$A22,Solicitudes!$D$3:$D$502,"&lt;="&amp;AF$3,Solicitudes!$E$3:$E$502,"&gt;="&amp;AF$3,Solicitudes!$G$3:$G$502,"Aprobada",Solicitudes!$L$3:$L$502,"&lt;&gt;Licencia",Solicitudes!$L$3:$L$502,"&lt;&gt;Ausencia")&gt;0,"V",IF(COUNTIFS(Solicitudes!$A$3:$A$502,$A22,Solicitudes!$D$3:$D$502,"&lt;="&amp;AF$3,Solicitudes!$E$3:$E$502,"&gt;="&amp;AF$3,Solicitudes!$G$3:$G$502,"Aprobada",Solicitudes!$L$3:$L$502,"Licencia")+COUNTIFS(Solicitudes!$A$3:$A$502,$A22,Solicitudes!$D$3:$D$502,"&lt;="&amp;AF$3,Solicitudes!$E$3:$E$502,"&gt;="&amp;AF$3,Solicitudes!$G$3:$G$502,"Aprobada",Solicitudes!$L$3:$L$502,"Ausencia")&gt;0,"L",IF(COUNTIFS(Solicitudes!$A$3:$A$502,$A22,Solicitudes!$D$3:$D$502,"&lt;="&amp;AF$3,Solicitudes!$E$3:$E$502,"&gt;="&amp;AF$3,Solicitudes!$G$3:$G$502,"Solicitada")+COUNTIFS(Solicitudes!$A$3:$A$502,$A22,Solicitudes!$D$3:$D$502,"&lt;="&amp;AF$3,Solicitudes!$E$3:$E$502,"&gt;="&amp;AF$3,Solicitudes!$G$3:$G$502,"Planificada")&gt;0,"P",""))))</f>
        <v/>
      </c>
      <c r="AG22" s="27">
        <f>IF(OR(AG$3="",$A22=""),"",IF(COUNTIFS(Solicitudes!$A$3:$A$502,$A22,Solicitudes!$D$3:$D$502,"&lt;="&amp;AG$3,Solicitudes!$E$3:$E$502,"&gt;="&amp;AG$3,Solicitudes!$G$3:$G$502,"Aprobada",Solicitudes!$L$3:$L$502,"&lt;&gt;Licencia",Solicitudes!$L$3:$L$502,"&lt;&gt;Ausencia")&gt;0,"V",IF(COUNTIFS(Solicitudes!$A$3:$A$502,$A22,Solicitudes!$D$3:$D$502,"&lt;="&amp;AG$3,Solicitudes!$E$3:$E$502,"&gt;="&amp;AG$3,Solicitudes!$G$3:$G$502,"Aprobada",Solicitudes!$L$3:$L$502,"Licencia")+COUNTIFS(Solicitudes!$A$3:$A$502,$A22,Solicitudes!$D$3:$D$502,"&lt;="&amp;AG$3,Solicitudes!$E$3:$E$502,"&gt;="&amp;AG$3,Solicitudes!$G$3:$G$502,"Aprobada",Solicitudes!$L$3:$L$502,"Ausencia")&gt;0,"L",IF(COUNTIFS(Solicitudes!$A$3:$A$502,$A22,Solicitudes!$D$3:$D$502,"&lt;="&amp;AG$3,Solicitudes!$E$3:$E$502,"&gt;="&amp;AG$3,Solicitudes!$G$3:$G$502,"Solicitada")+COUNTIFS(Solicitudes!$A$3:$A$502,$A22,Solicitudes!$D$3:$D$502,"&lt;="&amp;AG$3,Solicitudes!$E$3:$E$502,"&gt;="&amp;AG$3,Solicitudes!$G$3:$G$502,"Planificada")&gt;0,"P",""))))</f>
        <v/>
      </c>
    </row>
    <row r="23">
      <c r="A23">
        <f>IF(Saldos!A23="","",Saldos!A23)</f>
        <v/>
      </c>
      <c r="B23">
        <f>IF(A23="","",Saldos!B23)</f>
        <v/>
      </c>
      <c r="C23" s="27">
        <f>IF(OR(C$3="",$A23=""),"",IF(COUNTIFS(Solicitudes!$A$3:$A$502,$A23,Solicitudes!$D$3:$D$502,"&lt;="&amp;C$3,Solicitudes!$E$3:$E$502,"&gt;="&amp;C$3,Solicitudes!$G$3:$G$502,"Aprobada",Solicitudes!$L$3:$L$502,"&lt;&gt;Licencia",Solicitudes!$L$3:$L$502,"&lt;&gt;Ausencia")&gt;0,"V",IF(COUNTIFS(Solicitudes!$A$3:$A$502,$A23,Solicitudes!$D$3:$D$502,"&lt;="&amp;C$3,Solicitudes!$E$3:$E$502,"&gt;="&amp;C$3,Solicitudes!$G$3:$G$502,"Aprobada",Solicitudes!$L$3:$L$502,"Licencia")+COUNTIFS(Solicitudes!$A$3:$A$502,$A23,Solicitudes!$D$3:$D$502,"&lt;="&amp;C$3,Solicitudes!$E$3:$E$502,"&gt;="&amp;C$3,Solicitudes!$G$3:$G$502,"Aprobada",Solicitudes!$L$3:$L$502,"Ausencia")&gt;0,"L",IF(COUNTIFS(Solicitudes!$A$3:$A$502,$A23,Solicitudes!$D$3:$D$502,"&lt;="&amp;C$3,Solicitudes!$E$3:$E$502,"&gt;="&amp;C$3,Solicitudes!$G$3:$G$502,"Solicitada")+COUNTIFS(Solicitudes!$A$3:$A$502,$A23,Solicitudes!$D$3:$D$502,"&lt;="&amp;C$3,Solicitudes!$E$3:$E$502,"&gt;="&amp;C$3,Solicitudes!$G$3:$G$502,"Planificada")&gt;0,"P",""))))</f>
        <v/>
      </c>
      <c r="D23" s="27">
        <f>IF(OR(D$3="",$A23=""),"",IF(COUNTIFS(Solicitudes!$A$3:$A$502,$A23,Solicitudes!$D$3:$D$502,"&lt;="&amp;D$3,Solicitudes!$E$3:$E$502,"&gt;="&amp;D$3,Solicitudes!$G$3:$G$502,"Aprobada",Solicitudes!$L$3:$L$502,"&lt;&gt;Licencia",Solicitudes!$L$3:$L$502,"&lt;&gt;Ausencia")&gt;0,"V",IF(COUNTIFS(Solicitudes!$A$3:$A$502,$A23,Solicitudes!$D$3:$D$502,"&lt;="&amp;D$3,Solicitudes!$E$3:$E$502,"&gt;="&amp;D$3,Solicitudes!$G$3:$G$502,"Aprobada",Solicitudes!$L$3:$L$502,"Licencia")+COUNTIFS(Solicitudes!$A$3:$A$502,$A23,Solicitudes!$D$3:$D$502,"&lt;="&amp;D$3,Solicitudes!$E$3:$E$502,"&gt;="&amp;D$3,Solicitudes!$G$3:$G$502,"Aprobada",Solicitudes!$L$3:$L$502,"Ausencia")&gt;0,"L",IF(COUNTIFS(Solicitudes!$A$3:$A$502,$A23,Solicitudes!$D$3:$D$502,"&lt;="&amp;D$3,Solicitudes!$E$3:$E$502,"&gt;="&amp;D$3,Solicitudes!$G$3:$G$502,"Solicitada")+COUNTIFS(Solicitudes!$A$3:$A$502,$A23,Solicitudes!$D$3:$D$502,"&lt;="&amp;D$3,Solicitudes!$E$3:$E$502,"&gt;="&amp;D$3,Solicitudes!$G$3:$G$502,"Planificada")&gt;0,"P",""))))</f>
        <v/>
      </c>
      <c r="E23" s="27">
        <f>IF(OR(E$3="",$A23=""),"",IF(COUNTIFS(Solicitudes!$A$3:$A$502,$A23,Solicitudes!$D$3:$D$502,"&lt;="&amp;E$3,Solicitudes!$E$3:$E$502,"&gt;="&amp;E$3,Solicitudes!$G$3:$G$502,"Aprobada",Solicitudes!$L$3:$L$502,"&lt;&gt;Licencia",Solicitudes!$L$3:$L$502,"&lt;&gt;Ausencia")&gt;0,"V",IF(COUNTIFS(Solicitudes!$A$3:$A$502,$A23,Solicitudes!$D$3:$D$502,"&lt;="&amp;E$3,Solicitudes!$E$3:$E$502,"&gt;="&amp;E$3,Solicitudes!$G$3:$G$502,"Aprobada",Solicitudes!$L$3:$L$502,"Licencia")+COUNTIFS(Solicitudes!$A$3:$A$502,$A23,Solicitudes!$D$3:$D$502,"&lt;="&amp;E$3,Solicitudes!$E$3:$E$502,"&gt;="&amp;E$3,Solicitudes!$G$3:$G$502,"Aprobada",Solicitudes!$L$3:$L$502,"Ausencia")&gt;0,"L",IF(COUNTIFS(Solicitudes!$A$3:$A$502,$A23,Solicitudes!$D$3:$D$502,"&lt;="&amp;E$3,Solicitudes!$E$3:$E$502,"&gt;="&amp;E$3,Solicitudes!$G$3:$G$502,"Solicitada")+COUNTIFS(Solicitudes!$A$3:$A$502,$A23,Solicitudes!$D$3:$D$502,"&lt;="&amp;E$3,Solicitudes!$E$3:$E$502,"&gt;="&amp;E$3,Solicitudes!$G$3:$G$502,"Planificada")&gt;0,"P",""))))</f>
        <v/>
      </c>
      <c r="F23" s="27">
        <f>IF(OR(F$3="",$A23=""),"",IF(COUNTIFS(Solicitudes!$A$3:$A$502,$A23,Solicitudes!$D$3:$D$502,"&lt;="&amp;F$3,Solicitudes!$E$3:$E$502,"&gt;="&amp;F$3,Solicitudes!$G$3:$G$502,"Aprobada",Solicitudes!$L$3:$L$502,"&lt;&gt;Licencia",Solicitudes!$L$3:$L$502,"&lt;&gt;Ausencia")&gt;0,"V",IF(COUNTIFS(Solicitudes!$A$3:$A$502,$A23,Solicitudes!$D$3:$D$502,"&lt;="&amp;F$3,Solicitudes!$E$3:$E$502,"&gt;="&amp;F$3,Solicitudes!$G$3:$G$502,"Aprobada",Solicitudes!$L$3:$L$502,"Licencia")+COUNTIFS(Solicitudes!$A$3:$A$502,$A23,Solicitudes!$D$3:$D$502,"&lt;="&amp;F$3,Solicitudes!$E$3:$E$502,"&gt;="&amp;F$3,Solicitudes!$G$3:$G$502,"Aprobada",Solicitudes!$L$3:$L$502,"Ausencia")&gt;0,"L",IF(COUNTIFS(Solicitudes!$A$3:$A$502,$A23,Solicitudes!$D$3:$D$502,"&lt;="&amp;F$3,Solicitudes!$E$3:$E$502,"&gt;="&amp;F$3,Solicitudes!$G$3:$G$502,"Solicitada")+COUNTIFS(Solicitudes!$A$3:$A$502,$A23,Solicitudes!$D$3:$D$502,"&lt;="&amp;F$3,Solicitudes!$E$3:$E$502,"&gt;="&amp;F$3,Solicitudes!$G$3:$G$502,"Planificada")&gt;0,"P",""))))</f>
        <v/>
      </c>
      <c r="G23" s="27">
        <f>IF(OR(G$3="",$A23=""),"",IF(COUNTIFS(Solicitudes!$A$3:$A$502,$A23,Solicitudes!$D$3:$D$502,"&lt;="&amp;G$3,Solicitudes!$E$3:$E$502,"&gt;="&amp;G$3,Solicitudes!$G$3:$G$502,"Aprobada",Solicitudes!$L$3:$L$502,"&lt;&gt;Licencia",Solicitudes!$L$3:$L$502,"&lt;&gt;Ausencia")&gt;0,"V",IF(COUNTIFS(Solicitudes!$A$3:$A$502,$A23,Solicitudes!$D$3:$D$502,"&lt;="&amp;G$3,Solicitudes!$E$3:$E$502,"&gt;="&amp;G$3,Solicitudes!$G$3:$G$502,"Aprobada",Solicitudes!$L$3:$L$502,"Licencia")+COUNTIFS(Solicitudes!$A$3:$A$502,$A23,Solicitudes!$D$3:$D$502,"&lt;="&amp;G$3,Solicitudes!$E$3:$E$502,"&gt;="&amp;G$3,Solicitudes!$G$3:$G$502,"Aprobada",Solicitudes!$L$3:$L$502,"Ausencia")&gt;0,"L",IF(COUNTIFS(Solicitudes!$A$3:$A$502,$A23,Solicitudes!$D$3:$D$502,"&lt;="&amp;G$3,Solicitudes!$E$3:$E$502,"&gt;="&amp;G$3,Solicitudes!$G$3:$G$502,"Solicitada")+COUNTIFS(Solicitudes!$A$3:$A$502,$A23,Solicitudes!$D$3:$D$502,"&lt;="&amp;G$3,Solicitudes!$E$3:$E$502,"&gt;="&amp;G$3,Solicitudes!$G$3:$G$502,"Planificada")&gt;0,"P",""))))</f>
        <v/>
      </c>
      <c r="H23" s="27">
        <f>IF(OR(H$3="",$A23=""),"",IF(COUNTIFS(Solicitudes!$A$3:$A$502,$A23,Solicitudes!$D$3:$D$502,"&lt;="&amp;H$3,Solicitudes!$E$3:$E$502,"&gt;="&amp;H$3,Solicitudes!$G$3:$G$502,"Aprobada",Solicitudes!$L$3:$L$502,"&lt;&gt;Licencia",Solicitudes!$L$3:$L$502,"&lt;&gt;Ausencia")&gt;0,"V",IF(COUNTIFS(Solicitudes!$A$3:$A$502,$A23,Solicitudes!$D$3:$D$502,"&lt;="&amp;H$3,Solicitudes!$E$3:$E$502,"&gt;="&amp;H$3,Solicitudes!$G$3:$G$502,"Aprobada",Solicitudes!$L$3:$L$502,"Licencia")+COUNTIFS(Solicitudes!$A$3:$A$502,$A23,Solicitudes!$D$3:$D$502,"&lt;="&amp;H$3,Solicitudes!$E$3:$E$502,"&gt;="&amp;H$3,Solicitudes!$G$3:$G$502,"Aprobada",Solicitudes!$L$3:$L$502,"Ausencia")&gt;0,"L",IF(COUNTIFS(Solicitudes!$A$3:$A$502,$A23,Solicitudes!$D$3:$D$502,"&lt;="&amp;H$3,Solicitudes!$E$3:$E$502,"&gt;="&amp;H$3,Solicitudes!$G$3:$G$502,"Solicitada")+COUNTIFS(Solicitudes!$A$3:$A$502,$A23,Solicitudes!$D$3:$D$502,"&lt;="&amp;H$3,Solicitudes!$E$3:$E$502,"&gt;="&amp;H$3,Solicitudes!$G$3:$G$502,"Planificada")&gt;0,"P",""))))</f>
        <v/>
      </c>
      <c r="I23" s="27">
        <f>IF(OR(I$3="",$A23=""),"",IF(COUNTIFS(Solicitudes!$A$3:$A$502,$A23,Solicitudes!$D$3:$D$502,"&lt;="&amp;I$3,Solicitudes!$E$3:$E$502,"&gt;="&amp;I$3,Solicitudes!$G$3:$G$502,"Aprobada",Solicitudes!$L$3:$L$502,"&lt;&gt;Licencia",Solicitudes!$L$3:$L$502,"&lt;&gt;Ausencia")&gt;0,"V",IF(COUNTIFS(Solicitudes!$A$3:$A$502,$A23,Solicitudes!$D$3:$D$502,"&lt;="&amp;I$3,Solicitudes!$E$3:$E$502,"&gt;="&amp;I$3,Solicitudes!$G$3:$G$502,"Aprobada",Solicitudes!$L$3:$L$502,"Licencia")+COUNTIFS(Solicitudes!$A$3:$A$502,$A23,Solicitudes!$D$3:$D$502,"&lt;="&amp;I$3,Solicitudes!$E$3:$E$502,"&gt;="&amp;I$3,Solicitudes!$G$3:$G$502,"Aprobada",Solicitudes!$L$3:$L$502,"Ausencia")&gt;0,"L",IF(COUNTIFS(Solicitudes!$A$3:$A$502,$A23,Solicitudes!$D$3:$D$502,"&lt;="&amp;I$3,Solicitudes!$E$3:$E$502,"&gt;="&amp;I$3,Solicitudes!$G$3:$G$502,"Solicitada")+COUNTIFS(Solicitudes!$A$3:$A$502,$A23,Solicitudes!$D$3:$D$502,"&lt;="&amp;I$3,Solicitudes!$E$3:$E$502,"&gt;="&amp;I$3,Solicitudes!$G$3:$G$502,"Planificada")&gt;0,"P",""))))</f>
        <v/>
      </c>
      <c r="J23" s="27">
        <f>IF(OR(J$3="",$A23=""),"",IF(COUNTIFS(Solicitudes!$A$3:$A$502,$A23,Solicitudes!$D$3:$D$502,"&lt;="&amp;J$3,Solicitudes!$E$3:$E$502,"&gt;="&amp;J$3,Solicitudes!$G$3:$G$502,"Aprobada",Solicitudes!$L$3:$L$502,"&lt;&gt;Licencia",Solicitudes!$L$3:$L$502,"&lt;&gt;Ausencia")&gt;0,"V",IF(COUNTIFS(Solicitudes!$A$3:$A$502,$A23,Solicitudes!$D$3:$D$502,"&lt;="&amp;J$3,Solicitudes!$E$3:$E$502,"&gt;="&amp;J$3,Solicitudes!$G$3:$G$502,"Aprobada",Solicitudes!$L$3:$L$502,"Licencia")+COUNTIFS(Solicitudes!$A$3:$A$502,$A23,Solicitudes!$D$3:$D$502,"&lt;="&amp;J$3,Solicitudes!$E$3:$E$502,"&gt;="&amp;J$3,Solicitudes!$G$3:$G$502,"Aprobada",Solicitudes!$L$3:$L$502,"Ausencia")&gt;0,"L",IF(COUNTIFS(Solicitudes!$A$3:$A$502,$A23,Solicitudes!$D$3:$D$502,"&lt;="&amp;J$3,Solicitudes!$E$3:$E$502,"&gt;="&amp;J$3,Solicitudes!$G$3:$G$502,"Solicitada")+COUNTIFS(Solicitudes!$A$3:$A$502,$A23,Solicitudes!$D$3:$D$502,"&lt;="&amp;J$3,Solicitudes!$E$3:$E$502,"&gt;="&amp;J$3,Solicitudes!$G$3:$G$502,"Planificada")&gt;0,"P",""))))</f>
        <v/>
      </c>
      <c r="K23" s="27">
        <f>IF(OR(K$3="",$A23=""),"",IF(COUNTIFS(Solicitudes!$A$3:$A$502,$A23,Solicitudes!$D$3:$D$502,"&lt;="&amp;K$3,Solicitudes!$E$3:$E$502,"&gt;="&amp;K$3,Solicitudes!$G$3:$G$502,"Aprobada",Solicitudes!$L$3:$L$502,"&lt;&gt;Licencia",Solicitudes!$L$3:$L$502,"&lt;&gt;Ausencia")&gt;0,"V",IF(COUNTIFS(Solicitudes!$A$3:$A$502,$A23,Solicitudes!$D$3:$D$502,"&lt;="&amp;K$3,Solicitudes!$E$3:$E$502,"&gt;="&amp;K$3,Solicitudes!$G$3:$G$502,"Aprobada",Solicitudes!$L$3:$L$502,"Licencia")+COUNTIFS(Solicitudes!$A$3:$A$502,$A23,Solicitudes!$D$3:$D$502,"&lt;="&amp;K$3,Solicitudes!$E$3:$E$502,"&gt;="&amp;K$3,Solicitudes!$G$3:$G$502,"Aprobada",Solicitudes!$L$3:$L$502,"Ausencia")&gt;0,"L",IF(COUNTIFS(Solicitudes!$A$3:$A$502,$A23,Solicitudes!$D$3:$D$502,"&lt;="&amp;K$3,Solicitudes!$E$3:$E$502,"&gt;="&amp;K$3,Solicitudes!$G$3:$G$502,"Solicitada")+COUNTIFS(Solicitudes!$A$3:$A$502,$A23,Solicitudes!$D$3:$D$502,"&lt;="&amp;K$3,Solicitudes!$E$3:$E$502,"&gt;="&amp;K$3,Solicitudes!$G$3:$G$502,"Planificada")&gt;0,"P",""))))</f>
        <v/>
      </c>
      <c r="L23" s="27">
        <f>IF(OR(L$3="",$A23=""),"",IF(COUNTIFS(Solicitudes!$A$3:$A$502,$A23,Solicitudes!$D$3:$D$502,"&lt;="&amp;L$3,Solicitudes!$E$3:$E$502,"&gt;="&amp;L$3,Solicitudes!$G$3:$G$502,"Aprobada",Solicitudes!$L$3:$L$502,"&lt;&gt;Licencia",Solicitudes!$L$3:$L$502,"&lt;&gt;Ausencia")&gt;0,"V",IF(COUNTIFS(Solicitudes!$A$3:$A$502,$A23,Solicitudes!$D$3:$D$502,"&lt;="&amp;L$3,Solicitudes!$E$3:$E$502,"&gt;="&amp;L$3,Solicitudes!$G$3:$G$502,"Aprobada",Solicitudes!$L$3:$L$502,"Licencia")+COUNTIFS(Solicitudes!$A$3:$A$502,$A23,Solicitudes!$D$3:$D$502,"&lt;="&amp;L$3,Solicitudes!$E$3:$E$502,"&gt;="&amp;L$3,Solicitudes!$G$3:$G$502,"Aprobada",Solicitudes!$L$3:$L$502,"Ausencia")&gt;0,"L",IF(COUNTIFS(Solicitudes!$A$3:$A$502,$A23,Solicitudes!$D$3:$D$502,"&lt;="&amp;L$3,Solicitudes!$E$3:$E$502,"&gt;="&amp;L$3,Solicitudes!$G$3:$G$502,"Solicitada")+COUNTIFS(Solicitudes!$A$3:$A$502,$A23,Solicitudes!$D$3:$D$502,"&lt;="&amp;L$3,Solicitudes!$E$3:$E$502,"&gt;="&amp;L$3,Solicitudes!$G$3:$G$502,"Planificada")&gt;0,"P",""))))</f>
        <v/>
      </c>
      <c r="M23" s="27">
        <f>IF(OR(M$3="",$A23=""),"",IF(COUNTIFS(Solicitudes!$A$3:$A$502,$A23,Solicitudes!$D$3:$D$502,"&lt;="&amp;M$3,Solicitudes!$E$3:$E$502,"&gt;="&amp;M$3,Solicitudes!$G$3:$G$502,"Aprobada",Solicitudes!$L$3:$L$502,"&lt;&gt;Licencia",Solicitudes!$L$3:$L$502,"&lt;&gt;Ausencia")&gt;0,"V",IF(COUNTIFS(Solicitudes!$A$3:$A$502,$A23,Solicitudes!$D$3:$D$502,"&lt;="&amp;M$3,Solicitudes!$E$3:$E$502,"&gt;="&amp;M$3,Solicitudes!$G$3:$G$502,"Aprobada",Solicitudes!$L$3:$L$502,"Licencia")+COUNTIFS(Solicitudes!$A$3:$A$502,$A23,Solicitudes!$D$3:$D$502,"&lt;="&amp;M$3,Solicitudes!$E$3:$E$502,"&gt;="&amp;M$3,Solicitudes!$G$3:$G$502,"Aprobada",Solicitudes!$L$3:$L$502,"Ausencia")&gt;0,"L",IF(COUNTIFS(Solicitudes!$A$3:$A$502,$A23,Solicitudes!$D$3:$D$502,"&lt;="&amp;M$3,Solicitudes!$E$3:$E$502,"&gt;="&amp;M$3,Solicitudes!$G$3:$G$502,"Solicitada")+COUNTIFS(Solicitudes!$A$3:$A$502,$A23,Solicitudes!$D$3:$D$502,"&lt;="&amp;M$3,Solicitudes!$E$3:$E$502,"&gt;="&amp;M$3,Solicitudes!$G$3:$G$502,"Planificada")&gt;0,"P",""))))</f>
        <v/>
      </c>
      <c r="N23" s="27">
        <f>IF(OR(N$3="",$A23=""),"",IF(COUNTIFS(Solicitudes!$A$3:$A$502,$A23,Solicitudes!$D$3:$D$502,"&lt;="&amp;N$3,Solicitudes!$E$3:$E$502,"&gt;="&amp;N$3,Solicitudes!$G$3:$G$502,"Aprobada",Solicitudes!$L$3:$L$502,"&lt;&gt;Licencia",Solicitudes!$L$3:$L$502,"&lt;&gt;Ausencia")&gt;0,"V",IF(COUNTIFS(Solicitudes!$A$3:$A$502,$A23,Solicitudes!$D$3:$D$502,"&lt;="&amp;N$3,Solicitudes!$E$3:$E$502,"&gt;="&amp;N$3,Solicitudes!$G$3:$G$502,"Aprobada",Solicitudes!$L$3:$L$502,"Licencia")+COUNTIFS(Solicitudes!$A$3:$A$502,$A23,Solicitudes!$D$3:$D$502,"&lt;="&amp;N$3,Solicitudes!$E$3:$E$502,"&gt;="&amp;N$3,Solicitudes!$G$3:$G$502,"Aprobada",Solicitudes!$L$3:$L$502,"Ausencia")&gt;0,"L",IF(COUNTIFS(Solicitudes!$A$3:$A$502,$A23,Solicitudes!$D$3:$D$502,"&lt;="&amp;N$3,Solicitudes!$E$3:$E$502,"&gt;="&amp;N$3,Solicitudes!$G$3:$G$502,"Solicitada")+COUNTIFS(Solicitudes!$A$3:$A$502,$A23,Solicitudes!$D$3:$D$502,"&lt;="&amp;N$3,Solicitudes!$E$3:$E$502,"&gt;="&amp;N$3,Solicitudes!$G$3:$G$502,"Planificada")&gt;0,"P",""))))</f>
        <v/>
      </c>
      <c r="O23" s="27">
        <f>IF(OR(O$3="",$A23=""),"",IF(COUNTIFS(Solicitudes!$A$3:$A$502,$A23,Solicitudes!$D$3:$D$502,"&lt;="&amp;O$3,Solicitudes!$E$3:$E$502,"&gt;="&amp;O$3,Solicitudes!$G$3:$G$502,"Aprobada",Solicitudes!$L$3:$L$502,"&lt;&gt;Licencia",Solicitudes!$L$3:$L$502,"&lt;&gt;Ausencia")&gt;0,"V",IF(COUNTIFS(Solicitudes!$A$3:$A$502,$A23,Solicitudes!$D$3:$D$502,"&lt;="&amp;O$3,Solicitudes!$E$3:$E$502,"&gt;="&amp;O$3,Solicitudes!$G$3:$G$502,"Aprobada",Solicitudes!$L$3:$L$502,"Licencia")+COUNTIFS(Solicitudes!$A$3:$A$502,$A23,Solicitudes!$D$3:$D$502,"&lt;="&amp;O$3,Solicitudes!$E$3:$E$502,"&gt;="&amp;O$3,Solicitudes!$G$3:$G$502,"Aprobada",Solicitudes!$L$3:$L$502,"Ausencia")&gt;0,"L",IF(COUNTIFS(Solicitudes!$A$3:$A$502,$A23,Solicitudes!$D$3:$D$502,"&lt;="&amp;O$3,Solicitudes!$E$3:$E$502,"&gt;="&amp;O$3,Solicitudes!$G$3:$G$502,"Solicitada")+COUNTIFS(Solicitudes!$A$3:$A$502,$A23,Solicitudes!$D$3:$D$502,"&lt;="&amp;O$3,Solicitudes!$E$3:$E$502,"&gt;="&amp;O$3,Solicitudes!$G$3:$G$502,"Planificada")&gt;0,"P",""))))</f>
        <v/>
      </c>
      <c r="P23" s="27">
        <f>IF(OR(P$3="",$A23=""),"",IF(COUNTIFS(Solicitudes!$A$3:$A$502,$A23,Solicitudes!$D$3:$D$502,"&lt;="&amp;P$3,Solicitudes!$E$3:$E$502,"&gt;="&amp;P$3,Solicitudes!$G$3:$G$502,"Aprobada",Solicitudes!$L$3:$L$502,"&lt;&gt;Licencia",Solicitudes!$L$3:$L$502,"&lt;&gt;Ausencia")&gt;0,"V",IF(COUNTIFS(Solicitudes!$A$3:$A$502,$A23,Solicitudes!$D$3:$D$502,"&lt;="&amp;P$3,Solicitudes!$E$3:$E$502,"&gt;="&amp;P$3,Solicitudes!$G$3:$G$502,"Aprobada",Solicitudes!$L$3:$L$502,"Licencia")+COUNTIFS(Solicitudes!$A$3:$A$502,$A23,Solicitudes!$D$3:$D$502,"&lt;="&amp;P$3,Solicitudes!$E$3:$E$502,"&gt;="&amp;P$3,Solicitudes!$G$3:$G$502,"Aprobada",Solicitudes!$L$3:$L$502,"Ausencia")&gt;0,"L",IF(COUNTIFS(Solicitudes!$A$3:$A$502,$A23,Solicitudes!$D$3:$D$502,"&lt;="&amp;P$3,Solicitudes!$E$3:$E$502,"&gt;="&amp;P$3,Solicitudes!$G$3:$G$502,"Solicitada")+COUNTIFS(Solicitudes!$A$3:$A$502,$A23,Solicitudes!$D$3:$D$502,"&lt;="&amp;P$3,Solicitudes!$E$3:$E$502,"&gt;="&amp;P$3,Solicitudes!$G$3:$G$502,"Planificada")&gt;0,"P",""))))</f>
        <v/>
      </c>
      <c r="Q23" s="27">
        <f>IF(OR(Q$3="",$A23=""),"",IF(COUNTIFS(Solicitudes!$A$3:$A$502,$A23,Solicitudes!$D$3:$D$502,"&lt;="&amp;Q$3,Solicitudes!$E$3:$E$502,"&gt;="&amp;Q$3,Solicitudes!$G$3:$G$502,"Aprobada",Solicitudes!$L$3:$L$502,"&lt;&gt;Licencia",Solicitudes!$L$3:$L$502,"&lt;&gt;Ausencia")&gt;0,"V",IF(COUNTIFS(Solicitudes!$A$3:$A$502,$A23,Solicitudes!$D$3:$D$502,"&lt;="&amp;Q$3,Solicitudes!$E$3:$E$502,"&gt;="&amp;Q$3,Solicitudes!$G$3:$G$502,"Aprobada",Solicitudes!$L$3:$L$502,"Licencia")+COUNTIFS(Solicitudes!$A$3:$A$502,$A23,Solicitudes!$D$3:$D$502,"&lt;="&amp;Q$3,Solicitudes!$E$3:$E$502,"&gt;="&amp;Q$3,Solicitudes!$G$3:$G$502,"Aprobada",Solicitudes!$L$3:$L$502,"Ausencia")&gt;0,"L",IF(COUNTIFS(Solicitudes!$A$3:$A$502,$A23,Solicitudes!$D$3:$D$502,"&lt;="&amp;Q$3,Solicitudes!$E$3:$E$502,"&gt;="&amp;Q$3,Solicitudes!$G$3:$G$502,"Solicitada")+COUNTIFS(Solicitudes!$A$3:$A$502,$A23,Solicitudes!$D$3:$D$502,"&lt;="&amp;Q$3,Solicitudes!$E$3:$E$502,"&gt;="&amp;Q$3,Solicitudes!$G$3:$G$502,"Planificada")&gt;0,"P",""))))</f>
        <v/>
      </c>
      <c r="R23" s="27">
        <f>IF(OR(R$3="",$A23=""),"",IF(COUNTIFS(Solicitudes!$A$3:$A$502,$A23,Solicitudes!$D$3:$D$502,"&lt;="&amp;R$3,Solicitudes!$E$3:$E$502,"&gt;="&amp;R$3,Solicitudes!$G$3:$G$502,"Aprobada",Solicitudes!$L$3:$L$502,"&lt;&gt;Licencia",Solicitudes!$L$3:$L$502,"&lt;&gt;Ausencia")&gt;0,"V",IF(COUNTIFS(Solicitudes!$A$3:$A$502,$A23,Solicitudes!$D$3:$D$502,"&lt;="&amp;R$3,Solicitudes!$E$3:$E$502,"&gt;="&amp;R$3,Solicitudes!$G$3:$G$502,"Aprobada",Solicitudes!$L$3:$L$502,"Licencia")+COUNTIFS(Solicitudes!$A$3:$A$502,$A23,Solicitudes!$D$3:$D$502,"&lt;="&amp;R$3,Solicitudes!$E$3:$E$502,"&gt;="&amp;R$3,Solicitudes!$G$3:$G$502,"Aprobada",Solicitudes!$L$3:$L$502,"Ausencia")&gt;0,"L",IF(COUNTIFS(Solicitudes!$A$3:$A$502,$A23,Solicitudes!$D$3:$D$502,"&lt;="&amp;R$3,Solicitudes!$E$3:$E$502,"&gt;="&amp;R$3,Solicitudes!$G$3:$G$502,"Solicitada")+COUNTIFS(Solicitudes!$A$3:$A$502,$A23,Solicitudes!$D$3:$D$502,"&lt;="&amp;R$3,Solicitudes!$E$3:$E$502,"&gt;="&amp;R$3,Solicitudes!$G$3:$G$502,"Planificada")&gt;0,"P",""))))</f>
        <v/>
      </c>
      <c r="S23" s="27">
        <f>IF(OR(S$3="",$A23=""),"",IF(COUNTIFS(Solicitudes!$A$3:$A$502,$A23,Solicitudes!$D$3:$D$502,"&lt;="&amp;S$3,Solicitudes!$E$3:$E$502,"&gt;="&amp;S$3,Solicitudes!$G$3:$G$502,"Aprobada",Solicitudes!$L$3:$L$502,"&lt;&gt;Licencia",Solicitudes!$L$3:$L$502,"&lt;&gt;Ausencia")&gt;0,"V",IF(COUNTIFS(Solicitudes!$A$3:$A$502,$A23,Solicitudes!$D$3:$D$502,"&lt;="&amp;S$3,Solicitudes!$E$3:$E$502,"&gt;="&amp;S$3,Solicitudes!$G$3:$G$502,"Aprobada",Solicitudes!$L$3:$L$502,"Licencia")+COUNTIFS(Solicitudes!$A$3:$A$502,$A23,Solicitudes!$D$3:$D$502,"&lt;="&amp;S$3,Solicitudes!$E$3:$E$502,"&gt;="&amp;S$3,Solicitudes!$G$3:$G$502,"Aprobada",Solicitudes!$L$3:$L$502,"Ausencia")&gt;0,"L",IF(COUNTIFS(Solicitudes!$A$3:$A$502,$A23,Solicitudes!$D$3:$D$502,"&lt;="&amp;S$3,Solicitudes!$E$3:$E$502,"&gt;="&amp;S$3,Solicitudes!$G$3:$G$502,"Solicitada")+COUNTIFS(Solicitudes!$A$3:$A$502,$A23,Solicitudes!$D$3:$D$502,"&lt;="&amp;S$3,Solicitudes!$E$3:$E$502,"&gt;="&amp;S$3,Solicitudes!$G$3:$G$502,"Planificada")&gt;0,"P",""))))</f>
        <v/>
      </c>
      <c r="T23" s="27">
        <f>IF(OR(T$3="",$A23=""),"",IF(COUNTIFS(Solicitudes!$A$3:$A$502,$A23,Solicitudes!$D$3:$D$502,"&lt;="&amp;T$3,Solicitudes!$E$3:$E$502,"&gt;="&amp;T$3,Solicitudes!$G$3:$G$502,"Aprobada",Solicitudes!$L$3:$L$502,"&lt;&gt;Licencia",Solicitudes!$L$3:$L$502,"&lt;&gt;Ausencia")&gt;0,"V",IF(COUNTIFS(Solicitudes!$A$3:$A$502,$A23,Solicitudes!$D$3:$D$502,"&lt;="&amp;T$3,Solicitudes!$E$3:$E$502,"&gt;="&amp;T$3,Solicitudes!$G$3:$G$502,"Aprobada",Solicitudes!$L$3:$L$502,"Licencia")+COUNTIFS(Solicitudes!$A$3:$A$502,$A23,Solicitudes!$D$3:$D$502,"&lt;="&amp;T$3,Solicitudes!$E$3:$E$502,"&gt;="&amp;T$3,Solicitudes!$G$3:$G$502,"Aprobada",Solicitudes!$L$3:$L$502,"Ausencia")&gt;0,"L",IF(COUNTIFS(Solicitudes!$A$3:$A$502,$A23,Solicitudes!$D$3:$D$502,"&lt;="&amp;T$3,Solicitudes!$E$3:$E$502,"&gt;="&amp;T$3,Solicitudes!$G$3:$G$502,"Solicitada")+COUNTIFS(Solicitudes!$A$3:$A$502,$A23,Solicitudes!$D$3:$D$502,"&lt;="&amp;T$3,Solicitudes!$E$3:$E$502,"&gt;="&amp;T$3,Solicitudes!$G$3:$G$502,"Planificada")&gt;0,"P",""))))</f>
        <v/>
      </c>
      <c r="U23" s="27">
        <f>IF(OR(U$3="",$A23=""),"",IF(COUNTIFS(Solicitudes!$A$3:$A$502,$A23,Solicitudes!$D$3:$D$502,"&lt;="&amp;U$3,Solicitudes!$E$3:$E$502,"&gt;="&amp;U$3,Solicitudes!$G$3:$G$502,"Aprobada",Solicitudes!$L$3:$L$502,"&lt;&gt;Licencia",Solicitudes!$L$3:$L$502,"&lt;&gt;Ausencia")&gt;0,"V",IF(COUNTIFS(Solicitudes!$A$3:$A$502,$A23,Solicitudes!$D$3:$D$502,"&lt;="&amp;U$3,Solicitudes!$E$3:$E$502,"&gt;="&amp;U$3,Solicitudes!$G$3:$G$502,"Aprobada",Solicitudes!$L$3:$L$502,"Licencia")+COUNTIFS(Solicitudes!$A$3:$A$502,$A23,Solicitudes!$D$3:$D$502,"&lt;="&amp;U$3,Solicitudes!$E$3:$E$502,"&gt;="&amp;U$3,Solicitudes!$G$3:$G$502,"Aprobada",Solicitudes!$L$3:$L$502,"Ausencia")&gt;0,"L",IF(COUNTIFS(Solicitudes!$A$3:$A$502,$A23,Solicitudes!$D$3:$D$502,"&lt;="&amp;U$3,Solicitudes!$E$3:$E$502,"&gt;="&amp;U$3,Solicitudes!$G$3:$G$502,"Solicitada")+COUNTIFS(Solicitudes!$A$3:$A$502,$A23,Solicitudes!$D$3:$D$502,"&lt;="&amp;U$3,Solicitudes!$E$3:$E$502,"&gt;="&amp;U$3,Solicitudes!$G$3:$G$502,"Planificada")&gt;0,"P",""))))</f>
        <v/>
      </c>
      <c r="V23" s="27">
        <f>IF(OR(V$3="",$A23=""),"",IF(COUNTIFS(Solicitudes!$A$3:$A$502,$A23,Solicitudes!$D$3:$D$502,"&lt;="&amp;V$3,Solicitudes!$E$3:$E$502,"&gt;="&amp;V$3,Solicitudes!$G$3:$G$502,"Aprobada",Solicitudes!$L$3:$L$502,"&lt;&gt;Licencia",Solicitudes!$L$3:$L$502,"&lt;&gt;Ausencia")&gt;0,"V",IF(COUNTIFS(Solicitudes!$A$3:$A$502,$A23,Solicitudes!$D$3:$D$502,"&lt;="&amp;V$3,Solicitudes!$E$3:$E$502,"&gt;="&amp;V$3,Solicitudes!$G$3:$G$502,"Aprobada",Solicitudes!$L$3:$L$502,"Licencia")+COUNTIFS(Solicitudes!$A$3:$A$502,$A23,Solicitudes!$D$3:$D$502,"&lt;="&amp;V$3,Solicitudes!$E$3:$E$502,"&gt;="&amp;V$3,Solicitudes!$G$3:$G$502,"Aprobada",Solicitudes!$L$3:$L$502,"Ausencia")&gt;0,"L",IF(COUNTIFS(Solicitudes!$A$3:$A$502,$A23,Solicitudes!$D$3:$D$502,"&lt;="&amp;V$3,Solicitudes!$E$3:$E$502,"&gt;="&amp;V$3,Solicitudes!$G$3:$G$502,"Solicitada")+COUNTIFS(Solicitudes!$A$3:$A$502,$A23,Solicitudes!$D$3:$D$502,"&lt;="&amp;V$3,Solicitudes!$E$3:$E$502,"&gt;="&amp;V$3,Solicitudes!$G$3:$G$502,"Planificada")&gt;0,"P",""))))</f>
        <v/>
      </c>
      <c r="W23" s="27">
        <f>IF(OR(W$3="",$A23=""),"",IF(COUNTIFS(Solicitudes!$A$3:$A$502,$A23,Solicitudes!$D$3:$D$502,"&lt;="&amp;W$3,Solicitudes!$E$3:$E$502,"&gt;="&amp;W$3,Solicitudes!$G$3:$G$502,"Aprobada",Solicitudes!$L$3:$L$502,"&lt;&gt;Licencia",Solicitudes!$L$3:$L$502,"&lt;&gt;Ausencia")&gt;0,"V",IF(COUNTIFS(Solicitudes!$A$3:$A$502,$A23,Solicitudes!$D$3:$D$502,"&lt;="&amp;W$3,Solicitudes!$E$3:$E$502,"&gt;="&amp;W$3,Solicitudes!$G$3:$G$502,"Aprobada",Solicitudes!$L$3:$L$502,"Licencia")+COUNTIFS(Solicitudes!$A$3:$A$502,$A23,Solicitudes!$D$3:$D$502,"&lt;="&amp;W$3,Solicitudes!$E$3:$E$502,"&gt;="&amp;W$3,Solicitudes!$G$3:$G$502,"Aprobada",Solicitudes!$L$3:$L$502,"Ausencia")&gt;0,"L",IF(COUNTIFS(Solicitudes!$A$3:$A$502,$A23,Solicitudes!$D$3:$D$502,"&lt;="&amp;W$3,Solicitudes!$E$3:$E$502,"&gt;="&amp;W$3,Solicitudes!$G$3:$G$502,"Solicitada")+COUNTIFS(Solicitudes!$A$3:$A$502,$A23,Solicitudes!$D$3:$D$502,"&lt;="&amp;W$3,Solicitudes!$E$3:$E$502,"&gt;="&amp;W$3,Solicitudes!$G$3:$G$502,"Planificada")&gt;0,"P",""))))</f>
        <v/>
      </c>
      <c r="X23" s="27">
        <f>IF(OR(X$3="",$A23=""),"",IF(COUNTIFS(Solicitudes!$A$3:$A$502,$A23,Solicitudes!$D$3:$D$502,"&lt;="&amp;X$3,Solicitudes!$E$3:$E$502,"&gt;="&amp;X$3,Solicitudes!$G$3:$G$502,"Aprobada",Solicitudes!$L$3:$L$502,"&lt;&gt;Licencia",Solicitudes!$L$3:$L$502,"&lt;&gt;Ausencia")&gt;0,"V",IF(COUNTIFS(Solicitudes!$A$3:$A$502,$A23,Solicitudes!$D$3:$D$502,"&lt;="&amp;X$3,Solicitudes!$E$3:$E$502,"&gt;="&amp;X$3,Solicitudes!$G$3:$G$502,"Aprobada",Solicitudes!$L$3:$L$502,"Licencia")+COUNTIFS(Solicitudes!$A$3:$A$502,$A23,Solicitudes!$D$3:$D$502,"&lt;="&amp;X$3,Solicitudes!$E$3:$E$502,"&gt;="&amp;X$3,Solicitudes!$G$3:$G$502,"Aprobada",Solicitudes!$L$3:$L$502,"Ausencia")&gt;0,"L",IF(COUNTIFS(Solicitudes!$A$3:$A$502,$A23,Solicitudes!$D$3:$D$502,"&lt;="&amp;X$3,Solicitudes!$E$3:$E$502,"&gt;="&amp;X$3,Solicitudes!$G$3:$G$502,"Solicitada")+COUNTIFS(Solicitudes!$A$3:$A$502,$A23,Solicitudes!$D$3:$D$502,"&lt;="&amp;X$3,Solicitudes!$E$3:$E$502,"&gt;="&amp;X$3,Solicitudes!$G$3:$G$502,"Planificada")&gt;0,"P",""))))</f>
        <v/>
      </c>
      <c r="Y23" s="27">
        <f>IF(OR(Y$3="",$A23=""),"",IF(COUNTIFS(Solicitudes!$A$3:$A$502,$A23,Solicitudes!$D$3:$D$502,"&lt;="&amp;Y$3,Solicitudes!$E$3:$E$502,"&gt;="&amp;Y$3,Solicitudes!$G$3:$G$502,"Aprobada",Solicitudes!$L$3:$L$502,"&lt;&gt;Licencia",Solicitudes!$L$3:$L$502,"&lt;&gt;Ausencia")&gt;0,"V",IF(COUNTIFS(Solicitudes!$A$3:$A$502,$A23,Solicitudes!$D$3:$D$502,"&lt;="&amp;Y$3,Solicitudes!$E$3:$E$502,"&gt;="&amp;Y$3,Solicitudes!$G$3:$G$502,"Aprobada",Solicitudes!$L$3:$L$502,"Licencia")+COUNTIFS(Solicitudes!$A$3:$A$502,$A23,Solicitudes!$D$3:$D$502,"&lt;="&amp;Y$3,Solicitudes!$E$3:$E$502,"&gt;="&amp;Y$3,Solicitudes!$G$3:$G$502,"Aprobada",Solicitudes!$L$3:$L$502,"Ausencia")&gt;0,"L",IF(COUNTIFS(Solicitudes!$A$3:$A$502,$A23,Solicitudes!$D$3:$D$502,"&lt;="&amp;Y$3,Solicitudes!$E$3:$E$502,"&gt;="&amp;Y$3,Solicitudes!$G$3:$G$502,"Solicitada")+COUNTIFS(Solicitudes!$A$3:$A$502,$A23,Solicitudes!$D$3:$D$502,"&lt;="&amp;Y$3,Solicitudes!$E$3:$E$502,"&gt;="&amp;Y$3,Solicitudes!$G$3:$G$502,"Planificada")&gt;0,"P",""))))</f>
        <v/>
      </c>
      <c r="Z23" s="27">
        <f>IF(OR(Z$3="",$A23=""),"",IF(COUNTIFS(Solicitudes!$A$3:$A$502,$A23,Solicitudes!$D$3:$D$502,"&lt;="&amp;Z$3,Solicitudes!$E$3:$E$502,"&gt;="&amp;Z$3,Solicitudes!$G$3:$G$502,"Aprobada",Solicitudes!$L$3:$L$502,"&lt;&gt;Licencia",Solicitudes!$L$3:$L$502,"&lt;&gt;Ausencia")&gt;0,"V",IF(COUNTIFS(Solicitudes!$A$3:$A$502,$A23,Solicitudes!$D$3:$D$502,"&lt;="&amp;Z$3,Solicitudes!$E$3:$E$502,"&gt;="&amp;Z$3,Solicitudes!$G$3:$G$502,"Aprobada",Solicitudes!$L$3:$L$502,"Licencia")+COUNTIFS(Solicitudes!$A$3:$A$502,$A23,Solicitudes!$D$3:$D$502,"&lt;="&amp;Z$3,Solicitudes!$E$3:$E$502,"&gt;="&amp;Z$3,Solicitudes!$G$3:$G$502,"Aprobada",Solicitudes!$L$3:$L$502,"Ausencia")&gt;0,"L",IF(COUNTIFS(Solicitudes!$A$3:$A$502,$A23,Solicitudes!$D$3:$D$502,"&lt;="&amp;Z$3,Solicitudes!$E$3:$E$502,"&gt;="&amp;Z$3,Solicitudes!$G$3:$G$502,"Solicitada")+COUNTIFS(Solicitudes!$A$3:$A$502,$A23,Solicitudes!$D$3:$D$502,"&lt;="&amp;Z$3,Solicitudes!$E$3:$E$502,"&gt;="&amp;Z$3,Solicitudes!$G$3:$G$502,"Planificada")&gt;0,"P",""))))</f>
        <v/>
      </c>
      <c r="AA23" s="27">
        <f>IF(OR(AA$3="",$A23=""),"",IF(COUNTIFS(Solicitudes!$A$3:$A$502,$A23,Solicitudes!$D$3:$D$502,"&lt;="&amp;AA$3,Solicitudes!$E$3:$E$502,"&gt;="&amp;AA$3,Solicitudes!$G$3:$G$502,"Aprobada",Solicitudes!$L$3:$L$502,"&lt;&gt;Licencia",Solicitudes!$L$3:$L$502,"&lt;&gt;Ausencia")&gt;0,"V",IF(COUNTIFS(Solicitudes!$A$3:$A$502,$A23,Solicitudes!$D$3:$D$502,"&lt;="&amp;AA$3,Solicitudes!$E$3:$E$502,"&gt;="&amp;AA$3,Solicitudes!$G$3:$G$502,"Aprobada",Solicitudes!$L$3:$L$502,"Licencia")+COUNTIFS(Solicitudes!$A$3:$A$502,$A23,Solicitudes!$D$3:$D$502,"&lt;="&amp;AA$3,Solicitudes!$E$3:$E$502,"&gt;="&amp;AA$3,Solicitudes!$G$3:$G$502,"Aprobada",Solicitudes!$L$3:$L$502,"Ausencia")&gt;0,"L",IF(COUNTIFS(Solicitudes!$A$3:$A$502,$A23,Solicitudes!$D$3:$D$502,"&lt;="&amp;AA$3,Solicitudes!$E$3:$E$502,"&gt;="&amp;AA$3,Solicitudes!$G$3:$G$502,"Solicitada")+COUNTIFS(Solicitudes!$A$3:$A$502,$A23,Solicitudes!$D$3:$D$502,"&lt;="&amp;AA$3,Solicitudes!$E$3:$E$502,"&gt;="&amp;AA$3,Solicitudes!$G$3:$G$502,"Planificada")&gt;0,"P",""))))</f>
        <v/>
      </c>
      <c r="AB23" s="27">
        <f>IF(OR(AB$3="",$A23=""),"",IF(COUNTIFS(Solicitudes!$A$3:$A$502,$A23,Solicitudes!$D$3:$D$502,"&lt;="&amp;AB$3,Solicitudes!$E$3:$E$502,"&gt;="&amp;AB$3,Solicitudes!$G$3:$G$502,"Aprobada",Solicitudes!$L$3:$L$502,"&lt;&gt;Licencia",Solicitudes!$L$3:$L$502,"&lt;&gt;Ausencia")&gt;0,"V",IF(COUNTIFS(Solicitudes!$A$3:$A$502,$A23,Solicitudes!$D$3:$D$502,"&lt;="&amp;AB$3,Solicitudes!$E$3:$E$502,"&gt;="&amp;AB$3,Solicitudes!$G$3:$G$502,"Aprobada",Solicitudes!$L$3:$L$502,"Licencia")+COUNTIFS(Solicitudes!$A$3:$A$502,$A23,Solicitudes!$D$3:$D$502,"&lt;="&amp;AB$3,Solicitudes!$E$3:$E$502,"&gt;="&amp;AB$3,Solicitudes!$G$3:$G$502,"Aprobada",Solicitudes!$L$3:$L$502,"Ausencia")&gt;0,"L",IF(COUNTIFS(Solicitudes!$A$3:$A$502,$A23,Solicitudes!$D$3:$D$502,"&lt;="&amp;AB$3,Solicitudes!$E$3:$E$502,"&gt;="&amp;AB$3,Solicitudes!$G$3:$G$502,"Solicitada")+COUNTIFS(Solicitudes!$A$3:$A$502,$A23,Solicitudes!$D$3:$D$502,"&lt;="&amp;AB$3,Solicitudes!$E$3:$E$502,"&gt;="&amp;AB$3,Solicitudes!$G$3:$G$502,"Planificada")&gt;0,"P",""))))</f>
        <v/>
      </c>
      <c r="AC23" s="27">
        <f>IF(OR(AC$3="",$A23=""),"",IF(COUNTIFS(Solicitudes!$A$3:$A$502,$A23,Solicitudes!$D$3:$D$502,"&lt;="&amp;AC$3,Solicitudes!$E$3:$E$502,"&gt;="&amp;AC$3,Solicitudes!$G$3:$G$502,"Aprobada",Solicitudes!$L$3:$L$502,"&lt;&gt;Licencia",Solicitudes!$L$3:$L$502,"&lt;&gt;Ausencia")&gt;0,"V",IF(COUNTIFS(Solicitudes!$A$3:$A$502,$A23,Solicitudes!$D$3:$D$502,"&lt;="&amp;AC$3,Solicitudes!$E$3:$E$502,"&gt;="&amp;AC$3,Solicitudes!$G$3:$G$502,"Aprobada",Solicitudes!$L$3:$L$502,"Licencia")+COUNTIFS(Solicitudes!$A$3:$A$502,$A23,Solicitudes!$D$3:$D$502,"&lt;="&amp;AC$3,Solicitudes!$E$3:$E$502,"&gt;="&amp;AC$3,Solicitudes!$G$3:$G$502,"Aprobada",Solicitudes!$L$3:$L$502,"Ausencia")&gt;0,"L",IF(COUNTIFS(Solicitudes!$A$3:$A$502,$A23,Solicitudes!$D$3:$D$502,"&lt;="&amp;AC$3,Solicitudes!$E$3:$E$502,"&gt;="&amp;AC$3,Solicitudes!$G$3:$G$502,"Solicitada")+COUNTIFS(Solicitudes!$A$3:$A$502,$A23,Solicitudes!$D$3:$D$502,"&lt;="&amp;AC$3,Solicitudes!$E$3:$E$502,"&gt;="&amp;AC$3,Solicitudes!$G$3:$G$502,"Planificada")&gt;0,"P",""))))</f>
        <v/>
      </c>
      <c r="AD23" s="27">
        <f>IF(OR(AD$3="",$A23=""),"",IF(COUNTIFS(Solicitudes!$A$3:$A$502,$A23,Solicitudes!$D$3:$D$502,"&lt;="&amp;AD$3,Solicitudes!$E$3:$E$502,"&gt;="&amp;AD$3,Solicitudes!$G$3:$G$502,"Aprobada",Solicitudes!$L$3:$L$502,"&lt;&gt;Licencia",Solicitudes!$L$3:$L$502,"&lt;&gt;Ausencia")&gt;0,"V",IF(COUNTIFS(Solicitudes!$A$3:$A$502,$A23,Solicitudes!$D$3:$D$502,"&lt;="&amp;AD$3,Solicitudes!$E$3:$E$502,"&gt;="&amp;AD$3,Solicitudes!$G$3:$G$502,"Aprobada",Solicitudes!$L$3:$L$502,"Licencia")+COUNTIFS(Solicitudes!$A$3:$A$502,$A23,Solicitudes!$D$3:$D$502,"&lt;="&amp;AD$3,Solicitudes!$E$3:$E$502,"&gt;="&amp;AD$3,Solicitudes!$G$3:$G$502,"Aprobada",Solicitudes!$L$3:$L$502,"Ausencia")&gt;0,"L",IF(COUNTIFS(Solicitudes!$A$3:$A$502,$A23,Solicitudes!$D$3:$D$502,"&lt;="&amp;AD$3,Solicitudes!$E$3:$E$502,"&gt;="&amp;AD$3,Solicitudes!$G$3:$G$502,"Solicitada")+COUNTIFS(Solicitudes!$A$3:$A$502,$A23,Solicitudes!$D$3:$D$502,"&lt;="&amp;AD$3,Solicitudes!$E$3:$E$502,"&gt;="&amp;AD$3,Solicitudes!$G$3:$G$502,"Planificada")&gt;0,"P",""))))</f>
        <v/>
      </c>
      <c r="AE23" s="27">
        <f>IF(OR(AE$3="",$A23=""),"",IF(COUNTIFS(Solicitudes!$A$3:$A$502,$A23,Solicitudes!$D$3:$D$502,"&lt;="&amp;AE$3,Solicitudes!$E$3:$E$502,"&gt;="&amp;AE$3,Solicitudes!$G$3:$G$502,"Aprobada",Solicitudes!$L$3:$L$502,"&lt;&gt;Licencia",Solicitudes!$L$3:$L$502,"&lt;&gt;Ausencia")&gt;0,"V",IF(COUNTIFS(Solicitudes!$A$3:$A$502,$A23,Solicitudes!$D$3:$D$502,"&lt;="&amp;AE$3,Solicitudes!$E$3:$E$502,"&gt;="&amp;AE$3,Solicitudes!$G$3:$G$502,"Aprobada",Solicitudes!$L$3:$L$502,"Licencia")+COUNTIFS(Solicitudes!$A$3:$A$502,$A23,Solicitudes!$D$3:$D$502,"&lt;="&amp;AE$3,Solicitudes!$E$3:$E$502,"&gt;="&amp;AE$3,Solicitudes!$G$3:$G$502,"Aprobada",Solicitudes!$L$3:$L$502,"Ausencia")&gt;0,"L",IF(COUNTIFS(Solicitudes!$A$3:$A$502,$A23,Solicitudes!$D$3:$D$502,"&lt;="&amp;AE$3,Solicitudes!$E$3:$E$502,"&gt;="&amp;AE$3,Solicitudes!$G$3:$G$502,"Solicitada")+COUNTIFS(Solicitudes!$A$3:$A$502,$A23,Solicitudes!$D$3:$D$502,"&lt;="&amp;AE$3,Solicitudes!$E$3:$E$502,"&gt;="&amp;AE$3,Solicitudes!$G$3:$G$502,"Planificada")&gt;0,"P",""))))</f>
        <v/>
      </c>
      <c r="AF23" s="27">
        <f>IF(OR(AF$3="",$A23=""),"",IF(COUNTIFS(Solicitudes!$A$3:$A$502,$A23,Solicitudes!$D$3:$D$502,"&lt;="&amp;AF$3,Solicitudes!$E$3:$E$502,"&gt;="&amp;AF$3,Solicitudes!$G$3:$G$502,"Aprobada",Solicitudes!$L$3:$L$502,"&lt;&gt;Licencia",Solicitudes!$L$3:$L$502,"&lt;&gt;Ausencia")&gt;0,"V",IF(COUNTIFS(Solicitudes!$A$3:$A$502,$A23,Solicitudes!$D$3:$D$502,"&lt;="&amp;AF$3,Solicitudes!$E$3:$E$502,"&gt;="&amp;AF$3,Solicitudes!$G$3:$G$502,"Aprobada",Solicitudes!$L$3:$L$502,"Licencia")+COUNTIFS(Solicitudes!$A$3:$A$502,$A23,Solicitudes!$D$3:$D$502,"&lt;="&amp;AF$3,Solicitudes!$E$3:$E$502,"&gt;="&amp;AF$3,Solicitudes!$G$3:$G$502,"Aprobada",Solicitudes!$L$3:$L$502,"Ausencia")&gt;0,"L",IF(COUNTIFS(Solicitudes!$A$3:$A$502,$A23,Solicitudes!$D$3:$D$502,"&lt;="&amp;AF$3,Solicitudes!$E$3:$E$502,"&gt;="&amp;AF$3,Solicitudes!$G$3:$G$502,"Solicitada")+COUNTIFS(Solicitudes!$A$3:$A$502,$A23,Solicitudes!$D$3:$D$502,"&lt;="&amp;AF$3,Solicitudes!$E$3:$E$502,"&gt;="&amp;AF$3,Solicitudes!$G$3:$G$502,"Planificada")&gt;0,"P",""))))</f>
        <v/>
      </c>
      <c r="AG23" s="27">
        <f>IF(OR(AG$3="",$A23=""),"",IF(COUNTIFS(Solicitudes!$A$3:$A$502,$A23,Solicitudes!$D$3:$D$502,"&lt;="&amp;AG$3,Solicitudes!$E$3:$E$502,"&gt;="&amp;AG$3,Solicitudes!$G$3:$G$502,"Aprobada",Solicitudes!$L$3:$L$502,"&lt;&gt;Licencia",Solicitudes!$L$3:$L$502,"&lt;&gt;Ausencia")&gt;0,"V",IF(COUNTIFS(Solicitudes!$A$3:$A$502,$A23,Solicitudes!$D$3:$D$502,"&lt;="&amp;AG$3,Solicitudes!$E$3:$E$502,"&gt;="&amp;AG$3,Solicitudes!$G$3:$G$502,"Aprobada",Solicitudes!$L$3:$L$502,"Licencia")+COUNTIFS(Solicitudes!$A$3:$A$502,$A23,Solicitudes!$D$3:$D$502,"&lt;="&amp;AG$3,Solicitudes!$E$3:$E$502,"&gt;="&amp;AG$3,Solicitudes!$G$3:$G$502,"Aprobada",Solicitudes!$L$3:$L$502,"Ausencia")&gt;0,"L",IF(COUNTIFS(Solicitudes!$A$3:$A$502,$A23,Solicitudes!$D$3:$D$502,"&lt;="&amp;AG$3,Solicitudes!$E$3:$E$502,"&gt;="&amp;AG$3,Solicitudes!$G$3:$G$502,"Solicitada")+COUNTIFS(Solicitudes!$A$3:$A$502,$A23,Solicitudes!$D$3:$D$502,"&lt;="&amp;AG$3,Solicitudes!$E$3:$E$502,"&gt;="&amp;AG$3,Solicitudes!$G$3:$G$502,"Planificada")&gt;0,"P",""))))</f>
        <v/>
      </c>
    </row>
    <row r="24">
      <c r="A24">
        <f>IF(Saldos!A24="","",Saldos!A24)</f>
        <v/>
      </c>
      <c r="B24">
        <f>IF(A24="","",Saldos!B24)</f>
        <v/>
      </c>
      <c r="C24" s="27">
        <f>IF(OR(C$3="",$A24=""),"",IF(COUNTIFS(Solicitudes!$A$3:$A$502,$A24,Solicitudes!$D$3:$D$502,"&lt;="&amp;C$3,Solicitudes!$E$3:$E$502,"&gt;="&amp;C$3,Solicitudes!$G$3:$G$502,"Aprobada",Solicitudes!$L$3:$L$502,"&lt;&gt;Licencia",Solicitudes!$L$3:$L$502,"&lt;&gt;Ausencia")&gt;0,"V",IF(COUNTIFS(Solicitudes!$A$3:$A$502,$A24,Solicitudes!$D$3:$D$502,"&lt;="&amp;C$3,Solicitudes!$E$3:$E$502,"&gt;="&amp;C$3,Solicitudes!$G$3:$G$502,"Aprobada",Solicitudes!$L$3:$L$502,"Licencia")+COUNTIFS(Solicitudes!$A$3:$A$502,$A24,Solicitudes!$D$3:$D$502,"&lt;="&amp;C$3,Solicitudes!$E$3:$E$502,"&gt;="&amp;C$3,Solicitudes!$G$3:$G$502,"Aprobada",Solicitudes!$L$3:$L$502,"Ausencia")&gt;0,"L",IF(COUNTIFS(Solicitudes!$A$3:$A$502,$A24,Solicitudes!$D$3:$D$502,"&lt;="&amp;C$3,Solicitudes!$E$3:$E$502,"&gt;="&amp;C$3,Solicitudes!$G$3:$G$502,"Solicitada")+COUNTIFS(Solicitudes!$A$3:$A$502,$A24,Solicitudes!$D$3:$D$502,"&lt;="&amp;C$3,Solicitudes!$E$3:$E$502,"&gt;="&amp;C$3,Solicitudes!$G$3:$G$502,"Planificada")&gt;0,"P",""))))</f>
        <v/>
      </c>
      <c r="D24" s="27">
        <f>IF(OR(D$3="",$A24=""),"",IF(COUNTIFS(Solicitudes!$A$3:$A$502,$A24,Solicitudes!$D$3:$D$502,"&lt;="&amp;D$3,Solicitudes!$E$3:$E$502,"&gt;="&amp;D$3,Solicitudes!$G$3:$G$502,"Aprobada",Solicitudes!$L$3:$L$502,"&lt;&gt;Licencia",Solicitudes!$L$3:$L$502,"&lt;&gt;Ausencia")&gt;0,"V",IF(COUNTIFS(Solicitudes!$A$3:$A$502,$A24,Solicitudes!$D$3:$D$502,"&lt;="&amp;D$3,Solicitudes!$E$3:$E$502,"&gt;="&amp;D$3,Solicitudes!$G$3:$G$502,"Aprobada",Solicitudes!$L$3:$L$502,"Licencia")+COUNTIFS(Solicitudes!$A$3:$A$502,$A24,Solicitudes!$D$3:$D$502,"&lt;="&amp;D$3,Solicitudes!$E$3:$E$502,"&gt;="&amp;D$3,Solicitudes!$G$3:$G$502,"Aprobada",Solicitudes!$L$3:$L$502,"Ausencia")&gt;0,"L",IF(COUNTIFS(Solicitudes!$A$3:$A$502,$A24,Solicitudes!$D$3:$D$502,"&lt;="&amp;D$3,Solicitudes!$E$3:$E$502,"&gt;="&amp;D$3,Solicitudes!$G$3:$G$502,"Solicitada")+COUNTIFS(Solicitudes!$A$3:$A$502,$A24,Solicitudes!$D$3:$D$502,"&lt;="&amp;D$3,Solicitudes!$E$3:$E$502,"&gt;="&amp;D$3,Solicitudes!$G$3:$G$502,"Planificada")&gt;0,"P",""))))</f>
        <v/>
      </c>
      <c r="E24" s="27">
        <f>IF(OR(E$3="",$A24=""),"",IF(COUNTIFS(Solicitudes!$A$3:$A$502,$A24,Solicitudes!$D$3:$D$502,"&lt;="&amp;E$3,Solicitudes!$E$3:$E$502,"&gt;="&amp;E$3,Solicitudes!$G$3:$G$502,"Aprobada",Solicitudes!$L$3:$L$502,"&lt;&gt;Licencia",Solicitudes!$L$3:$L$502,"&lt;&gt;Ausencia")&gt;0,"V",IF(COUNTIFS(Solicitudes!$A$3:$A$502,$A24,Solicitudes!$D$3:$D$502,"&lt;="&amp;E$3,Solicitudes!$E$3:$E$502,"&gt;="&amp;E$3,Solicitudes!$G$3:$G$502,"Aprobada",Solicitudes!$L$3:$L$502,"Licencia")+COUNTIFS(Solicitudes!$A$3:$A$502,$A24,Solicitudes!$D$3:$D$502,"&lt;="&amp;E$3,Solicitudes!$E$3:$E$502,"&gt;="&amp;E$3,Solicitudes!$G$3:$G$502,"Aprobada",Solicitudes!$L$3:$L$502,"Ausencia")&gt;0,"L",IF(COUNTIFS(Solicitudes!$A$3:$A$502,$A24,Solicitudes!$D$3:$D$502,"&lt;="&amp;E$3,Solicitudes!$E$3:$E$502,"&gt;="&amp;E$3,Solicitudes!$G$3:$G$502,"Solicitada")+COUNTIFS(Solicitudes!$A$3:$A$502,$A24,Solicitudes!$D$3:$D$502,"&lt;="&amp;E$3,Solicitudes!$E$3:$E$502,"&gt;="&amp;E$3,Solicitudes!$G$3:$G$502,"Planificada")&gt;0,"P",""))))</f>
        <v/>
      </c>
      <c r="F24" s="27">
        <f>IF(OR(F$3="",$A24=""),"",IF(COUNTIFS(Solicitudes!$A$3:$A$502,$A24,Solicitudes!$D$3:$D$502,"&lt;="&amp;F$3,Solicitudes!$E$3:$E$502,"&gt;="&amp;F$3,Solicitudes!$G$3:$G$502,"Aprobada",Solicitudes!$L$3:$L$502,"&lt;&gt;Licencia",Solicitudes!$L$3:$L$502,"&lt;&gt;Ausencia")&gt;0,"V",IF(COUNTIFS(Solicitudes!$A$3:$A$502,$A24,Solicitudes!$D$3:$D$502,"&lt;="&amp;F$3,Solicitudes!$E$3:$E$502,"&gt;="&amp;F$3,Solicitudes!$G$3:$G$502,"Aprobada",Solicitudes!$L$3:$L$502,"Licencia")+COUNTIFS(Solicitudes!$A$3:$A$502,$A24,Solicitudes!$D$3:$D$502,"&lt;="&amp;F$3,Solicitudes!$E$3:$E$502,"&gt;="&amp;F$3,Solicitudes!$G$3:$G$502,"Aprobada",Solicitudes!$L$3:$L$502,"Ausencia")&gt;0,"L",IF(COUNTIFS(Solicitudes!$A$3:$A$502,$A24,Solicitudes!$D$3:$D$502,"&lt;="&amp;F$3,Solicitudes!$E$3:$E$502,"&gt;="&amp;F$3,Solicitudes!$G$3:$G$502,"Solicitada")+COUNTIFS(Solicitudes!$A$3:$A$502,$A24,Solicitudes!$D$3:$D$502,"&lt;="&amp;F$3,Solicitudes!$E$3:$E$502,"&gt;="&amp;F$3,Solicitudes!$G$3:$G$502,"Planificada")&gt;0,"P",""))))</f>
        <v/>
      </c>
      <c r="G24" s="27">
        <f>IF(OR(G$3="",$A24=""),"",IF(COUNTIFS(Solicitudes!$A$3:$A$502,$A24,Solicitudes!$D$3:$D$502,"&lt;="&amp;G$3,Solicitudes!$E$3:$E$502,"&gt;="&amp;G$3,Solicitudes!$G$3:$G$502,"Aprobada",Solicitudes!$L$3:$L$502,"&lt;&gt;Licencia",Solicitudes!$L$3:$L$502,"&lt;&gt;Ausencia")&gt;0,"V",IF(COUNTIFS(Solicitudes!$A$3:$A$502,$A24,Solicitudes!$D$3:$D$502,"&lt;="&amp;G$3,Solicitudes!$E$3:$E$502,"&gt;="&amp;G$3,Solicitudes!$G$3:$G$502,"Aprobada",Solicitudes!$L$3:$L$502,"Licencia")+COUNTIFS(Solicitudes!$A$3:$A$502,$A24,Solicitudes!$D$3:$D$502,"&lt;="&amp;G$3,Solicitudes!$E$3:$E$502,"&gt;="&amp;G$3,Solicitudes!$G$3:$G$502,"Aprobada",Solicitudes!$L$3:$L$502,"Ausencia")&gt;0,"L",IF(COUNTIFS(Solicitudes!$A$3:$A$502,$A24,Solicitudes!$D$3:$D$502,"&lt;="&amp;G$3,Solicitudes!$E$3:$E$502,"&gt;="&amp;G$3,Solicitudes!$G$3:$G$502,"Solicitada")+COUNTIFS(Solicitudes!$A$3:$A$502,$A24,Solicitudes!$D$3:$D$502,"&lt;="&amp;G$3,Solicitudes!$E$3:$E$502,"&gt;="&amp;G$3,Solicitudes!$G$3:$G$502,"Planificada")&gt;0,"P",""))))</f>
        <v/>
      </c>
      <c r="H24" s="27">
        <f>IF(OR(H$3="",$A24=""),"",IF(COUNTIFS(Solicitudes!$A$3:$A$502,$A24,Solicitudes!$D$3:$D$502,"&lt;="&amp;H$3,Solicitudes!$E$3:$E$502,"&gt;="&amp;H$3,Solicitudes!$G$3:$G$502,"Aprobada",Solicitudes!$L$3:$L$502,"&lt;&gt;Licencia",Solicitudes!$L$3:$L$502,"&lt;&gt;Ausencia")&gt;0,"V",IF(COUNTIFS(Solicitudes!$A$3:$A$502,$A24,Solicitudes!$D$3:$D$502,"&lt;="&amp;H$3,Solicitudes!$E$3:$E$502,"&gt;="&amp;H$3,Solicitudes!$G$3:$G$502,"Aprobada",Solicitudes!$L$3:$L$502,"Licencia")+COUNTIFS(Solicitudes!$A$3:$A$502,$A24,Solicitudes!$D$3:$D$502,"&lt;="&amp;H$3,Solicitudes!$E$3:$E$502,"&gt;="&amp;H$3,Solicitudes!$G$3:$G$502,"Aprobada",Solicitudes!$L$3:$L$502,"Ausencia")&gt;0,"L",IF(COUNTIFS(Solicitudes!$A$3:$A$502,$A24,Solicitudes!$D$3:$D$502,"&lt;="&amp;H$3,Solicitudes!$E$3:$E$502,"&gt;="&amp;H$3,Solicitudes!$G$3:$G$502,"Solicitada")+COUNTIFS(Solicitudes!$A$3:$A$502,$A24,Solicitudes!$D$3:$D$502,"&lt;="&amp;H$3,Solicitudes!$E$3:$E$502,"&gt;="&amp;H$3,Solicitudes!$G$3:$G$502,"Planificada")&gt;0,"P",""))))</f>
        <v/>
      </c>
      <c r="I24" s="27">
        <f>IF(OR(I$3="",$A24=""),"",IF(COUNTIFS(Solicitudes!$A$3:$A$502,$A24,Solicitudes!$D$3:$D$502,"&lt;="&amp;I$3,Solicitudes!$E$3:$E$502,"&gt;="&amp;I$3,Solicitudes!$G$3:$G$502,"Aprobada",Solicitudes!$L$3:$L$502,"&lt;&gt;Licencia",Solicitudes!$L$3:$L$502,"&lt;&gt;Ausencia")&gt;0,"V",IF(COUNTIFS(Solicitudes!$A$3:$A$502,$A24,Solicitudes!$D$3:$D$502,"&lt;="&amp;I$3,Solicitudes!$E$3:$E$502,"&gt;="&amp;I$3,Solicitudes!$G$3:$G$502,"Aprobada",Solicitudes!$L$3:$L$502,"Licencia")+COUNTIFS(Solicitudes!$A$3:$A$502,$A24,Solicitudes!$D$3:$D$502,"&lt;="&amp;I$3,Solicitudes!$E$3:$E$502,"&gt;="&amp;I$3,Solicitudes!$G$3:$G$502,"Aprobada",Solicitudes!$L$3:$L$502,"Ausencia")&gt;0,"L",IF(COUNTIFS(Solicitudes!$A$3:$A$502,$A24,Solicitudes!$D$3:$D$502,"&lt;="&amp;I$3,Solicitudes!$E$3:$E$502,"&gt;="&amp;I$3,Solicitudes!$G$3:$G$502,"Solicitada")+COUNTIFS(Solicitudes!$A$3:$A$502,$A24,Solicitudes!$D$3:$D$502,"&lt;="&amp;I$3,Solicitudes!$E$3:$E$502,"&gt;="&amp;I$3,Solicitudes!$G$3:$G$502,"Planificada")&gt;0,"P",""))))</f>
        <v/>
      </c>
      <c r="J24" s="27">
        <f>IF(OR(J$3="",$A24=""),"",IF(COUNTIFS(Solicitudes!$A$3:$A$502,$A24,Solicitudes!$D$3:$D$502,"&lt;="&amp;J$3,Solicitudes!$E$3:$E$502,"&gt;="&amp;J$3,Solicitudes!$G$3:$G$502,"Aprobada",Solicitudes!$L$3:$L$502,"&lt;&gt;Licencia",Solicitudes!$L$3:$L$502,"&lt;&gt;Ausencia")&gt;0,"V",IF(COUNTIFS(Solicitudes!$A$3:$A$502,$A24,Solicitudes!$D$3:$D$502,"&lt;="&amp;J$3,Solicitudes!$E$3:$E$502,"&gt;="&amp;J$3,Solicitudes!$G$3:$G$502,"Aprobada",Solicitudes!$L$3:$L$502,"Licencia")+COUNTIFS(Solicitudes!$A$3:$A$502,$A24,Solicitudes!$D$3:$D$502,"&lt;="&amp;J$3,Solicitudes!$E$3:$E$502,"&gt;="&amp;J$3,Solicitudes!$G$3:$G$502,"Aprobada",Solicitudes!$L$3:$L$502,"Ausencia")&gt;0,"L",IF(COUNTIFS(Solicitudes!$A$3:$A$502,$A24,Solicitudes!$D$3:$D$502,"&lt;="&amp;J$3,Solicitudes!$E$3:$E$502,"&gt;="&amp;J$3,Solicitudes!$G$3:$G$502,"Solicitada")+COUNTIFS(Solicitudes!$A$3:$A$502,$A24,Solicitudes!$D$3:$D$502,"&lt;="&amp;J$3,Solicitudes!$E$3:$E$502,"&gt;="&amp;J$3,Solicitudes!$G$3:$G$502,"Planificada")&gt;0,"P",""))))</f>
        <v/>
      </c>
      <c r="K24" s="27">
        <f>IF(OR(K$3="",$A24=""),"",IF(COUNTIFS(Solicitudes!$A$3:$A$502,$A24,Solicitudes!$D$3:$D$502,"&lt;="&amp;K$3,Solicitudes!$E$3:$E$502,"&gt;="&amp;K$3,Solicitudes!$G$3:$G$502,"Aprobada",Solicitudes!$L$3:$L$502,"&lt;&gt;Licencia",Solicitudes!$L$3:$L$502,"&lt;&gt;Ausencia")&gt;0,"V",IF(COUNTIFS(Solicitudes!$A$3:$A$502,$A24,Solicitudes!$D$3:$D$502,"&lt;="&amp;K$3,Solicitudes!$E$3:$E$502,"&gt;="&amp;K$3,Solicitudes!$G$3:$G$502,"Aprobada",Solicitudes!$L$3:$L$502,"Licencia")+COUNTIFS(Solicitudes!$A$3:$A$502,$A24,Solicitudes!$D$3:$D$502,"&lt;="&amp;K$3,Solicitudes!$E$3:$E$502,"&gt;="&amp;K$3,Solicitudes!$G$3:$G$502,"Aprobada",Solicitudes!$L$3:$L$502,"Ausencia")&gt;0,"L",IF(COUNTIFS(Solicitudes!$A$3:$A$502,$A24,Solicitudes!$D$3:$D$502,"&lt;="&amp;K$3,Solicitudes!$E$3:$E$502,"&gt;="&amp;K$3,Solicitudes!$G$3:$G$502,"Solicitada")+COUNTIFS(Solicitudes!$A$3:$A$502,$A24,Solicitudes!$D$3:$D$502,"&lt;="&amp;K$3,Solicitudes!$E$3:$E$502,"&gt;="&amp;K$3,Solicitudes!$G$3:$G$502,"Planificada")&gt;0,"P",""))))</f>
        <v/>
      </c>
      <c r="L24" s="27">
        <f>IF(OR(L$3="",$A24=""),"",IF(COUNTIFS(Solicitudes!$A$3:$A$502,$A24,Solicitudes!$D$3:$D$502,"&lt;="&amp;L$3,Solicitudes!$E$3:$E$502,"&gt;="&amp;L$3,Solicitudes!$G$3:$G$502,"Aprobada",Solicitudes!$L$3:$L$502,"&lt;&gt;Licencia",Solicitudes!$L$3:$L$502,"&lt;&gt;Ausencia")&gt;0,"V",IF(COUNTIFS(Solicitudes!$A$3:$A$502,$A24,Solicitudes!$D$3:$D$502,"&lt;="&amp;L$3,Solicitudes!$E$3:$E$502,"&gt;="&amp;L$3,Solicitudes!$G$3:$G$502,"Aprobada",Solicitudes!$L$3:$L$502,"Licencia")+COUNTIFS(Solicitudes!$A$3:$A$502,$A24,Solicitudes!$D$3:$D$502,"&lt;="&amp;L$3,Solicitudes!$E$3:$E$502,"&gt;="&amp;L$3,Solicitudes!$G$3:$G$502,"Aprobada",Solicitudes!$L$3:$L$502,"Ausencia")&gt;0,"L",IF(COUNTIFS(Solicitudes!$A$3:$A$502,$A24,Solicitudes!$D$3:$D$502,"&lt;="&amp;L$3,Solicitudes!$E$3:$E$502,"&gt;="&amp;L$3,Solicitudes!$G$3:$G$502,"Solicitada")+COUNTIFS(Solicitudes!$A$3:$A$502,$A24,Solicitudes!$D$3:$D$502,"&lt;="&amp;L$3,Solicitudes!$E$3:$E$502,"&gt;="&amp;L$3,Solicitudes!$G$3:$G$502,"Planificada")&gt;0,"P",""))))</f>
        <v/>
      </c>
      <c r="M24" s="27">
        <f>IF(OR(M$3="",$A24=""),"",IF(COUNTIFS(Solicitudes!$A$3:$A$502,$A24,Solicitudes!$D$3:$D$502,"&lt;="&amp;M$3,Solicitudes!$E$3:$E$502,"&gt;="&amp;M$3,Solicitudes!$G$3:$G$502,"Aprobada",Solicitudes!$L$3:$L$502,"&lt;&gt;Licencia",Solicitudes!$L$3:$L$502,"&lt;&gt;Ausencia")&gt;0,"V",IF(COUNTIFS(Solicitudes!$A$3:$A$502,$A24,Solicitudes!$D$3:$D$502,"&lt;="&amp;M$3,Solicitudes!$E$3:$E$502,"&gt;="&amp;M$3,Solicitudes!$G$3:$G$502,"Aprobada",Solicitudes!$L$3:$L$502,"Licencia")+COUNTIFS(Solicitudes!$A$3:$A$502,$A24,Solicitudes!$D$3:$D$502,"&lt;="&amp;M$3,Solicitudes!$E$3:$E$502,"&gt;="&amp;M$3,Solicitudes!$G$3:$G$502,"Aprobada",Solicitudes!$L$3:$L$502,"Ausencia")&gt;0,"L",IF(COUNTIFS(Solicitudes!$A$3:$A$502,$A24,Solicitudes!$D$3:$D$502,"&lt;="&amp;M$3,Solicitudes!$E$3:$E$502,"&gt;="&amp;M$3,Solicitudes!$G$3:$G$502,"Solicitada")+COUNTIFS(Solicitudes!$A$3:$A$502,$A24,Solicitudes!$D$3:$D$502,"&lt;="&amp;M$3,Solicitudes!$E$3:$E$502,"&gt;="&amp;M$3,Solicitudes!$G$3:$G$502,"Planificada")&gt;0,"P",""))))</f>
        <v/>
      </c>
      <c r="N24" s="27">
        <f>IF(OR(N$3="",$A24=""),"",IF(COUNTIFS(Solicitudes!$A$3:$A$502,$A24,Solicitudes!$D$3:$D$502,"&lt;="&amp;N$3,Solicitudes!$E$3:$E$502,"&gt;="&amp;N$3,Solicitudes!$G$3:$G$502,"Aprobada",Solicitudes!$L$3:$L$502,"&lt;&gt;Licencia",Solicitudes!$L$3:$L$502,"&lt;&gt;Ausencia")&gt;0,"V",IF(COUNTIFS(Solicitudes!$A$3:$A$502,$A24,Solicitudes!$D$3:$D$502,"&lt;="&amp;N$3,Solicitudes!$E$3:$E$502,"&gt;="&amp;N$3,Solicitudes!$G$3:$G$502,"Aprobada",Solicitudes!$L$3:$L$502,"Licencia")+COUNTIFS(Solicitudes!$A$3:$A$502,$A24,Solicitudes!$D$3:$D$502,"&lt;="&amp;N$3,Solicitudes!$E$3:$E$502,"&gt;="&amp;N$3,Solicitudes!$G$3:$G$502,"Aprobada",Solicitudes!$L$3:$L$502,"Ausencia")&gt;0,"L",IF(COUNTIFS(Solicitudes!$A$3:$A$502,$A24,Solicitudes!$D$3:$D$502,"&lt;="&amp;N$3,Solicitudes!$E$3:$E$502,"&gt;="&amp;N$3,Solicitudes!$G$3:$G$502,"Solicitada")+COUNTIFS(Solicitudes!$A$3:$A$502,$A24,Solicitudes!$D$3:$D$502,"&lt;="&amp;N$3,Solicitudes!$E$3:$E$502,"&gt;="&amp;N$3,Solicitudes!$G$3:$G$502,"Planificada")&gt;0,"P",""))))</f>
        <v/>
      </c>
      <c r="O24" s="27">
        <f>IF(OR(O$3="",$A24=""),"",IF(COUNTIFS(Solicitudes!$A$3:$A$502,$A24,Solicitudes!$D$3:$D$502,"&lt;="&amp;O$3,Solicitudes!$E$3:$E$502,"&gt;="&amp;O$3,Solicitudes!$G$3:$G$502,"Aprobada",Solicitudes!$L$3:$L$502,"&lt;&gt;Licencia",Solicitudes!$L$3:$L$502,"&lt;&gt;Ausencia")&gt;0,"V",IF(COUNTIFS(Solicitudes!$A$3:$A$502,$A24,Solicitudes!$D$3:$D$502,"&lt;="&amp;O$3,Solicitudes!$E$3:$E$502,"&gt;="&amp;O$3,Solicitudes!$G$3:$G$502,"Aprobada",Solicitudes!$L$3:$L$502,"Licencia")+COUNTIFS(Solicitudes!$A$3:$A$502,$A24,Solicitudes!$D$3:$D$502,"&lt;="&amp;O$3,Solicitudes!$E$3:$E$502,"&gt;="&amp;O$3,Solicitudes!$G$3:$G$502,"Aprobada",Solicitudes!$L$3:$L$502,"Ausencia")&gt;0,"L",IF(COUNTIFS(Solicitudes!$A$3:$A$502,$A24,Solicitudes!$D$3:$D$502,"&lt;="&amp;O$3,Solicitudes!$E$3:$E$502,"&gt;="&amp;O$3,Solicitudes!$G$3:$G$502,"Solicitada")+COUNTIFS(Solicitudes!$A$3:$A$502,$A24,Solicitudes!$D$3:$D$502,"&lt;="&amp;O$3,Solicitudes!$E$3:$E$502,"&gt;="&amp;O$3,Solicitudes!$G$3:$G$502,"Planificada")&gt;0,"P",""))))</f>
        <v/>
      </c>
      <c r="P24" s="27">
        <f>IF(OR(P$3="",$A24=""),"",IF(COUNTIFS(Solicitudes!$A$3:$A$502,$A24,Solicitudes!$D$3:$D$502,"&lt;="&amp;P$3,Solicitudes!$E$3:$E$502,"&gt;="&amp;P$3,Solicitudes!$G$3:$G$502,"Aprobada",Solicitudes!$L$3:$L$502,"&lt;&gt;Licencia",Solicitudes!$L$3:$L$502,"&lt;&gt;Ausencia")&gt;0,"V",IF(COUNTIFS(Solicitudes!$A$3:$A$502,$A24,Solicitudes!$D$3:$D$502,"&lt;="&amp;P$3,Solicitudes!$E$3:$E$502,"&gt;="&amp;P$3,Solicitudes!$G$3:$G$502,"Aprobada",Solicitudes!$L$3:$L$502,"Licencia")+COUNTIFS(Solicitudes!$A$3:$A$502,$A24,Solicitudes!$D$3:$D$502,"&lt;="&amp;P$3,Solicitudes!$E$3:$E$502,"&gt;="&amp;P$3,Solicitudes!$G$3:$G$502,"Aprobada",Solicitudes!$L$3:$L$502,"Ausencia")&gt;0,"L",IF(COUNTIFS(Solicitudes!$A$3:$A$502,$A24,Solicitudes!$D$3:$D$502,"&lt;="&amp;P$3,Solicitudes!$E$3:$E$502,"&gt;="&amp;P$3,Solicitudes!$G$3:$G$502,"Solicitada")+COUNTIFS(Solicitudes!$A$3:$A$502,$A24,Solicitudes!$D$3:$D$502,"&lt;="&amp;P$3,Solicitudes!$E$3:$E$502,"&gt;="&amp;P$3,Solicitudes!$G$3:$G$502,"Planificada")&gt;0,"P",""))))</f>
        <v/>
      </c>
      <c r="Q24" s="27">
        <f>IF(OR(Q$3="",$A24=""),"",IF(COUNTIFS(Solicitudes!$A$3:$A$502,$A24,Solicitudes!$D$3:$D$502,"&lt;="&amp;Q$3,Solicitudes!$E$3:$E$502,"&gt;="&amp;Q$3,Solicitudes!$G$3:$G$502,"Aprobada",Solicitudes!$L$3:$L$502,"&lt;&gt;Licencia",Solicitudes!$L$3:$L$502,"&lt;&gt;Ausencia")&gt;0,"V",IF(COUNTIFS(Solicitudes!$A$3:$A$502,$A24,Solicitudes!$D$3:$D$502,"&lt;="&amp;Q$3,Solicitudes!$E$3:$E$502,"&gt;="&amp;Q$3,Solicitudes!$G$3:$G$502,"Aprobada",Solicitudes!$L$3:$L$502,"Licencia")+COUNTIFS(Solicitudes!$A$3:$A$502,$A24,Solicitudes!$D$3:$D$502,"&lt;="&amp;Q$3,Solicitudes!$E$3:$E$502,"&gt;="&amp;Q$3,Solicitudes!$G$3:$G$502,"Aprobada",Solicitudes!$L$3:$L$502,"Ausencia")&gt;0,"L",IF(COUNTIFS(Solicitudes!$A$3:$A$502,$A24,Solicitudes!$D$3:$D$502,"&lt;="&amp;Q$3,Solicitudes!$E$3:$E$502,"&gt;="&amp;Q$3,Solicitudes!$G$3:$G$502,"Solicitada")+COUNTIFS(Solicitudes!$A$3:$A$502,$A24,Solicitudes!$D$3:$D$502,"&lt;="&amp;Q$3,Solicitudes!$E$3:$E$502,"&gt;="&amp;Q$3,Solicitudes!$G$3:$G$502,"Planificada")&gt;0,"P",""))))</f>
        <v/>
      </c>
      <c r="R24" s="27">
        <f>IF(OR(R$3="",$A24=""),"",IF(COUNTIFS(Solicitudes!$A$3:$A$502,$A24,Solicitudes!$D$3:$D$502,"&lt;="&amp;R$3,Solicitudes!$E$3:$E$502,"&gt;="&amp;R$3,Solicitudes!$G$3:$G$502,"Aprobada",Solicitudes!$L$3:$L$502,"&lt;&gt;Licencia",Solicitudes!$L$3:$L$502,"&lt;&gt;Ausencia")&gt;0,"V",IF(COUNTIFS(Solicitudes!$A$3:$A$502,$A24,Solicitudes!$D$3:$D$502,"&lt;="&amp;R$3,Solicitudes!$E$3:$E$502,"&gt;="&amp;R$3,Solicitudes!$G$3:$G$502,"Aprobada",Solicitudes!$L$3:$L$502,"Licencia")+COUNTIFS(Solicitudes!$A$3:$A$502,$A24,Solicitudes!$D$3:$D$502,"&lt;="&amp;R$3,Solicitudes!$E$3:$E$502,"&gt;="&amp;R$3,Solicitudes!$G$3:$G$502,"Aprobada",Solicitudes!$L$3:$L$502,"Ausencia")&gt;0,"L",IF(COUNTIFS(Solicitudes!$A$3:$A$502,$A24,Solicitudes!$D$3:$D$502,"&lt;="&amp;R$3,Solicitudes!$E$3:$E$502,"&gt;="&amp;R$3,Solicitudes!$G$3:$G$502,"Solicitada")+COUNTIFS(Solicitudes!$A$3:$A$502,$A24,Solicitudes!$D$3:$D$502,"&lt;="&amp;R$3,Solicitudes!$E$3:$E$502,"&gt;="&amp;R$3,Solicitudes!$G$3:$G$502,"Planificada")&gt;0,"P",""))))</f>
        <v/>
      </c>
      <c r="S24" s="27">
        <f>IF(OR(S$3="",$A24=""),"",IF(COUNTIFS(Solicitudes!$A$3:$A$502,$A24,Solicitudes!$D$3:$D$502,"&lt;="&amp;S$3,Solicitudes!$E$3:$E$502,"&gt;="&amp;S$3,Solicitudes!$G$3:$G$502,"Aprobada",Solicitudes!$L$3:$L$502,"&lt;&gt;Licencia",Solicitudes!$L$3:$L$502,"&lt;&gt;Ausencia")&gt;0,"V",IF(COUNTIFS(Solicitudes!$A$3:$A$502,$A24,Solicitudes!$D$3:$D$502,"&lt;="&amp;S$3,Solicitudes!$E$3:$E$502,"&gt;="&amp;S$3,Solicitudes!$G$3:$G$502,"Aprobada",Solicitudes!$L$3:$L$502,"Licencia")+COUNTIFS(Solicitudes!$A$3:$A$502,$A24,Solicitudes!$D$3:$D$502,"&lt;="&amp;S$3,Solicitudes!$E$3:$E$502,"&gt;="&amp;S$3,Solicitudes!$G$3:$G$502,"Aprobada",Solicitudes!$L$3:$L$502,"Ausencia")&gt;0,"L",IF(COUNTIFS(Solicitudes!$A$3:$A$502,$A24,Solicitudes!$D$3:$D$502,"&lt;="&amp;S$3,Solicitudes!$E$3:$E$502,"&gt;="&amp;S$3,Solicitudes!$G$3:$G$502,"Solicitada")+COUNTIFS(Solicitudes!$A$3:$A$502,$A24,Solicitudes!$D$3:$D$502,"&lt;="&amp;S$3,Solicitudes!$E$3:$E$502,"&gt;="&amp;S$3,Solicitudes!$G$3:$G$502,"Planificada")&gt;0,"P",""))))</f>
        <v/>
      </c>
      <c r="T24" s="27">
        <f>IF(OR(T$3="",$A24=""),"",IF(COUNTIFS(Solicitudes!$A$3:$A$502,$A24,Solicitudes!$D$3:$D$502,"&lt;="&amp;T$3,Solicitudes!$E$3:$E$502,"&gt;="&amp;T$3,Solicitudes!$G$3:$G$502,"Aprobada",Solicitudes!$L$3:$L$502,"&lt;&gt;Licencia",Solicitudes!$L$3:$L$502,"&lt;&gt;Ausencia")&gt;0,"V",IF(COUNTIFS(Solicitudes!$A$3:$A$502,$A24,Solicitudes!$D$3:$D$502,"&lt;="&amp;T$3,Solicitudes!$E$3:$E$502,"&gt;="&amp;T$3,Solicitudes!$G$3:$G$502,"Aprobada",Solicitudes!$L$3:$L$502,"Licencia")+COUNTIFS(Solicitudes!$A$3:$A$502,$A24,Solicitudes!$D$3:$D$502,"&lt;="&amp;T$3,Solicitudes!$E$3:$E$502,"&gt;="&amp;T$3,Solicitudes!$G$3:$G$502,"Aprobada",Solicitudes!$L$3:$L$502,"Ausencia")&gt;0,"L",IF(COUNTIFS(Solicitudes!$A$3:$A$502,$A24,Solicitudes!$D$3:$D$502,"&lt;="&amp;T$3,Solicitudes!$E$3:$E$502,"&gt;="&amp;T$3,Solicitudes!$G$3:$G$502,"Solicitada")+COUNTIFS(Solicitudes!$A$3:$A$502,$A24,Solicitudes!$D$3:$D$502,"&lt;="&amp;T$3,Solicitudes!$E$3:$E$502,"&gt;="&amp;T$3,Solicitudes!$G$3:$G$502,"Planificada")&gt;0,"P",""))))</f>
        <v/>
      </c>
      <c r="U24" s="27">
        <f>IF(OR(U$3="",$A24=""),"",IF(COUNTIFS(Solicitudes!$A$3:$A$502,$A24,Solicitudes!$D$3:$D$502,"&lt;="&amp;U$3,Solicitudes!$E$3:$E$502,"&gt;="&amp;U$3,Solicitudes!$G$3:$G$502,"Aprobada",Solicitudes!$L$3:$L$502,"&lt;&gt;Licencia",Solicitudes!$L$3:$L$502,"&lt;&gt;Ausencia")&gt;0,"V",IF(COUNTIFS(Solicitudes!$A$3:$A$502,$A24,Solicitudes!$D$3:$D$502,"&lt;="&amp;U$3,Solicitudes!$E$3:$E$502,"&gt;="&amp;U$3,Solicitudes!$G$3:$G$502,"Aprobada",Solicitudes!$L$3:$L$502,"Licencia")+COUNTIFS(Solicitudes!$A$3:$A$502,$A24,Solicitudes!$D$3:$D$502,"&lt;="&amp;U$3,Solicitudes!$E$3:$E$502,"&gt;="&amp;U$3,Solicitudes!$G$3:$G$502,"Aprobada",Solicitudes!$L$3:$L$502,"Ausencia")&gt;0,"L",IF(COUNTIFS(Solicitudes!$A$3:$A$502,$A24,Solicitudes!$D$3:$D$502,"&lt;="&amp;U$3,Solicitudes!$E$3:$E$502,"&gt;="&amp;U$3,Solicitudes!$G$3:$G$502,"Solicitada")+COUNTIFS(Solicitudes!$A$3:$A$502,$A24,Solicitudes!$D$3:$D$502,"&lt;="&amp;U$3,Solicitudes!$E$3:$E$502,"&gt;="&amp;U$3,Solicitudes!$G$3:$G$502,"Planificada")&gt;0,"P",""))))</f>
        <v/>
      </c>
      <c r="V24" s="27">
        <f>IF(OR(V$3="",$A24=""),"",IF(COUNTIFS(Solicitudes!$A$3:$A$502,$A24,Solicitudes!$D$3:$D$502,"&lt;="&amp;V$3,Solicitudes!$E$3:$E$502,"&gt;="&amp;V$3,Solicitudes!$G$3:$G$502,"Aprobada",Solicitudes!$L$3:$L$502,"&lt;&gt;Licencia",Solicitudes!$L$3:$L$502,"&lt;&gt;Ausencia")&gt;0,"V",IF(COUNTIFS(Solicitudes!$A$3:$A$502,$A24,Solicitudes!$D$3:$D$502,"&lt;="&amp;V$3,Solicitudes!$E$3:$E$502,"&gt;="&amp;V$3,Solicitudes!$G$3:$G$502,"Aprobada",Solicitudes!$L$3:$L$502,"Licencia")+COUNTIFS(Solicitudes!$A$3:$A$502,$A24,Solicitudes!$D$3:$D$502,"&lt;="&amp;V$3,Solicitudes!$E$3:$E$502,"&gt;="&amp;V$3,Solicitudes!$G$3:$G$502,"Aprobada",Solicitudes!$L$3:$L$502,"Ausencia")&gt;0,"L",IF(COUNTIFS(Solicitudes!$A$3:$A$502,$A24,Solicitudes!$D$3:$D$502,"&lt;="&amp;V$3,Solicitudes!$E$3:$E$502,"&gt;="&amp;V$3,Solicitudes!$G$3:$G$502,"Solicitada")+COUNTIFS(Solicitudes!$A$3:$A$502,$A24,Solicitudes!$D$3:$D$502,"&lt;="&amp;V$3,Solicitudes!$E$3:$E$502,"&gt;="&amp;V$3,Solicitudes!$G$3:$G$502,"Planificada")&gt;0,"P",""))))</f>
        <v/>
      </c>
      <c r="W24" s="27">
        <f>IF(OR(W$3="",$A24=""),"",IF(COUNTIFS(Solicitudes!$A$3:$A$502,$A24,Solicitudes!$D$3:$D$502,"&lt;="&amp;W$3,Solicitudes!$E$3:$E$502,"&gt;="&amp;W$3,Solicitudes!$G$3:$G$502,"Aprobada",Solicitudes!$L$3:$L$502,"&lt;&gt;Licencia",Solicitudes!$L$3:$L$502,"&lt;&gt;Ausencia")&gt;0,"V",IF(COUNTIFS(Solicitudes!$A$3:$A$502,$A24,Solicitudes!$D$3:$D$502,"&lt;="&amp;W$3,Solicitudes!$E$3:$E$502,"&gt;="&amp;W$3,Solicitudes!$G$3:$G$502,"Aprobada",Solicitudes!$L$3:$L$502,"Licencia")+COUNTIFS(Solicitudes!$A$3:$A$502,$A24,Solicitudes!$D$3:$D$502,"&lt;="&amp;W$3,Solicitudes!$E$3:$E$502,"&gt;="&amp;W$3,Solicitudes!$G$3:$G$502,"Aprobada",Solicitudes!$L$3:$L$502,"Ausencia")&gt;0,"L",IF(COUNTIFS(Solicitudes!$A$3:$A$502,$A24,Solicitudes!$D$3:$D$502,"&lt;="&amp;W$3,Solicitudes!$E$3:$E$502,"&gt;="&amp;W$3,Solicitudes!$G$3:$G$502,"Solicitada")+COUNTIFS(Solicitudes!$A$3:$A$502,$A24,Solicitudes!$D$3:$D$502,"&lt;="&amp;W$3,Solicitudes!$E$3:$E$502,"&gt;="&amp;W$3,Solicitudes!$G$3:$G$502,"Planificada")&gt;0,"P",""))))</f>
        <v/>
      </c>
      <c r="X24" s="27">
        <f>IF(OR(X$3="",$A24=""),"",IF(COUNTIFS(Solicitudes!$A$3:$A$502,$A24,Solicitudes!$D$3:$D$502,"&lt;="&amp;X$3,Solicitudes!$E$3:$E$502,"&gt;="&amp;X$3,Solicitudes!$G$3:$G$502,"Aprobada",Solicitudes!$L$3:$L$502,"&lt;&gt;Licencia",Solicitudes!$L$3:$L$502,"&lt;&gt;Ausencia")&gt;0,"V",IF(COUNTIFS(Solicitudes!$A$3:$A$502,$A24,Solicitudes!$D$3:$D$502,"&lt;="&amp;X$3,Solicitudes!$E$3:$E$502,"&gt;="&amp;X$3,Solicitudes!$G$3:$G$502,"Aprobada",Solicitudes!$L$3:$L$502,"Licencia")+COUNTIFS(Solicitudes!$A$3:$A$502,$A24,Solicitudes!$D$3:$D$502,"&lt;="&amp;X$3,Solicitudes!$E$3:$E$502,"&gt;="&amp;X$3,Solicitudes!$G$3:$G$502,"Aprobada",Solicitudes!$L$3:$L$502,"Ausencia")&gt;0,"L",IF(COUNTIFS(Solicitudes!$A$3:$A$502,$A24,Solicitudes!$D$3:$D$502,"&lt;="&amp;X$3,Solicitudes!$E$3:$E$502,"&gt;="&amp;X$3,Solicitudes!$G$3:$G$502,"Solicitada")+COUNTIFS(Solicitudes!$A$3:$A$502,$A24,Solicitudes!$D$3:$D$502,"&lt;="&amp;X$3,Solicitudes!$E$3:$E$502,"&gt;="&amp;X$3,Solicitudes!$G$3:$G$502,"Planificada")&gt;0,"P",""))))</f>
        <v/>
      </c>
      <c r="Y24" s="27">
        <f>IF(OR(Y$3="",$A24=""),"",IF(COUNTIFS(Solicitudes!$A$3:$A$502,$A24,Solicitudes!$D$3:$D$502,"&lt;="&amp;Y$3,Solicitudes!$E$3:$E$502,"&gt;="&amp;Y$3,Solicitudes!$G$3:$G$502,"Aprobada",Solicitudes!$L$3:$L$502,"&lt;&gt;Licencia",Solicitudes!$L$3:$L$502,"&lt;&gt;Ausencia")&gt;0,"V",IF(COUNTIFS(Solicitudes!$A$3:$A$502,$A24,Solicitudes!$D$3:$D$502,"&lt;="&amp;Y$3,Solicitudes!$E$3:$E$502,"&gt;="&amp;Y$3,Solicitudes!$G$3:$G$502,"Aprobada",Solicitudes!$L$3:$L$502,"Licencia")+COUNTIFS(Solicitudes!$A$3:$A$502,$A24,Solicitudes!$D$3:$D$502,"&lt;="&amp;Y$3,Solicitudes!$E$3:$E$502,"&gt;="&amp;Y$3,Solicitudes!$G$3:$G$502,"Aprobada",Solicitudes!$L$3:$L$502,"Ausencia")&gt;0,"L",IF(COUNTIFS(Solicitudes!$A$3:$A$502,$A24,Solicitudes!$D$3:$D$502,"&lt;="&amp;Y$3,Solicitudes!$E$3:$E$502,"&gt;="&amp;Y$3,Solicitudes!$G$3:$G$502,"Solicitada")+COUNTIFS(Solicitudes!$A$3:$A$502,$A24,Solicitudes!$D$3:$D$502,"&lt;="&amp;Y$3,Solicitudes!$E$3:$E$502,"&gt;="&amp;Y$3,Solicitudes!$G$3:$G$502,"Planificada")&gt;0,"P",""))))</f>
        <v/>
      </c>
      <c r="Z24" s="27">
        <f>IF(OR(Z$3="",$A24=""),"",IF(COUNTIFS(Solicitudes!$A$3:$A$502,$A24,Solicitudes!$D$3:$D$502,"&lt;="&amp;Z$3,Solicitudes!$E$3:$E$502,"&gt;="&amp;Z$3,Solicitudes!$G$3:$G$502,"Aprobada",Solicitudes!$L$3:$L$502,"&lt;&gt;Licencia",Solicitudes!$L$3:$L$502,"&lt;&gt;Ausencia")&gt;0,"V",IF(COUNTIFS(Solicitudes!$A$3:$A$502,$A24,Solicitudes!$D$3:$D$502,"&lt;="&amp;Z$3,Solicitudes!$E$3:$E$502,"&gt;="&amp;Z$3,Solicitudes!$G$3:$G$502,"Aprobada",Solicitudes!$L$3:$L$502,"Licencia")+COUNTIFS(Solicitudes!$A$3:$A$502,$A24,Solicitudes!$D$3:$D$502,"&lt;="&amp;Z$3,Solicitudes!$E$3:$E$502,"&gt;="&amp;Z$3,Solicitudes!$G$3:$G$502,"Aprobada",Solicitudes!$L$3:$L$502,"Ausencia")&gt;0,"L",IF(COUNTIFS(Solicitudes!$A$3:$A$502,$A24,Solicitudes!$D$3:$D$502,"&lt;="&amp;Z$3,Solicitudes!$E$3:$E$502,"&gt;="&amp;Z$3,Solicitudes!$G$3:$G$502,"Solicitada")+COUNTIFS(Solicitudes!$A$3:$A$502,$A24,Solicitudes!$D$3:$D$502,"&lt;="&amp;Z$3,Solicitudes!$E$3:$E$502,"&gt;="&amp;Z$3,Solicitudes!$G$3:$G$502,"Planificada")&gt;0,"P",""))))</f>
        <v/>
      </c>
      <c r="AA24" s="27">
        <f>IF(OR(AA$3="",$A24=""),"",IF(COUNTIFS(Solicitudes!$A$3:$A$502,$A24,Solicitudes!$D$3:$D$502,"&lt;="&amp;AA$3,Solicitudes!$E$3:$E$502,"&gt;="&amp;AA$3,Solicitudes!$G$3:$G$502,"Aprobada",Solicitudes!$L$3:$L$502,"&lt;&gt;Licencia",Solicitudes!$L$3:$L$502,"&lt;&gt;Ausencia")&gt;0,"V",IF(COUNTIFS(Solicitudes!$A$3:$A$502,$A24,Solicitudes!$D$3:$D$502,"&lt;="&amp;AA$3,Solicitudes!$E$3:$E$502,"&gt;="&amp;AA$3,Solicitudes!$G$3:$G$502,"Aprobada",Solicitudes!$L$3:$L$502,"Licencia")+COUNTIFS(Solicitudes!$A$3:$A$502,$A24,Solicitudes!$D$3:$D$502,"&lt;="&amp;AA$3,Solicitudes!$E$3:$E$502,"&gt;="&amp;AA$3,Solicitudes!$G$3:$G$502,"Aprobada",Solicitudes!$L$3:$L$502,"Ausencia")&gt;0,"L",IF(COUNTIFS(Solicitudes!$A$3:$A$502,$A24,Solicitudes!$D$3:$D$502,"&lt;="&amp;AA$3,Solicitudes!$E$3:$E$502,"&gt;="&amp;AA$3,Solicitudes!$G$3:$G$502,"Solicitada")+COUNTIFS(Solicitudes!$A$3:$A$502,$A24,Solicitudes!$D$3:$D$502,"&lt;="&amp;AA$3,Solicitudes!$E$3:$E$502,"&gt;="&amp;AA$3,Solicitudes!$G$3:$G$502,"Planificada")&gt;0,"P",""))))</f>
        <v/>
      </c>
      <c r="AB24" s="27">
        <f>IF(OR(AB$3="",$A24=""),"",IF(COUNTIFS(Solicitudes!$A$3:$A$502,$A24,Solicitudes!$D$3:$D$502,"&lt;="&amp;AB$3,Solicitudes!$E$3:$E$502,"&gt;="&amp;AB$3,Solicitudes!$G$3:$G$502,"Aprobada",Solicitudes!$L$3:$L$502,"&lt;&gt;Licencia",Solicitudes!$L$3:$L$502,"&lt;&gt;Ausencia")&gt;0,"V",IF(COUNTIFS(Solicitudes!$A$3:$A$502,$A24,Solicitudes!$D$3:$D$502,"&lt;="&amp;AB$3,Solicitudes!$E$3:$E$502,"&gt;="&amp;AB$3,Solicitudes!$G$3:$G$502,"Aprobada",Solicitudes!$L$3:$L$502,"Licencia")+COUNTIFS(Solicitudes!$A$3:$A$502,$A24,Solicitudes!$D$3:$D$502,"&lt;="&amp;AB$3,Solicitudes!$E$3:$E$502,"&gt;="&amp;AB$3,Solicitudes!$G$3:$G$502,"Aprobada",Solicitudes!$L$3:$L$502,"Ausencia")&gt;0,"L",IF(COUNTIFS(Solicitudes!$A$3:$A$502,$A24,Solicitudes!$D$3:$D$502,"&lt;="&amp;AB$3,Solicitudes!$E$3:$E$502,"&gt;="&amp;AB$3,Solicitudes!$G$3:$G$502,"Solicitada")+COUNTIFS(Solicitudes!$A$3:$A$502,$A24,Solicitudes!$D$3:$D$502,"&lt;="&amp;AB$3,Solicitudes!$E$3:$E$502,"&gt;="&amp;AB$3,Solicitudes!$G$3:$G$502,"Planificada")&gt;0,"P",""))))</f>
        <v/>
      </c>
      <c r="AC24" s="27">
        <f>IF(OR(AC$3="",$A24=""),"",IF(COUNTIFS(Solicitudes!$A$3:$A$502,$A24,Solicitudes!$D$3:$D$502,"&lt;="&amp;AC$3,Solicitudes!$E$3:$E$502,"&gt;="&amp;AC$3,Solicitudes!$G$3:$G$502,"Aprobada",Solicitudes!$L$3:$L$502,"&lt;&gt;Licencia",Solicitudes!$L$3:$L$502,"&lt;&gt;Ausencia")&gt;0,"V",IF(COUNTIFS(Solicitudes!$A$3:$A$502,$A24,Solicitudes!$D$3:$D$502,"&lt;="&amp;AC$3,Solicitudes!$E$3:$E$502,"&gt;="&amp;AC$3,Solicitudes!$G$3:$G$502,"Aprobada",Solicitudes!$L$3:$L$502,"Licencia")+COUNTIFS(Solicitudes!$A$3:$A$502,$A24,Solicitudes!$D$3:$D$502,"&lt;="&amp;AC$3,Solicitudes!$E$3:$E$502,"&gt;="&amp;AC$3,Solicitudes!$G$3:$G$502,"Aprobada",Solicitudes!$L$3:$L$502,"Ausencia")&gt;0,"L",IF(COUNTIFS(Solicitudes!$A$3:$A$502,$A24,Solicitudes!$D$3:$D$502,"&lt;="&amp;AC$3,Solicitudes!$E$3:$E$502,"&gt;="&amp;AC$3,Solicitudes!$G$3:$G$502,"Solicitada")+COUNTIFS(Solicitudes!$A$3:$A$502,$A24,Solicitudes!$D$3:$D$502,"&lt;="&amp;AC$3,Solicitudes!$E$3:$E$502,"&gt;="&amp;AC$3,Solicitudes!$G$3:$G$502,"Planificada")&gt;0,"P",""))))</f>
        <v/>
      </c>
      <c r="AD24" s="27">
        <f>IF(OR(AD$3="",$A24=""),"",IF(COUNTIFS(Solicitudes!$A$3:$A$502,$A24,Solicitudes!$D$3:$D$502,"&lt;="&amp;AD$3,Solicitudes!$E$3:$E$502,"&gt;="&amp;AD$3,Solicitudes!$G$3:$G$502,"Aprobada",Solicitudes!$L$3:$L$502,"&lt;&gt;Licencia",Solicitudes!$L$3:$L$502,"&lt;&gt;Ausencia")&gt;0,"V",IF(COUNTIFS(Solicitudes!$A$3:$A$502,$A24,Solicitudes!$D$3:$D$502,"&lt;="&amp;AD$3,Solicitudes!$E$3:$E$502,"&gt;="&amp;AD$3,Solicitudes!$G$3:$G$502,"Aprobada",Solicitudes!$L$3:$L$502,"Licencia")+COUNTIFS(Solicitudes!$A$3:$A$502,$A24,Solicitudes!$D$3:$D$502,"&lt;="&amp;AD$3,Solicitudes!$E$3:$E$502,"&gt;="&amp;AD$3,Solicitudes!$G$3:$G$502,"Aprobada",Solicitudes!$L$3:$L$502,"Ausencia")&gt;0,"L",IF(COUNTIFS(Solicitudes!$A$3:$A$502,$A24,Solicitudes!$D$3:$D$502,"&lt;="&amp;AD$3,Solicitudes!$E$3:$E$502,"&gt;="&amp;AD$3,Solicitudes!$G$3:$G$502,"Solicitada")+COUNTIFS(Solicitudes!$A$3:$A$502,$A24,Solicitudes!$D$3:$D$502,"&lt;="&amp;AD$3,Solicitudes!$E$3:$E$502,"&gt;="&amp;AD$3,Solicitudes!$G$3:$G$502,"Planificada")&gt;0,"P",""))))</f>
        <v/>
      </c>
      <c r="AE24" s="27">
        <f>IF(OR(AE$3="",$A24=""),"",IF(COUNTIFS(Solicitudes!$A$3:$A$502,$A24,Solicitudes!$D$3:$D$502,"&lt;="&amp;AE$3,Solicitudes!$E$3:$E$502,"&gt;="&amp;AE$3,Solicitudes!$G$3:$G$502,"Aprobada",Solicitudes!$L$3:$L$502,"&lt;&gt;Licencia",Solicitudes!$L$3:$L$502,"&lt;&gt;Ausencia")&gt;0,"V",IF(COUNTIFS(Solicitudes!$A$3:$A$502,$A24,Solicitudes!$D$3:$D$502,"&lt;="&amp;AE$3,Solicitudes!$E$3:$E$502,"&gt;="&amp;AE$3,Solicitudes!$G$3:$G$502,"Aprobada",Solicitudes!$L$3:$L$502,"Licencia")+COUNTIFS(Solicitudes!$A$3:$A$502,$A24,Solicitudes!$D$3:$D$502,"&lt;="&amp;AE$3,Solicitudes!$E$3:$E$502,"&gt;="&amp;AE$3,Solicitudes!$G$3:$G$502,"Aprobada",Solicitudes!$L$3:$L$502,"Ausencia")&gt;0,"L",IF(COUNTIFS(Solicitudes!$A$3:$A$502,$A24,Solicitudes!$D$3:$D$502,"&lt;="&amp;AE$3,Solicitudes!$E$3:$E$502,"&gt;="&amp;AE$3,Solicitudes!$G$3:$G$502,"Solicitada")+COUNTIFS(Solicitudes!$A$3:$A$502,$A24,Solicitudes!$D$3:$D$502,"&lt;="&amp;AE$3,Solicitudes!$E$3:$E$502,"&gt;="&amp;AE$3,Solicitudes!$G$3:$G$502,"Planificada")&gt;0,"P",""))))</f>
        <v/>
      </c>
      <c r="AF24" s="27">
        <f>IF(OR(AF$3="",$A24=""),"",IF(COUNTIFS(Solicitudes!$A$3:$A$502,$A24,Solicitudes!$D$3:$D$502,"&lt;="&amp;AF$3,Solicitudes!$E$3:$E$502,"&gt;="&amp;AF$3,Solicitudes!$G$3:$G$502,"Aprobada",Solicitudes!$L$3:$L$502,"&lt;&gt;Licencia",Solicitudes!$L$3:$L$502,"&lt;&gt;Ausencia")&gt;0,"V",IF(COUNTIFS(Solicitudes!$A$3:$A$502,$A24,Solicitudes!$D$3:$D$502,"&lt;="&amp;AF$3,Solicitudes!$E$3:$E$502,"&gt;="&amp;AF$3,Solicitudes!$G$3:$G$502,"Aprobada",Solicitudes!$L$3:$L$502,"Licencia")+COUNTIFS(Solicitudes!$A$3:$A$502,$A24,Solicitudes!$D$3:$D$502,"&lt;="&amp;AF$3,Solicitudes!$E$3:$E$502,"&gt;="&amp;AF$3,Solicitudes!$G$3:$G$502,"Aprobada",Solicitudes!$L$3:$L$502,"Ausencia")&gt;0,"L",IF(COUNTIFS(Solicitudes!$A$3:$A$502,$A24,Solicitudes!$D$3:$D$502,"&lt;="&amp;AF$3,Solicitudes!$E$3:$E$502,"&gt;="&amp;AF$3,Solicitudes!$G$3:$G$502,"Solicitada")+COUNTIFS(Solicitudes!$A$3:$A$502,$A24,Solicitudes!$D$3:$D$502,"&lt;="&amp;AF$3,Solicitudes!$E$3:$E$502,"&gt;="&amp;AF$3,Solicitudes!$G$3:$G$502,"Planificada")&gt;0,"P",""))))</f>
        <v/>
      </c>
      <c r="AG24" s="27">
        <f>IF(OR(AG$3="",$A24=""),"",IF(COUNTIFS(Solicitudes!$A$3:$A$502,$A24,Solicitudes!$D$3:$D$502,"&lt;="&amp;AG$3,Solicitudes!$E$3:$E$502,"&gt;="&amp;AG$3,Solicitudes!$G$3:$G$502,"Aprobada",Solicitudes!$L$3:$L$502,"&lt;&gt;Licencia",Solicitudes!$L$3:$L$502,"&lt;&gt;Ausencia")&gt;0,"V",IF(COUNTIFS(Solicitudes!$A$3:$A$502,$A24,Solicitudes!$D$3:$D$502,"&lt;="&amp;AG$3,Solicitudes!$E$3:$E$502,"&gt;="&amp;AG$3,Solicitudes!$G$3:$G$502,"Aprobada",Solicitudes!$L$3:$L$502,"Licencia")+COUNTIFS(Solicitudes!$A$3:$A$502,$A24,Solicitudes!$D$3:$D$502,"&lt;="&amp;AG$3,Solicitudes!$E$3:$E$502,"&gt;="&amp;AG$3,Solicitudes!$G$3:$G$502,"Aprobada",Solicitudes!$L$3:$L$502,"Ausencia")&gt;0,"L",IF(COUNTIFS(Solicitudes!$A$3:$A$502,$A24,Solicitudes!$D$3:$D$502,"&lt;="&amp;AG$3,Solicitudes!$E$3:$E$502,"&gt;="&amp;AG$3,Solicitudes!$G$3:$G$502,"Solicitada")+COUNTIFS(Solicitudes!$A$3:$A$502,$A24,Solicitudes!$D$3:$D$502,"&lt;="&amp;AG$3,Solicitudes!$E$3:$E$502,"&gt;="&amp;AG$3,Solicitudes!$G$3:$G$502,"Planificada")&gt;0,"P",""))))</f>
        <v/>
      </c>
    </row>
    <row r="25">
      <c r="A25">
        <f>IF(Saldos!A25="","",Saldos!A25)</f>
        <v/>
      </c>
      <c r="B25">
        <f>IF(A25="","",Saldos!B25)</f>
        <v/>
      </c>
      <c r="C25" s="27">
        <f>IF(OR(C$3="",$A25=""),"",IF(COUNTIFS(Solicitudes!$A$3:$A$502,$A25,Solicitudes!$D$3:$D$502,"&lt;="&amp;C$3,Solicitudes!$E$3:$E$502,"&gt;="&amp;C$3,Solicitudes!$G$3:$G$502,"Aprobada",Solicitudes!$L$3:$L$502,"&lt;&gt;Licencia",Solicitudes!$L$3:$L$502,"&lt;&gt;Ausencia")&gt;0,"V",IF(COUNTIFS(Solicitudes!$A$3:$A$502,$A25,Solicitudes!$D$3:$D$502,"&lt;="&amp;C$3,Solicitudes!$E$3:$E$502,"&gt;="&amp;C$3,Solicitudes!$G$3:$G$502,"Aprobada",Solicitudes!$L$3:$L$502,"Licencia")+COUNTIFS(Solicitudes!$A$3:$A$502,$A25,Solicitudes!$D$3:$D$502,"&lt;="&amp;C$3,Solicitudes!$E$3:$E$502,"&gt;="&amp;C$3,Solicitudes!$G$3:$G$502,"Aprobada",Solicitudes!$L$3:$L$502,"Ausencia")&gt;0,"L",IF(COUNTIFS(Solicitudes!$A$3:$A$502,$A25,Solicitudes!$D$3:$D$502,"&lt;="&amp;C$3,Solicitudes!$E$3:$E$502,"&gt;="&amp;C$3,Solicitudes!$G$3:$G$502,"Solicitada")+COUNTIFS(Solicitudes!$A$3:$A$502,$A25,Solicitudes!$D$3:$D$502,"&lt;="&amp;C$3,Solicitudes!$E$3:$E$502,"&gt;="&amp;C$3,Solicitudes!$G$3:$G$502,"Planificada")&gt;0,"P",""))))</f>
        <v/>
      </c>
      <c r="D25" s="27">
        <f>IF(OR(D$3="",$A25=""),"",IF(COUNTIFS(Solicitudes!$A$3:$A$502,$A25,Solicitudes!$D$3:$D$502,"&lt;="&amp;D$3,Solicitudes!$E$3:$E$502,"&gt;="&amp;D$3,Solicitudes!$G$3:$G$502,"Aprobada",Solicitudes!$L$3:$L$502,"&lt;&gt;Licencia",Solicitudes!$L$3:$L$502,"&lt;&gt;Ausencia")&gt;0,"V",IF(COUNTIFS(Solicitudes!$A$3:$A$502,$A25,Solicitudes!$D$3:$D$502,"&lt;="&amp;D$3,Solicitudes!$E$3:$E$502,"&gt;="&amp;D$3,Solicitudes!$G$3:$G$502,"Aprobada",Solicitudes!$L$3:$L$502,"Licencia")+COUNTIFS(Solicitudes!$A$3:$A$502,$A25,Solicitudes!$D$3:$D$502,"&lt;="&amp;D$3,Solicitudes!$E$3:$E$502,"&gt;="&amp;D$3,Solicitudes!$G$3:$G$502,"Aprobada",Solicitudes!$L$3:$L$502,"Ausencia")&gt;0,"L",IF(COUNTIFS(Solicitudes!$A$3:$A$502,$A25,Solicitudes!$D$3:$D$502,"&lt;="&amp;D$3,Solicitudes!$E$3:$E$502,"&gt;="&amp;D$3,Solicitudes!$G$3:$G$502,"Solicitada")+COUNTIFS(Solicitudes!$A$3:$A$502,$A25,Solicitudes!$D$3:$D$502,"&lt;="&amp;D$3,Solicitudes!$E$3:$E$502,"&gt;="&amp;D$3,Solicitudes!$G$3:$G$502,"Planificada")&gt;0,"P",""))))</f>
        <v/>
      </c>
      <c r="E25" s="27">
        <f>IF(OR(E$3="",$A25=""),"",IF(COUNTIFS(Solicitudes!$A$3:$A$502,$A25,Solicitudes!$D$3:$D$502,"&lt;="&amp;E$3,Solicitudes!$E$3:$E$502,"&gt;="&amp;E$3,Solicitudes!$G$3:$G$502,"Aprobada",Solicitudes!$L$3:$L$502,"&lt;&gt;Licencia",Solicitudes!$L$3:$L$502,"&lt;&gt;Ausencia")&gt;0,"V",IF(COUNTIFS(Solicitudes!$A$3:$A$502,$A25,Solicitudes!$D$3:$D$502,"&lt;="&amp;E$3,Solicitudes!$E$3:$E$502,"&gt;="&amp;E$3,Solicitudes!$G$3:$G$502,"Aprobada",Solicitudes!$L$3:$L$502,"Licencia")+COUNTIFS(Solicitudes!$A$3:$A$502,$A25,Solicitudes!$D$3:$D$502,"&lt;="&amp;E$3,Solicitudes!$E$3:$E$502,"&gt;="&amp;E$3,Solicitudes!$G$3:$G$502,"Aprobada",Solicitudes!$L$3:$L$502,"Ausencia")&gt;0,"L",IF(COUNTIFS(Solicitudes!$A$3:$A$502,$A25,Solicitudes!$D$3:$D$502,"&lt;="&amp;E$3,Solicitudes!$E$3:$E$502,"&gt;="&amp;E$3,Solicitudes!$G$3:$G$502,"Solicitada")+COUNTIFS(Solicitudes!$A$3:$A$502,$A25,Solicitudes!$D$3:$D$502,"&lt;="&amp;E$3,Solicitudes!$E$3:$E$502,"&gt;="&amp;E$3,Solicitudes!$G$3:$G$502,"Planificada")&gt;0,"P",""))))</f>
        <v/>
      </c>
      <c r="F25" s="27">
        <f>IF(OR(F$3="",$A25=""),"",IF(COUNTIFS(Solicitudes!$A$3:$A$502,$A25,Solicitudes!$D$3:$D$502,"&lt;="&amp;F$3,Solicitudes!$E$3:$E$502,"&gt;="&amp;F$3,Solicitudes!$G$3:$G$502,"Aprobada",Solicitudes!$L$3:$L$502,"&lt;&gt;Licencia",Solicitudes!$L$3:$L$502,"&lt;&gt;Ausencia")&gt;0,"V",IF(COUNTIFS(Solicitudes!$A$3:$A$502,$A25,Solicitudes!$D$3:$D$502,"&lt;="&amp;F$3,Solicitudes!$E$3:$E$502,"&gt;="&amp;F$3,Solicitudes!$G$3:$G$502,"Aprobada",Solicitudes!$L$3:$L$502,"Licencia")+COUNTIFS(Solicitudes!$A$3:$A$502,$A25,Solicitudes!$D$3:$D$502,"&lt;="&amp;F$3,Solicitudes!$E$3:$E$502,"&gt;="&amp;F$3,Solicitudes!$G$3:$G$502,"Aprobada",Solicitudes!$L$3:$L$502,"Ausencia")&gt;0,"L",IF(COUNTIFS(Solicitudes!$A$3:$A$502,$A25,Solicitudes!$D$3:$D$502,"&lt;="&amp;F$3,Solicitudes!$E$3:$E$502,"&gt;="&amp;F$3,Solicitudes!$G$3:$G$502,"Solicitada")+COUNTIFS(Solicitudes!$A$3:$A$502,$A25,Solicitudes!$D$3:$D$502,"&lt;="&amp;F$3,Solicitudes!$E$3:$E$502,"&gt;="&amp;F$3,Solicitudes!$G$3:$G$502,"Planificada")&gt;0,"P",""))))</f>
        <v/>
      </c>
      <c r="G25" s="27">
        <f>IF(OR(G$3="",$A25=""),"",IF(COUNTIFS(Solicitudes!$A$3:$A$502,$A25,Solicitudes!$D$3:$D$502,"&lt;="&amp;G$3,Solicitudes!$E$3:$E$502,"&gt;="&amp;G$3,Solicitudes!$G$3:$G$502,"Aprobada",Solicitudes!$L$3:$L$502,"&lt;&gt;Licencia",Solicitudes!$L$3:$L$502,"&lt;&gt;Ausencia")&gt;0,"V",IF(COUNTIFS(Solicitudes!$A$3:$A$502,$A25,Solicitudes!$D$3:$D$502,"&lt;="&amp;G$3,Solicitudes!$E$3:$E$502,"&gt;="&amp;G$3,Solicitudes!$G$3:$G$502,"Aprobada",Solicitudes!$L$3:$L$502,"Licencia")+COUNTIFS(Solicitudes!$A$3:$A$502,$A25,Solicitudes!$D$3:$D$502,"&lt;="&amp;G$3,Solicitudes!$E$3:$E$502,"&gt;="&amp;G$3,Solicitudes!$G$3:$G$502,"Aprobada",Solicitudes!$L$3:$L$502,"Ausencia")&gt;0,"L",IF(COUNTIFS(Solicitudes!$A$3:$A$502,$A25,Solicitudes!$D$3:$D$502,"&lt;="&amp;G$3,Solicitudes!$E$3:$E$502,"&gt;="&amp;G$3,Solicitudes!$G$3:$G$502,"Solicitada")+COUNTIFS(Solicitudes!$A$3:$A$502,$A25,Solicitudes!$D$3:$D$502,"&lt;="&amp;G$3,Solicitudes!$E$3:$E$502,"&gt;="&amp;G$3,Solicitudes!$G$3:$G$502,"Planificada")&gt;0,"P",""))))</f>
        <v/>
      </c>
      <c r="H25" s="27">
        <f>IF(OR(H$3="",$A25=""),"",IF(COUNTIFS(Solicitudes!$A$3:$A$502,$A25,Solicitudes!$D$3:$D$502,"&lt;="&amp;H$3,Solicitudes!$E$3:$E$502,"&gt;="&amp;H$3,Solicitudes!$G$3:$G$502,"Aprobada",Solicitudes!$L$3:$L$502,"&lt;&gt;Licencia",Solicitudes!$L$3:$L$502,"&lt;&gt;Ausencia")&gt;0,"V",IF(COUNTIFS(Solicitudes!$A$3:$A$502,$A25,Solicitudes!$D$3:$D$502,"&lt;="&amp;H$3,Solicitudes!$E$3:$E$502,"&gt;="&amp;H$3,Solicitudes!$G$3:$G$502,"Aprobada",Solicitudes!$L$3:$L$502,"Licencia")+COUNTIFS(Solicitudes!$A$3:$A$502,$A25,Solicitudes!$D$3:$D$502,"&lt;="&amp;H$3,Solicitudes!$E$3:$E$502,"&gt;="&amp;H$3,Solicitudes!$G$3:$G$502,"Aprobada",Solicitudes!$L$3:$L$502,"Ausencia")&gt;0,"L",IF(COUNTIFS(Solicitudes!$A$3:$A$502,$A25,Solicitudes!$D$3:$D$502,"&lt;="&amp;H$3,Solicitudes!$E$3:$E$502,"&gt;="&amp;H$3,Solicitudes!$G$3:$G$502,"Solicitada")+COUNTIFS(Solicitudes!$A$3:$A$502,$A25,Solicitudes!$D$3:$D$502,"&lt;="&amp;H$3,Solicitudes!$E$3:$E$502,"&gt;="&amp;H$3,Solicitudes!$G$3:$G$502,"Planificada")&gt;0,"P",""))))</f>
        <v/>
      </c>
      <c r="I25" s="27">
        <f>IF(OR(I$3="",$A25=""),"",IF(COUNTIFS(Solicitudes!$A$3:$A$502,$A25,Solicitudes!$D$3:$D$502,"&lt;="&amp;I$3,Solicitudes!$E$3:$E$502,"&gt;="&amp;I$3,Solicitudes!$G$3:$G$502,"Aprobada",Solicitudes!$L$3:$L$502,"&lt;&gt;Licencia",Solicitudes!$L$3:$L$502,"&lt;&gt;Ausencia")&gt;0,"V",IF(COUNTIFS(Solicitudes!$A$3:$A$502,$A25,Solicitudes!$D$3:$D$502,"&lt;="&amp;I$3,Solicitudes!$E$3:$E$502,"&gt;="&amp;I$3,Solicitudes!$G$3:$G$502,"Aprobada",Solicitudes!$L$3:$L$502,"Licencia")+COUNTIFS(Solicitudes!$A$3:$A$502,$A25,Solicitudes!$D$3:$D$502,"&lt;="&amp;I$3,Solicitudes!$E$3:$E$502,"&gt;="&amp;I$3,Solicitudes!$G$3:$G$502,"Aprobada",Solicitudes!$L$3:$L$502,"Ausencia")&gt;0,"L",IF(COUNTIFS(Solicitudes!$A$3:$A$502,$A25,Solicitudes!$D$3:$D$502,"&lt;="&amp;I$3,Solicitudes!$E$3:$E$502,"&gt;="&amp;I$3,Solicitudes!$G$3:$G$502,"Solicitada")+COUNTIFS(Solicitudes!$A$3:$A$502,$A25,Solicitudes!$D$3:$D$502,"&lt;="&amp;I$3,Solicitudes!$E$3:$E$502,"&gt;="&amp;I$3,Solicitudes!$G$3:$G$502,"Planificada")&gt;0,"P",""))))</f>
        <v/>
      </c>
      <c r="J25" s="27">
        <f>IF(OR(J$3="",$A25=""),"",IF(COUNTIFS(Solicitudes!$A$3:$A$502,$A25,Solicitudes!$D$3:$D$502,"&lt;="&amp;J$3,Solicitudes!$E$3:$E$502,"&gt;="&amp;J$3,Solicitudes!$G$3:$G$502,"Aprobada",Solicitudes!$L$3:$L$502,"&lt;&gt;Licencia",Solicitudes!$L$3:$L$502,"&lt;&gt;Ausencia")&gt;0,"V",IF(COUNTIFS(Solicitudes!$A$3:$A$502,$A25,Solicitudes!$D$3:$D$502,"&lt;="&amp;J$3,Solicitudes!$E$3:$E$502,"&gt;="&amp;J$3,Solicitudes!$G$3:$G$502,"Aprobada",Solicitudes!$L$3:$L$502,"Licencia")+COUNTIFS(Solicitudes!$A$3:$A$502,$A25,Solicitudes!$D$3:$D$502,"&lt;="&amp;J$3,Solicitudes!$E$3:$E$502,"&gt;="&amp;J$3,Solicitudes!$G$3:$G$502,"Aprobada",Solicitudes!$L$3:$L$502,"Ausencia")&gt;0,"L",IF(COUNTIFS(Solicitudes!$A$3:$A$502,$A25,Solicitudes!$D$3:$D$502,"&lt;="&amp;J$3,Solicitudes!$E$3:$E$502,"&gt;="&amp;J$3,Solicitudes!$G$3:$G$502,"Solicitada")+COUNTIFS(Solicitudes!$A$3:$A$502,$A25,Solicitudes!$D$3:$D$502,"&lt;="&amp;J$3,Solicitudes!$E$3:$E$502,"&gt;="&amp;J$3,Solicitudes!$G$3:$G$502,"Planificada")&gt;0,"P",""))))</f>
        <v/>
      </c>
      <c r="K25" s="27">
        <f>IF(OR(K$3="",$A25=""),"",IF(COUNTIFS(Solicitudes!$A$3:$A$502,$A25,Solicitudes!$D$3:$D$502,"&lt;="&amp;K$3,Solicitudes!$E$3:$E$502,"&gt;="&amp;K$3,Solicitudes!$G$3:$G$502,"Aprobada",Solicitudes!$L$3:$L$502,"&lt;&gt;Licencia",Solicitudes!$L$3:$L$502,"&lt;&gt;Ausencia")&gt;0,"V",IF(COUNTIFS(Solicitudes!$A$3:$A$502,$A25,Solicitudes!$D$3:$D$502,"&lt;="&amp;K$3,Solicitudes!$E$3:$E$502,"&gt;="&amp;K$3,Solicitudes!$G$3:$G$502,"Aprobada",Solicitudes!$L$3:$L$502,"Licencia")+COUNTIFS(Solicitudes!$A$3:$A$502,$A25,Solicitudes!$D$3:$D$502,"&lt;="&amp;K$3,Solicitudes!$E$3:$E$502,"&gt;="&amp;K$3,Solicitudes!$G$3:$G$502,"Aprobada",Solicitudes!$L$3:$L$502,"Ausencia")&gt;0,"L",IF(COUNTIFS(Solicitudes!$A$3:$A$502,$A25,Solicitudes!$D$3:$D$502,"&lt;="&amp;K$3,Solicitudes!$E$3:$E$502,"&gt;="&amp;K$3,Solicitudes!$G$3:$G$502,"Solicitada")+COUNTIFS(Solicitudes!$A$3:$A$502,$A25,Solicitudes!$D$3:$D$502,"&lt;="&amp;K$3,Solicitudes!$E$3:$E$502,"&gt;="&amp;K$3,Solicitudes!$G$3:$G$502,"Planificada")&gt;0,"P",""))))</f>
        <v/>
      </c>
      <c r="L25" s="27">
        <f>IF(OR(L$3="",$A25=""),"",IF(COUNTIFS(Solicitudes!$A$3:$A$502,$A25,Solicitudes!$D$3:$D$502,"&lt;="&amp;L$3,Solicitudes!$E$3:$E$502,"&gt;="&amp;L$3,Solicitudes!$G$3:$G$502,"Aprobada",Solicitudes!$L$3:$L$502,"&lt;&gt;Licencia",Solicitudes!$L$3:$L$502,"&lt;&gt;Ausencia")&gt;0,"V",IF(COUNTIFS(Solicitudes!$A$3:$A$502,$A25,Solicitudes!$D$3:$D$502,"&lt;="&amp;L$3,Solicitudes!$E$3:$E$502,"&gt;="&amp;L$3,Solicitudes!$G$3:$G$502,"Aprobada",Solicitudes!$L$3:$L$502,"Licencia")+COUNTIFS(Solicitudes!$A$3:$A$502,$A25,Solicitudes!$D$3:$D$502,"&lt;="&amp;L$3,Solicitudes!$E$3:$E$502,"&gt;="&amp;L$3,Solicitudes!$G$3:$G$502,"Aprobada",Solicitudes!$L$3:$L$502,"Ausencia")&gt;0,"L",IF(COUNTIFS(Solicitudes!$A$3:$A$502,$A25,Solicitudes!$D$3:$D$502,"&lt;="&amp;L$3,Solicitudes!$E$3:$E$502,"&gt;="&amp;L$3,Solicitudes!$G$3:$G$502,"Solicitada")+COUNTIFS(Solicitudes!$A$3:$A$502,$A25,Solicitudes!$D$3:$D$502,"&lt;="&amp;L$3,Solicitudes!$E$3:$E$502,"&gt;="&amp;L$3,Solicitudes!$G$3:$G$502,"Planificada")&gt;0,"P",""))))</f>
        <v/>
      </c>
      <c r="M25" s="27">
        <f>IF(OR(M$3="",$A25=""),"",IF(COUNTIFS(Solicitudes!$A$3:$A$502,$A25,Solicitudes!$D$3:$D$502,"&lt;="&amp;M$3,Solicitudes!$E$3:$E$502,"&gt;="&amp;M$3,Solicitudes!$G$3:$G$502,"Aprobada",Solicitudes!$L$3:$L$502,"&lt;&gt;Licencia",Solicitudes!$L$3:$L$502,"&lt;&gt;Ausencia")&gt;0,"V",IF(COUNTIFS(Solicitudes!$A$3:$A$502,$A25,Solicitudes!$D$3:$D$502,"&lt;="&amp;M$3,Solicitudes!$E$3:$E$502,"&gt;="&amp;M$3,Solicitudes!$G$3:$G$502,"Aprobada",Solicitudes!$L$3:$L$502,"Licencia")+COUNTIFS(Solicitudes!$A$3:$A$502,$A25,Solicitudes!$D$3:$D$502,"&lt;="&amp;M$3,Solicitudes!$E$3:$E$502,"&gt;="&amp;M$3,Solicitudes!$G$3:$G$502,"Aprobada",Solicitudes!$L$3:$L$502,"Ausencia")&gt;0,"L",IF(COUNTIFS(Solicitudes!$A$3:$A$502,$A25,Solicitudes!$D$3:$D$502,"&lt;="&amp;M$3,Solicitudes!$E$3:$E$502,"&gt;="&amp;M$3,Solicitudes!$G$3:$G$502,"Solicitada")+COUNTIFS(Solicitudes!$A$3:$A$502,$A25,Solicitudes!$D$3:$D$502,"&lt;="&amp;M$3,Solicitudes!$E$3:$E$502,"&gt;="&amp;M$3,Solicitudes!$G$3:$G$502,"Planificada")&gt;0,"P",""))))</f>
        <v/>
      </c>
      <c r="N25" s="27">
        <f>IF(OR(N$3="",$A25=""),"",IF(COUNTIFS(Solicitudes!$A$3:$A$502,$A25,Solicitudes!$D$3:$D$502,"&lt;="&amp;N$3,Solicitudes!$E$3:$E$502,"&gt;="&amp;N$3,Solicitudes!$G$3:$G$502,"Aprobada",Solicitudes!$L$3:$L$502,"&lt;&gt;Licencia",Solicitudes!$L$3:$L$502,"&lt;&gt;Ausencia")&gt;0,"V",IF(COUNTIFS(Solicitudes!$A$3:$A$502,$A25,Solicitudes!$D$3:$D$502,"&lt;="&amp;N$3,Solicitudes!$E$3:$E$502,"&gt;="&amp;N$3,Solicitudes!$G$3:$G$502,"Aprobada",Solicitudes!$L$3:$L$502,"Licencia")+COUNTIFS(Solicitudes!$A$3:$A$502,$A25,Solicitudes!$D$3:$D$502,"&lt;="&amp;N$3,Solicitudes!$E$3:$E$502,"&gt;="&amp;N$3,Solicitudes!$G$3:$G$502,"Aprobada",Solicitudes!$L$3:$L$502,"Ausencia")&gt;0,"L",IF(COUNTIFS(Solicitudes!$A$3:$A$502,$A25,Solicitudes!$D$3:$D$502,"&lt;="&amp;N$3,Solicitudes!$E$3:$E$502,"&gt;="&amp;N$3,Solicitudes!$G$3:$G$502,"Solicitada")+COUNTIFS(Solicitudes!$A$3:$A$502,$A25,Solicitudes!$D$3:$D$502,"&lt;="&amp;N$3,Solicitudes!$E$3:$E$502,"&gt;="&amp;N$3,Solicitudes!$G$3:$G$502,"Planificada")&gt;0,"P",""))))</f>
        <v/>
      </c>
      <c r="O25" s="27">
        <f>IF(OR(O$3="",$A25=""),"",IF(COUNTIFS(Solicitudes!$A$3:$A$502,$A25,Solicitudes!$D$3:$D$502,"&lt;="&amp;O$3,Solicitudes!$E$3:$E$502,"&gt;="&amp;O$3,Solicitudes!$G$3:$G$502,"Aprobada",Solicitudes!$L$3:$L$502,"&lt;&gt;Licencia",Solicitudes!$L$3:$L$502,"&lt;&gt;Ausencia")&gt;0,"V",IF(COUNTIFS(Solicitudes!$A$3:$A$502,$A25,Solicitudes!$D$3:$D$502,"&lt;="&amp;O$3,Solicitudes!$E$3:$E$502,"&gt;="&amp;O$3,Solicitudes!$G$3:$G$502,"Aprobada",Solicitudes!$L$3:$L$502,"Licencia")+COUNTIFS(Solicitudes!$A$3:$A$502,$A25,Solicitudes!$D$3:$D$502,"&lt;="&amp;O$3,Solicitudes!$E$3:$E$502,"&gt;="&amp;O$3,Solicitudes!$G$3:$G$502,"Aprobada",Solicitudes!$L$3:$L$502,"Ausencia")&gt;0,"L",IF(COUNTIFS(Solicitudes!$A$3:$A$502,$A25,Solicitudes!$D$3:$D$502,"&lt;="&amp;O$3,Solicitudes!$E$3:$E$502,"&gt;="&amp;O$3,Solicitudes!$G$3:$G$502,"Solicitada")+COUNTIFS(Solicitudes!$A$3:$A$502,$A25,Solicitudes!$D$3:$D$502,"&lt;="&amp;O$3,Solicitudes!$E$3:$E$502,"&gt;="&amp;O$3,Solicitudes!$G$3:$G$502,"Planificada")&gt;0,"P",""))))</f>
        <v/>
      </c>
      <c r="P25" s="27">
        <f>IF(OR(P$3="",$A25=""),"",IF(COUNTIFS(Solicitudes!$A$3:$A$502,$A25,Solicitudes!$D$3:$D$502,"&lt;="&amp;P$3,Solicitudes!$E$3:$E$502,"&gt;="&amp;P$3,Solicitudes!$G$3:$G$502,"Aprobada",Solicitudes!$L$3:$L$502,"&lt;&gt;Licencia",Solicitudes!$L$3:$L$502,"&lt;&gt;Ausencia")&gt;0,"V",IF(COUNTIFS(Solicitudes!$A$3:$A$502,$A25,Solicitudes!$D$3:$D$502,"&lt;="&amp;P$3,Solicitudes!$E$3:$E$502,"&gt;="&amp;P$3,Solicitudes!$G$3:$G$502,"Aprobada",Solicitudes!$L$3:$L$502,"Licencia")+COUNTIFS(Solicitudes!$A$3:$A$502,$A25,Solicitudes!$D$3:$D$502,"&lt;="&amp;P$3,Solicitudes!$E$3:$E$502,"&gt;="&amp;P$3,Solicitudes!$G$3:$G$502,"Aprobada",Solicitudes!$L$3:$L$502,"Ausencia")&gt;0,"L",IF(COUNTIFS(Solicitudes!$A$3:$A$502,$A25,Solicitudes!$D$3:$D$502,"&lt;="&amp;P$3,Solicitudes!$E$3:$E$502,"&gt;="&amp;P$3,Solicitudes!$G$3:$G$502,"Solicitada")+COUNTIFS(Solicitudes!$A$3:$A$502,$A25,Solicitudes!$D$3:$D$502,"&lt;="&amp;P$3,Solicitudes!$E$3:$E$502,"&gt;="&amp;P$3,Solicitudes!$G$3:$G$502,"Planificada")&gt;0,"P",""))))</f>
        <v/>
      </c>
      <c r="Q25" s="27">
        <f>IF(OR(Q$3="",$A25=""),"",IF(COUNTIFS(Solicitudes!$A$3:$A$502,$A25,Solicitudes!$D$3:$D$502,"&lt;="&amp;Q$3,Solicitudes!$E$3:$E$502,"&gt;="&amp;Q$3,Solicitudes!$G$3:$G$502,"Aprobada",Solicitudes!$L$3:$L$502,"&lt;&gt;Licencia",Solicitudes!$L$3:$L$502,"&lt;&gt;Ausencia")&gt;0,"V",IF(COUNTIFS(Solicitudes!$A$3:$A$502,$A25,Solicitudes!$D$3:$D$502,"&lt;="&amp;Q$3,Solicitudes!$E$3:$E$502,"&gt;="&amp;Q$3,Solicitudes!$G$3:$G$502,"Aprobada",Solicitudes!$L$3:$L$502,"Licencia")+COUNTIFS(Solicitudes!$A$3:$A$502,$A25,Solicitudes!$D$3:$D$502,"&lt;="&amp;Q$3,Solicitudes!$E$3:$E$502,"&gt;="&amp;Q$3,Solicitudes!$G$3:$G$502,"Aprobada",Solicitudes!$L$3:$L$502,"Ausencia")&gt;0,"L",IF(COUNTIFS(Solicitudes!$A$3:$A$502,$A25,Solicitudes!$D$3:$D$502,"&lt;="&amp;Q$3,Solicitudes!$E$3:$E$502,"&gt;="&amp;Q$3,Solicitudes!$G$3:$G$502,"Solicitada")+COUNTIFS(Solicitudes!$A$3:$A$502,$A25,Solicitudes!$D$3:$D$502,"&lt;="&amp;Q$3,Solicitudes!$E$3:$E$502,"&gt;="&amp;Q$3,Solicitudes!$G$3:$G$502,"Planificada")&gt;0,"P",""))))</f>
        <v/>
      </c>
      <c r="R25" s="27">
        <f>IF(OR(R$3="",$A25=""),"",IF(COUNTIFS(Solicitudes!$A$3:$A$502,$A25,Solicitudes!$D$3:$D$502,"&lt;="&amp;R$3,Solicitudes!$E$3:$E$502,"&gt;="&amp;R$3,Solicitudes!$G$3:$G$502,"Aprobada",Solicitudes!$L$3:$L$502,"&lt;&gt;Licencia",Solicitudes!$L$3:$L$502,"&lt;&gt;Ausencia")&gt;0,"V",IF(COUNTIFS(Solicitudes!$A$3:$A$502,$A25,Solicitudes!$D$3:$D$502,"&lt;="&amp;R$3,Solicitudes!$E$3:$E$502,"&gt;="&amp;R$3,Solicitudes!$G$3:$G$502,"Aprobada",Solicitudes!$L$3:$L$502,"Licencia")+COUNTIFS(Solicitudes!$A$3:$A$502,$A25,Solicitudes!$D$3:$D$502,"&lt;="&amp;R$3,Solicitudes!$E$3:$E$502,"&gt;="&amp;R$3,Solicitudes!$G$3:$G$502,"Aprobada",Solicitudes!$L$3:$L$502,"Ausencia")&gt;0,"L",IF(COUNTIFS(Solicitudes!$A$3:$A$502,$A25,Solicitudes!$D$3:$D$502,"&lt;="&amp;R$3,Solicitudes!$E$3:$E$502,"&gt;="&amp;R$3,Solicitudes!$G$3:$G$502,"Solicitada")+COUNTIFS(Solicitudes!$A$3:$A$502,$A25,Solicitudes!$D$3:$D$502,"&lt;="&amp;R$3,Solicitudes!$E$3:$E$502,"&gt;="&amp;R$3,Solicitudes!$G$3:$G$502,"Planificada")&gt;0,"P",""))))</f>
        <v/>
      </c>
      <c r="S25" s="27">
        <f>IF(OR(S$3="",$A25=""),"",IF(COUNTIFS(Solicitudes!$A$3:$A$502,$A25,Solicitudes!$D$3:$D$502,"&lt;="&amp;S$3,Solicitudes!$E$3:$E$502,"&gt;="&amp;S$3,Solicitudes!$G$3:$G$502,"Aprobada",Solicitudes!$L$3:$L$502,"&lt;&gt;Licencia",Solicitudes!$L$3:$L$502,"&lt;&gt;Ausencia")&gt;0,"V",IF(COUNTIFS(Solicitudes!$A$3:$A$502,$A25,Solicitudes!$D$3:$D$502,"&lt;="&amp;S$3,Solicitudes!$E$3:$E$502,"&gt;="&amp;S$3,Solicitudes!$G$3:$G$502,"Aprobada",Solicitudes!$L$3:$L$502,"Licencia")+COUNTIFS(Solicitudes!$A$3:$A$502,$A25,Solicitudes!$D$3:$D$502,"&lt;="&amp;S$3,Solicitudes!$E$3:$E$502,"&gt;="&amp;S$3,Solicitudes!$G$3:$G$502,"Aprobada",Solicitudes!$L$3:$L$502,"Ausencia")&gt;0,"L",IF(COUNTIFS(Solicitudes!$A$3:$A$502,$A25,Solicitudes!$D$3:$D$502,"&lt;="&amp;S$3,Solicitudes!$E$3:$E$502,"&gt;="&amp;S$3,Solicitudes!$G$3:$G$502,"Solicitada")+COUNTIFS(Solicitudes!$A$3:$A$502,$A25,Solicitudes!$D$3:$D$502,"&lt;="&amp;S$3,Solicitudes!$E$3:$E$502,"&gt;="&amp;S$3,Solicitudes!$G$3:$G$502,"Planificada")&gt;0,"P",""))))</f>
        <v/>
      </c>
      <c r="T25" s="27">
        <f>IF(OR(T$3="",$A25=""),"",IF(COUNTIFS(Solicitudes!$A$3:$A$502,$A25,Solicitudes!$D$3:$D$502,"&lt;="&amp;T$3,Solicitudes!$E$3:$E$502,"&gt;="&amp;T$3,Solicitudes!$G$3:$G$502,"Aprobada",Solicitudes!$L$3:$L$502,"&lt;&gt;Licencia",Solicitudes!$L$3:$L$502,"&lt;&gt;Ausencia")&gt;0,"V",IF(COUNTIFS(Solicitudes!$A$3:$A$502,$A25,Solicitudes!$D$3:$D$502,"&lt;="&amp;T$3,Solicitudes!$E$3:$E$502,"&gt;="&amp;T$3,Solicitudes!$G$3:$G$502,"Aprobada",Solicitudes!$L$3:$L$502,"Licencia")+COUNTIFS(Solicitudes!$A$3:$A$502,$A25,Solicitudes!$D$3:$D$502,"&lt;="&amp;T$3,Solicitudes!$E$3:$E$502,"&gt;="&amp;T$3,Solicitudes!$G$3:$G$502,"Aprobada",Solicitudes!$L$3:$L$502,"Ausencia")&gt;0,"L",IF(COUNTIFS(Solicitudes!$A$3:$A$502,$A25,Solicitudes!$D$3:$D$502,"&lt;="&amp;T$3,Solicitudes!$E$3:$E$502,"&gt;="&amp;T$3,Solicitudes!$G$3:$G$502,"Solicitada")+COUNTIFS(Solicitudes!$A$3:$A$502,$A25,Solicitudes!$D$3:$D$502,"&lt;="&amp;T$3,Solicitudes!$E$3:$E$502,"&gt;="&amp;T$3,Solicitudes!$G$3:$G$502,"Planificada")&gt;0,"P",""))))</f>
        <v/>
      </c>
      <c r="U25" s="27">
        <f>IF(OR(U$3="",$A25=""),"",IF(COUNTIFS(Solicitudes!$A$3:$A$502,$A25,Solicitudes!$D$3:$D$502,"&lt;="&amp;U$3,Solicitudes!$E$3:$E$502,"&gt;="&amp;U$3,Solicitudes!$G$3:$G$502,"Aprobada",Solicitudes!$L$3:$L$502,"&lt;&gt;Licencia",Solicitudes!$L$3:$L$502,"&lt;&gt;Ausencia")&gt;0,"V",IF(COUNTIFS(Solicitudes!$A$3:$A$502,$A25,Solicitudes!$D$3:$D$502,"&lt;="&amp;U$3,Solicitudes!$E$3:$E$502,"&gt;="&amp;U$3,Solicitudes!$G$3:$G$502,"Aprobada",Solicitudes!$L$3:$L$502,"Licencia")+COUNTIFS(Solicitudes!$A$3:$A$502,$A25,Solicitudes!$D$3:$D$502,"&lt;="&amp;U$3,Solicitudes!$E$3:$E$502,"&gt;="&amp;U$3,Solicitudes!$G$3:$G$502,"Aprobada",Solicitudes!$L$3:$L$502,"Ausencia")&gt;0,"L",IF(COUNTIFS(Solicitudes!$A$3:$A$502,$A25,Solicitudes!$D$3:$D$502,"&lt;="&amp;U$3,Solicitudes!$E$3:$E$502,"&gt;="&amp;U$3,Solicitudes!$G$3:$G$502,"Solicitada")+COUNTIFS(Solicitudes!$A$3:$A$502,$A25,Solicitudes!$D$3:$D$502,"&lt;="&amp;U$3,Solicitudes!$E$3:$E$502,"&gt;="&amp;U$3,Solicitudes!$G$3:$G$502,"Planificada")&gt;0,"P",""))))</f>
        <v/>
      </c>
      <c r="V25" s="27">
        <f>IF(OR(V$3="",$A25=""),"",IF(COUNTIFS(Solicitudes!$A$3:$A$502,$A25,Solicitudes!$D$3:$D$502,"&lt;="&amp;V$3,Solicitudes!$E$3:$E$502,"&gt;="&amp;V$3,Solicitudes!$G$3:$G$502,"Aprobada",Solicitudes!$L$3:$L$502,"&lt;&gt;Licencia",Solicitudes!$L$3:$L$502,"&lt;&gt;Ausencia")&gt;0,"V",IF(COUNTIFS(Solicitudes!$A$3:$A$502,$A25,Solicitudes!$D$3:$D$502,"&lt;="&amp;V$3,Solicitudes!$E$3:$E$502,"&gt;="&amp;V$3,Solicitudes!$G$3:$G$502,"Aprobada",Solicitudes!$L$3:$L$502,"Licencia")+COUNTIFS(Solicitudes!$A$3:$A$502,$A25,Solicitudes!$D$3:$D$502,"&lt;="&amp;V$3,Solicitudes!$E$3:$E$502,"&gt;="&amp;V$3,Solicitudes!$G$3:$G$502,"Aprobada",Solicitudes!$L$3:$L$502,"Ausencia")&gt;0,"L",IF(COUNTIFS(Solicitudes!$A$3:$A$502,$A25,Solicitudes!$D$3:$D$502,"&lt;="&amp;V$3,Solicitudes!$E$3:$E$502,"&gt;="&amp;V$3,Solicitudes!$G$3:$G$502,"Solicitada")+COUNTIFS(Solicitudes!$A$3:$A$502,$A25,Solicitudes!$D$3:$D$502,"&lt;="&amp;V$3,Solicitudes!$E$3:$E$502,"&gt;="&amp;V$3,Solicitudes!$G$3:$G$502,"Planificada")&gt;0,"P",""))))</f>
        <v/>
      </c>
      <c r="W25" s="27">
        <f>IF(OR(W$3="",$A25=""),"",IF(COUNTIFS(Solicitudes!$A$3:$A$502,$A25,Solicitudes!$D$3:$D$502,"&lt;="&amp;W$3,Solicitudes!$E$3:$E$502,"&gt;="&amp;W$3,Solicitudes!$G$3:$G$502,"Aprobada",Solicitudes!$L$3:$L$502,"&lt;&gt;Licencia",Solicitudes!$L$3:$L$502,"&lt;&gt;Ausencia")&gt;0,"V",IF(COUNTIFS(Solicitudes!$A$3:$A$502,$A25,Solicitudes!$D$3:$D$502,"&lt;="&amp;W$3,Solicitudes!$E$3:$E$502,"&gt;="&amp;W$3,Solicitudes!$G$3:$G$502,"Aprobada",Solicitudes!$L$3:$L$502,"Licencia")+COUNTIFS(Solicitudes!$A$3:$A$502,$A25,Solicitudes!$D$3:$D$502,"&lt;="&amp;W$3,Solicitudes!$E$3:$E$502,"&gt;="&amp;W$3,Solicitudes!$G$3:$G$502,"Aprobada",Solicitudes!$L$3:$L$502,"Ausencia")&gt;0,"L",IF(COUNTIFS(Solicitudes!$A$3:$A$502,$A25,Solicitudes!$D$3:$D$502,"&lt;="&amp;W$3,Solicitudes!$E$3:$E$502,"&gt;="&amp;W$3,Solicitudes!$G$3:$G$502,"Solicitada")+COUNTIFS(Solicitudes!$A$3:$A$502,$A25,Solicitudes!$D$3:$D$502,"&lt;="&amp;W$3,Solicitudes!$E$3:$E$502,"&gt;="&amp;W$3,Solicitudes!$G$3:$G$502,"Planificada")&gt;0,"P",""))))</f>
        <v/>
      </c>
      <c r="X25" s="27">
        <f>IF(OR(X$3="",$A25=""),"",IF(COUNTIFS(Solicitudes!$A$3:$A$502,$A25,Solicitudes!$D$3:$D$502,"&lt;="&amp;X$3,Solicitudes!$E$3:$E$502,"&gt;="&amp;X$3,Solicitudes!$G$3:$G$502,"Aprobada",Solicitudes!$L$3:$L$502,"&lt;&gt;Licencia",Solicitudes!$L$3:$L$502,"&lt;&gt;Ausencia")&gt;0,"V",IF(COUNTIFS(Solicitudes!$A$3:$A$502,$A25,Solicitudes!$D$3:$D$502,"&lt;="&amp;X$3,Solicitudes!$E$3:$E$502,"&gt;="&amp;X$3,Solicitudes!$G$3:$G$502,"Aprobada",Solicitudes!$L$3:$L$502,"Licencia")+COUNTIFS(Solicitudes!$A$3:$A$502,$A25,Solicitudes!$D$3:$D$502,"&lt;="&amp;X$3,Solicitudes!$E$3:$E$502,"&gt;="&amp;X$3,Solicitudes!$G$3:$G$502,"Aprobada",Solicitudes!$L$3:$L$502,"Ausencia")&gt;0,"L",IF(COUNTIFS(Solicitudes!$A$3:$A$502,$A25,Solicitudes!$D$3:$D$502,"&lt;="&amp;X$3,Solicitudes!$E$3:$E$502,"&gt;="&amp;X$3,Solicitudes!$G$3:$G$502,"Solicitada")+COUNTIFS(Solicitudes!$A$3:$A$502,$A25,Solicitudes!$D$3:$D$502,"&lt;="&amp;X$3,Solicitudes!$E$3:$E$502,"&gt;="&amp;X$3,Solicitudes!$G$3:$G$502,"Planificada")&gt;0,"P",""))))</f>
        <v/>
      </c>
      <c r="Y25" s="27">
        <f>IF(OR(Y$3="",$A25=""),"",IF(COUNTIFS(Solicitudes!$A$3:$A$502,$A25,Solicitudes!$D$3:$D$502,"&lt;="&amp;Y$3,Solicitudes!$E$3:$E$502,"&gt;="&amp;Y$3,Solicitudes!$G$3:$G$502,"Aprobada",Solicitudes!$L$3:$L$502,"&lt;&gt;Licencia",Solicitudes!$L$3:$L$502,"&lt;&gt;Ausencia")&gt;0,"V",IF(COUNTIFS(Solicitudes!$A$3:$A$502,$A25,Solicitudes!$D$3:$D$502,"&lt;="&amp;Y$3,Solicitudes!$E$3:$E$502,"&gt;="&amp;Y$3,Solicitudes!$G$3:$G$502,"Aprobada",Solicitudes!$L$3:$L$502,"Licencia")+COUNTIFS(Solicitudes!$A$3:$A$502,$A25,Solicitudes!$D$3:$D$502,"&lt;="&amp;Y$3,Solicitudes!$E$3:$E$502,"&gt;="&amp;Y$3,Solicitudes!$G$3:$G$502,"Aprobada",Solicitudes!$L$3:$L$502,"Ausencia")&gt;0,"L",IF(COUNTIFS(Solicitudes!$A$3:$A$502,$A25,Solicitudes!$D$3:$D$502,"&lt;="&amp;Y$3,Solicitudes!$E$3:$E$502,"&gt;="&amp;Y$3,Solicitudes!$G$3:$G$502,"Solicitada")+COUNTIFS(Solicitudes!$A$3:$A$502,$A25,Solicitudes!$D$3:$D$502,"&lt;="&amp;Y$3,Solicitudes!$E$3:$E$502,"&gt;="&amp;Y$3,Solicitudes!$G$3:$G$502,"Planificada")&gt;0,"P",""))))</f>
        <v/>
      </c>
      <c r="Z25" s="27">
        <f>IF(OR(Z$3="",$A25=""),"",IF(COUNTIFS(Solicitudes!$A$3:$A$502,$A25,Solicitudes!$D$3:$D$502,"&lt;="&amp;Z$3,Solicitudes!$E$3:$E$502,"&gt;="&amp;Z$3,Solicitudes!$G$3:$G$502,"Aprobada",Solicitudes!$L$3:$L$502,"&lt;&gt;Licencia",Solicitudes!$L$3:$L$502,"&lt;&gt;Ausencia")&gt;0,"V",IF(COUNTIFS(Solicitudes!$A$3:$A$502,$A25,Solicitudes!$D$3:$D$502,"&lt;="&amp;Z$3,Solicitudes!$E$3:$E$502,"&gt;="&amp;Z$3,Solicitudes!$G$3:$G$502,"Aprobada",Solicitudes!$L$3:$L$502,"Licencia")+COUNTIFS(Solicitudes!$A$3:$A$502,$A25,Solicitudes!$D$3:$D$502,"&lt;="&amp;Z$3,Solicitudes!$E$3:$E$502,"&gt;="&amp;Z$3,Solicitudes!$G$3:$G$502,"Aprobada",Solicitudes!$L$3:$L$502,"Ausencia")&gt;0,"L",IF(COUNTIFS(Solicitudes!$A$3:$A$502,$A25,Solicitudes!$D$3:$D$502,"&lt;="&amp;Z$3,Solicitudes!$E$3:$E$502,"&gt;="&amp;Z$3,Solicitudes!$G$3:$G$502,"Solicitada")+COUNTIFS(Solicitudes!$A$3:$A$502,$A25,Solicitudes!$D$3:$D$502,"&lt;="&amp;Z$3,Solicitudes!$E$3:$E$502,"&gt;="&amp;Z$3,Solicitudes!$G$3:$G$502,"Planificada")&gt;0,"P",""))))</f>
        <v/>
      </c>
      <c r="AA25" s="27">
        <f>IF(OR(AA$3="",$A25=""),"",IF(COUNTIFS(Solicitudes!$A$3:$A$502,$A25,Solicitudes!$D$3:$D$502,"&lt;="&amp;AA$3,Solicitudes!$E$3:$E$502,"&gt;="&amp;AA$3,Solicitudes!$G$3:$G$502,"Aprobada",Solicitudes!$L$3:$L$502,"&lt;&gt;Licencia",Solicitudes!$L$3:$L$502,"&lt;&gt;Ausencia")&gt;0,"V",IF(COUNTIFS(Solicitudes!$A$3:$A$502,$A25,Solicitudes!$D$3:$D$502,"&lt;="&amp;AA$3,Solicitudes!$E$3:$E$502,"&gt;="&amp;AA$3,Solicitudes!$G$3:$G$502,"Aprobada",Solicitudes!$L$3:$L$502,"Licencia")+COUNTIFS(Solicitudes!$A$3:$A$502,$A25,Solicitudes!$D$3:$D$502,"&lt;="&amp;AA$3,Solicitudes!$E$3:$E$502,"&gt;="&amp;AA$3,Solicitudes!$G$3:$G$502,"Aprobada",Solicitudes!$L$3:$L$502,"Ausencia")&gt;0,"L",IF(COUNTIFS(Solicitudes!$A$3:$A$502,$A25,Solicitudes!$D$3:$D$502,"&lt;="&amp;AA$3,Solicitudes!$E$3:$E$502,"&gt;="&amp;AA$3,Solicitudes!$G$3:$G$502,"Solicitada")+COUNTIFS(Solicitudes!$A$3:$A$502,$A25,Solicitudes!$D$3:$D$502,"&lt;="&amp;AA$3,Solicitudes!$E$3:$E$502,"&gt;="&amp;AA$3,Solicitudes!$G$3:$G$502,"Planificada")&gt;0,"P",""))))</f>
        <v/>
      </c>
      <c r="AB25" s="27">
        <f>IF(OR(AB$3="",$A25=""),"",IF(COUNTIFS(Solicitudes!$A$3:$A$502,$A25,Solicitudes!$D$3:$D$502,"&lt;="&amp;AB$3,Solicitudes!$E$3:$E$502,"&gt;="&amp;AB$3,Solicitudes!$G$3:$G$502,"Aprobada",Solicitudes!$L$3:$L$502,"&lt;&gt;Licencia",Solicitudes!$L$3:$L$502,"&lt;&gt;Ausencia")&gt;0,"V",IF(COUNTIFS(Solicitudes!$A$3:$A$502,$A25,Solicitudes!$D$3:$D$502,"&lt;="&amp;AB$3,Solicitudes!$E$3:$E$502,"&gt;="&amp;AB$3,Solicitudes!$G$3:$G$502,"Aprobada",Solicitudes!$L$3:$L$502,"Licencia")+COUNTIFS(Solicitudes!$A$3:$A$502,$A25,Solicitudes!$D$3:$D$502,"&lt;="&amp;AB$3,Solicitudes!$E$3:$E$502,"&gt;="&amp;AB$3,Solicitudes!$G$3:$G$502,"Aprobada",Solicitudes!$L$3:$L$502,"Ausencia")&gt;0,"L",IF(COUNTIFS(Solicitudes!$A$3:$A$502,$A25,Solicitudes!$D$3:$D$502,"&lt;="&amp;AB$3,Solicitudes!$E$3:$E$502,"&gt;="&amp;AB$3,Solicitudes!$G$3:$G$502,"Solicitada")+COUNTIFS(Solicitudes!$A$3:$A$502,$A25,Solicitudes!$D$3:$D$502,"&lt;="&amp;AB$3,Solicitudes!$E$3:$E$502,"&gt;="&amp;AB$3,Solicitudes!$G$3:$G$502,"Planificada")&gt;0,"P",""))))</f>
        <v/>
      </c>
      <c r="AC25" s="27">
        <f>IF(OR(AC$3="",$A25=""),"",IF(COUNTIFS(Solicitudes!$A$3:$A$502,$A25,Solicitudes!$D$3:$D$502,"&lt;="&amp;AC$3,Solicitudes!$E$3:$E$502,"&gt;="&amp;AC$3,Solicitudes!$G$3:$G$502,"Aprobada",Solicitudes!$L$3:$L$502,"&lt;&gt;Licencia",Solicitudes!$L$3:$L$502,"&lt;&gt;Ausencia")&gt;0,"V",IF(COUNTIFS(Solicitudes!$A$3:$A$502,$A25,Solicitudes!$D$3:$D$502,"&lt;="&amp;AC$3,Solicitudes!$E$3:$E$502,"&gt;="&amp;AC$3,Solicitudes!$G$3:$G$502,"Aprobada",Solicitudes!$L$3:$L$502,"Licencia")+COUNTIFS(Solicitudes!$A$3:$A$502,$A25,Solicitudes!$D$3:$D$502,"&lt;="&amp;AC$3,Solicitudes!$E$3:$E$502,"&gt;="&amp;AC$3,Solicitudes!$G$3:$G$502,"Aprobada",Solicitudes!$L$3:$L$502,"Ausencia")&gt;0,"L",IF(COUNTIFS(Solicitudes!$A$3:$A$502,$A25,Solicitudes!$D$3:$D$502,"&lt;="&amp;AC$3,Solicitudes!$E$3:$E$502,"&gt;="&amp;AC$3,Solicitudes!$G$3:$G$502,"Solicitada")+COUNTIFS(Solicitudes!$A$3:$A$502,$A25,Solicitudes!$D$3:$D$502,"&lt;="&amp;AC$3,Solicitudes!$E$3:$E$502,"&gt;="&amp;AC$3,Solicitudes!$G$3:$G$502,"Planificada")&gt;0,"P",""))))</f>
        <v/>
      </c>
      <c r="AD25" s="27">
        <f>IF(OR(AD$3="",$A25=""),"",IF(COUNTIFS(Solicitudes!$A$3:$A$502,$A25,Solicitudes!$D$3:$D$502,"&lt;="&amp;AD$3,Solicitudes!$E$3:$E$502,"&gt;="&amp;AD$3,Solicitudes!$G$3:$G$502,"Aprobada",Solicitudes!$L$3:$L$502,"&lt;&gt;Licencia",Solicitudes!$L$3:$L$502,"&lt;&gt;Ausencia")&gt;0,"V",IF(COUNTIFS(Solicitudes!$A$3:$A$502,$A25,Solicitudes!$D$3:$D$502,"&lt;="&amp;AD$3,Solicitudes!$E$3:$E$502,"&gt;="&amp;AD$3,Solicitudes!$G$3:$G$502,"Aprobada",Solicitudes!$L$3:$L$502,"Licencia")+COUNTIFS(Solicitudes!$A$3:$A$502,$A25,Solicitudes!$D$3:$D$502,"&lt;="&amp;AD$3,Solicitudes!$E$3:$E$502,"&gt;="&amp;AD$3,Solicitudes!$G$3:$G$502,"Aprobada",Solicitudes!$L$3:$L$502,"Ausencia")&gt;0,"L",IF(COUNTIFS(Solicitudes!$A$3:$A$502,$A25,Solicitudes!$D$3:$D$502,"&lt;="&amp;AD$3,Solicitudes!$E$3:$E$502,"&gt;="&amp;AD$3,Solicitudes!$G$3:$G$502,"Solicitada")+COUNTIFS(Solicitudes!$A$3:$A$502,$A25,Solicitudes!$D$3:$D$502,"&lt;="&amp;AD$3,Solicitudes!$E$3:$E$502,"&gt;="&amp;AD$3,Solicitudes!$G$3:$G$502,"Planificada")&gt;0,"P",""))))</f>
        <v/>
      </c>
      <c r="AE25" s="27">
        <f>IF(OR(AE$3="",$A25=""),"",IF(COUNTIFS(Solicitudes!$A$3:$A$502,$A25,Solicitudes!$D$3:$D$502,"&lt;="&amp;AE$3,Solicitudes!$E$3:$E$502,"&gt;="&amp;AE$3,Solicitudes!$G$3:$G$502,"Aprobada",Solicitudes!$L$3:$L$502,"&lt;&gt;Licencia",Solicitudes!$L$3:$L$502,"&lt;&gt;Ausencia")&gt;0,"V",IF(COUNTIFS(Solicitudes!$A$3:$A$502,$A25,Solicitudes!$D$3:$D$502,"&lt;="&amp;AE$3,Solicitudes!$E$3:$E$502,"&gt;="&amp;AE$3,Solicitudes!$G$3:$G$502,"Aprobada",Solicitudes!$L$3:$L$502,"Licencia")+COUNTIFS(Solicitudes!$A$3:$A$502,$A25,Solicitudes!$D$3:$D$502,"&lt;="&amp;AE$3,Solicitudes!$E$3:$E$502,"&gt;="&amp;AE$3,Solicitudes!$G$3:$G$502,"Aprobada",Solicitudes!$L$3:$L$502,"Ausencia")&gt;0,"L",IF(COUNTIFS(Solicitudes!$A$3:$A$502,$A25,Solicitudes!$D$3:$D$502,"&lt;="&amp;AE$3,Solicitudes!$E$3:$E$502,"&gt;="&amp;AE$3,Solicitudes!$G$3:$G$502,"Solicitada")+COUNTIFS(Solicitudes!$A$3:$A$502,$A25,Solicitudes!$D$3:$D$502,"&lt;="&amp;AE$3,Solicitudes!$E$3:$E$502,"&gt;="&amp;AE$3,Solicitudes!$G$3:$G$502,"Planificada")&gt;0,"P",""))))</f>
        <v/>
      </c>
      <c r="AF25" s="27">
        <f>IF(OR(AF$3="",$A25=""),"",IF(COUNTIFS(Solicitudes!$A$3:$A$502,$A25,Solicitudes!$D$3:$D$502,"&lt;="&amp;AF$3,Solicitudes!$E$3:$E$502,"&gt;="&amp;AF$3,Solicitudes!$G$3:$G$502,"Aprobada",Solicitudes!$L$3:$L$502,"&lt;&gt;Licencia",Solicitudes!$L$3:$L$502,"&lt;&gt;Ausencia")&gt;0,"V",IF(COUNTIFS(Solicitudes!$A$3:$A$502,$A25,Solicitudes!$D$3:$D$502,"&lt;="&amp;AF$3,Solicitudes!$E$3:$E$502,"&gt;="&amp;AF$3,Solicitudes!$G$3:$G$502,"Aprobada",Solicitudes!$L$3:$L$502,"Licencia")+COUNTIFS(Solicitudes!$A$3:$A$502,$A25,Solicitudes!$D$3:$D$502,"&lt;="&amp;AF$3,Solicitudes!$E$3:$E$502,"&gt;="&amp;AF$3,Solicitudes!$G$3:$G$502,"Aprobada",Solicitudes!$L$3:$L$502,"Ausencia")&gt;0,"L",IF(COUNTIFS(Solicitudes!$A$3:$A$502,$A25,Solicitudes!$D$3:$D$502,"&lt;="&amp;AF$3,Solicitudes!$E$3:$E$502,"&gt;="&amp;AF$3,Solicitudes!$G$3:$G$502,"Solicitada")+COUNTIFS(Solicitudes!$A$3:$A$502,$A25,Solicitudes!$D$3:$D$502,"&lt;="&amp;AF$3,Solicitudes!$E$3:$E$502,"&gt;="&amp;AF$3,Solicitudes!$G$3:$G$502,"Planificada")&gt;0,"P",""))))</f>
        <v/>
      </c>
      <c r="AG25" s="27">
        <f>IF(OR(AG$3="",$A25=""),"",IF(COUNTIFS(Solicitudes!$A$3:$A$502,$A25,Solicitudes!$D$3:$D$502,"&lt;="&amp;AG$3,Solicitudes!$E$3:$E$502,"&gt;="&amp;AG$3,Solicitudes!$G$3:$G$502,"Aprobada",Solicitudes!$L$3:$L$502,"&lt;&gt;Licencia",Solicitudes!$L$3:$L$502,"&lt;&gt;Ausencia")&gt;0,"V",IF(COUNTIFS(Solicitudes!$A$3:$A$502,$A25,Solicitudes!$D$3:$D$502,"&lt;="&amp;AG$3,Solicitudes!$E$3:$E$502,"&gt;="&amp;AG$3,Solicitudes!$G$3:$G$502,"Aprobada",Solicitudes!$L$3:$L$502,"Licencia")+COUNTIFS(Solicitudes!$A$3:$A$502,$A25,Solicitudes!$D$3:$D$502,"&lt;="&amp;AG$3,Solicitudes!$E$3:$E$502,"&gt;="&amp;AG$3,Solicitudes!$G$3:$G$502,"Aprobada",Solicitudes!$L$3:$L$502,"Ausencia")&gt;0,"L",IF(COUNTIFS(Solicitudes!$A$3:$A$502,$A25,Solicitudes!$D$3:$D$502,"&lt;="&amp;AG$3,Solicitudes!$E$3:$E$502,"&gt;="&amp;AG$3,Solicitudes!$G$3:$G$502,"Solicitada")+COUNTIFS(Solicitudes!$A$3:$A$502,$A25,Solicitudes!$D$3:$D$502,"&lt;="&amp;AG$3,Solicitudes!$E$3:$E$502,"&gt;="&amp;AG$3,Solicitudes!$G$3:$G$502,"Planificada")&gt;0,"P",""))))</f>
        <v/>
      </c>
    </row>
    <row r="26">
      <c r="A26">
        <f>IF(Saldos!A26="","",Saldos!A26)</f>
        <v/>
      </c>
      <c r="B26">
        <f>IF(A26="","",Saldos!B26)</f>
        <v/>
      </c>
      <c r="C26" s="27">
        <f>IF(OR(C$3="",$A26=""),"",IF(COUNTIFS(Solicitudes!$A$3:$A$502,$A26,Solicitudes!$D$3:$D$502,"&lt;="&amp;C$3,Solicitudes!$E$3:$E$502,"&gt;="&amp;C$3,Solicitudes!$G$3:$G$502,"Aprobada",Solicitudes!$L$3:$L$502,"&lt;&gt;Licencia",Solicitudes!$L$3:$L$502,"&lt;&gt;Ausencia")&gt;0,"V",IF(COUNTIFS(Solicitudes!$A$3:$A$502,$A26,Solicitudes!$D$3:$D$502,"&lt;="&amp;C$3,Solicitudes!$E$3:$E$502,"&gt;="&amp;C$3,Solicitudes!$G$3:$G$502,"Aprobada",Solicitudes!$L$3:$L$502,"Licencia")+COUNTIFS(Solicitudes!$A$3:$A$502,$A26,Solicitudes!$D$3:$D$502,"&lt;="&amp;C$3,Solicitudes!$E$3:$E$502,"&gt;="&amp;C$3,Solicitudes!$G$3:$G$502,"Aprobada",Solicitudes!$L$3:$L$502,"Ausencia")&gt;0,"L",IF(COUNTIFS(Solicitudes!$A$3:$A$502,$A26,Solicitudes!$D$3:$D$502,"&lt;="&amp;C$3,Solicitudes!$E$3:$E$502,"&gt;="&amp;C$3,Solicitudes!$G$3:$G$502,"Solicitada")+COUNTIFS(Solicitudes!$A$3:$A$502,$A26,Solicitudes!$D$3:$D$502,"&lt;="&amp;C$3,Solicitudes!$E$3:$E$502,"&gt;="&amp;C$3,Solicitudes!$G$3:$G$502,"Planificada")&gt;0,"P",""))))</f>
        <v/>
      </c>
      <c r="D26" s="27">
        <f>IF(OR(D$3="",$A26=""),"",IF(COUNTIFS(Solicitudes!$A$3:$A$502,$A26,Solicitudes!$D$3:$D$502,"&lt;="&amp;D$3,Solicitudes!$E$3:$E$502,"&gt;="&amp;D$3,Solicitudes!$G$3:$G$502,"Aprobada",Solicitudes!$L$3:$L$502,"&lt;&gt;Licencia",Solicitudes!$L$3:$L$502,"&lt;&gt;Ausencia")&gt;0,"V",IF(COUNTIFS(Solicitudes!$A$3:$A$502,$A26,Solicitudes!$D$3:$D$502,"&lt;="&amp;D$3,Solicitudes!$E$3:$E$502,"&gt;="&amp;D$3,Solicitudes!$G$3:$G$502,"Aprobada",Solicitudes!$L$3:$L$502,"Licencia")+COUNTIFS(Solicitudes!$A$3:$A$502,$A26,Solicitudes!$D$3:$D$502,"&lt;="&amp;D$3,Solicitudes!$E$3:$E$502,"&gt;="&amp;D$3,Solicitudes!$G$3:$G$502,"Aprobada",Solicitudes!$L$3:$L$502,"Ausencia")&gt;0,"L",IF(COUNTIFS(Solicitudes!$A$3:$A$502,$A26,Solicitudes!$D$3:$D$502,"&lt;="&amp;D$3,Solicitudes!$E$3:$E$502,"&gt;="&amp;D$3,Solicitudes!$G$3:$G$502,"Solicitada")+COUNTIFS(Solicitudes!$A$3:$A$502,$A26,Solicitudes!$D$3:$D$502,"&lt;="&amp;D$3,Solicitudes!$E$3:$E$502,"&gt;="&amp;D$3,Solicitudes!$G$3:$G$502,"Planificada")&gt;0,"P",""))))</f>
        <v/>
      </c>
      <c r="E26" s="27">
        <f>IF(OR(E$3="",$A26=""),"",IF(COUNTIFS(Solicitudes!$A$3:$A$502,$A26,Solicitudes!$D$3:$D$502,"&lt;="&amp;E$3,Solicitudes!$E$3:$E$502,"&gt;="&amp;E$3,Solicitudes!$G$3:$G$502,"Aprobada",Solicitudes!$L$3:$L$502,"&lt;&gt;Licencia",Solicitudes!$L$3:$L$502,"&lt;&gt;Ausencia")&gt;0,"V",IF(COUNTIFS(Solicitudes!$A$3:$A$502,$A26,Solicitudes!$D$3:$D$502,"&lt;="&amp;E$3,Solicitudes!$E$3:$E$502,"&gt;="&amp;E$3,Solicitudes!$G$3:$G$502,"Aprobada",Solicitudes!$L$3:$L$502,"Licencia")+COUNTIFS(Solicitudes!$A$3:$A$502,$A26,Solicitudes!$D$3:$D$502,"&lt;="&amp;E$3,Solicitudes!$E$3:$E$502,"&gt;="&amp;E$3,Solicitudes!$G$3:$G$502,"Aprobada",Solicitudes!$L$3:$L$502,"Ausencia")&gt;0,"L",IF(COUNTIFS(Solicitudes!$A$3:$A$502,$A26,Solicitudes!$D$3:$D$502,"&lt;="&amp;E$3,Solicitudes!$E$3:$E$502,"&gt;="&amp;E$3,Solicitudes!$G$3:$G$502,"Solicitada")+COUNTIFS(Solicitudes!$A$3:$A$502,$A26,Solicitudes!$D$3:$D$502,"&lt;="&amp;E$3,Solicitudes!$E$3:$E$502,"&gt;="&amp;E$3,Solicitudes!$G$3:$G$502,"Planificada")&gt;0,"P",""))))</f>
        <v/>
      </c>
      <c r="F26" s="27">
        <f>IF(OR(F$3="",$A26=""),"",IF(COUNTIFS(Solicitudes!$A$3:$A$502,$A26,Solicitudes!$D$3:$D$502,"&lt;="&amp;F$3,Solicitudes!$E$3:$E$502,"&gt;="&amp;F$3,Solicitudes!$G$3:$G$502,"Aprobada",Solicitudes!$L$3:$L$502,"&lt;&gt;Licencia",Solicitudes!$L$3:$L$502,"&lt;&gt;Ausencia")&gt;0,"V",IF(COUNTIFS(Solicitudes!$A$3:$A$502,$A26,Solicitudes!$D$3:$D$502,"&lt;="&amp;F$3,Solicitudes!$E$3:$E$502,"&gt;="&amp;F$3,Solicitudes!$G$3:$G$502,"Aprobada",Solicitudes!$L$3:$L$502,"Licencia")+COUNTIFS(Solicitudes!$A$3:$A$502,$A26,Solicitudes!$D$3:$D$502,"&lt;="&amp;F$3,Solicitudes!$E$3:$E$502,"&gt;="&amp;F$3,Solicitudes!$G$3:$G$502,"Aprobada",Solicitudes!$L$3:$L$502,"Ausencia")&gt;0,"L",IF(COUNTIFS(Solicitudes!$A$3:$A$502,$A26,Solicitudes!$D$3:$D$502,"&lt;="&amp;F$3,Solicitudes!$E$3:$E$502,"&gt;="&amp;F$3,Solicitudes!$G$3:$G$502,"Solicitada")+COUNTIFS(Solicitudes!$A$3:$A$502,$A26,Solicitudes!$D$3:$D$502,"&lt;="&amp;F$3,Solicitudes!$E$3:$E$502,"&gt;="&amp;F$3,Solicitudes!$G$3:$G$502,"Planificada")&gt;0,"P",""))))</f>
        <v/>
      </c>
      <c r="G26" s="27">
        <f>IF(OR(G$3="",$A26=""),"",IF(COUNTIFS(Solicitudes!$A$3:$A$502,$A26,Solicitudes!$D$3:$D$502,"&lt;="&amp;G$3,Solicitudes!$E$3:$E$502,"&gt;="&amp;G$3,Solicitudes!$G$3:$G$502,"Aprobada",Solicitudes!$L$3:$L$502,"&lt;&gt;Licencia",Solicitudes!$L$3:$L$502,"&lt;&gt;Ausencia")&gt;0,"V",IF(COUNTIFS(Solicitudes!$A$3:$A$502,$A26,Solicitudes!$D$3:$D$502,"&lt;="&amp;G$3,Solicitudes!$E$3:$E$502,"&gt;="&amp;G$3,Solicitudes!$G$3:$G$502,"Aprobada",Solicitudes!$L$3:$L$502,"Licencia")+COUNTIFS(Solicitudes!$A$3:$A$502,$A26,Solicitudes!$D$3:$D$502,"&lt;="&amp;G$3,Solicitudes!$E$3:$E$502,"&gt;="&amp;G$3,Solicitudes!$G$3:$G$502,"Aprobada",Solicitudes!$L$3:$L$502,"Ausencia")&gt;0,"L",IF(COUNTIFS(Solicitudes!$A$3:$A$502,$A26,Solicitudes!$D$3:$D$502,"&lt;="&amp;G$3,Solicitudes!$E$3:$E$502,"&gt;="&amp;G$3,Solicitudes!$G$3:$G$502,"Solicitada")+COUNTIFS(Solicitudes!$A$3:$A$502,$A26,Solicitudes!$D$3:$D$502,"&lt;="&amp;G$3,Solicitudes!$E$3:$E$502,"&gt;="&amp;G$3,Solicitudes!$G$3:$G$502,"Planificada")&gt;0,"P",""))))</f>
        <v/>
      </c>
      <c r="H26" s="27">
        <f>IF(OR(H$3="",$A26=""),"",IF(COUNTIFS(Solicitudes!$A$3:$A$502,$A26,Solicitudes!$D$3:$D$502,"&lt;="&amp;H$3,Solicitudes!$E$3:$E$502,"&gt;="&amp;H$3,Solicitudes!$G$3:$G$502,"Aprobada",Solicitudes!$L$3:$L$502,"&lt;&gt;Licencia",Solicitudes!$L$3:$L$502,"&lt;&gt;Ausencia")&gt;0,"V",IF(COUNTIFS(Solicitudes!$A$3:$A$502,$A26,Solicitudes!$D$3:$D$502,"&lt;="&amp;H$3,Solicitudes!$E$3:$E$502,"&gt;="&amp;H$3,Solicitudes!$G$3:$G$502,"Aprobada",Solicitudes!$L$3:$L$502,"Licencia")+COUNTIFS(Solicitudes!$A$3:$A$502,$A26,Solicitudes!$D$3:$D$502,"&lt;="&amp;H$3,Solicitudes!$E$3:$E$502,"&gt;="&amp;H$3,Solicitudes!$G$3:$G$502,"Aprobada",Solicitudes!$L$3:$L$502,"Ausencia")&gt;0,"L",IF(COUNTIFS(Solicitudes!$A$3:$A$502,$A26,Solicitudes!$D$3:$D$502,"&lt;="&amp;H$3,Solicitudes!$E$3:$E$502,"&gt;="&amp;H$3,Solicitudes!$G$3:$G$502,"Solicitada")+COUNTIFS(Solicitudes!$A$3:$A$502,$A26,Solicitudes!$D$3:$D$502,"&lt;="&amp;H$3,Solicitudes!$E$3:$E$502,"&gt;="&amp;H$3,Solicitudes!$G$3:$G$502,"Planificada")&gt;0,"P",""))))</f>
        <v/>
      </c>
      <c r="I26" s="27">
        <f>IF(OR(I$3="",$A26=""),"",IF(COUNTIFS(Solicitudes!$A$3:$A$502,$A26,Solicitudes!$D$3:$D$502,"&lt;="&amp;I$3,Solicitudes!$E$3:$E$502,"&gt;="&amp;I$3,Solicitudes!$G$3:$G$502,"Aprobada",Solicitudes!$L$3:$L$502,"&lt;&gt;Licencia",Solicitudes!$L$3:$L$502,"&lt;&gt;Ausencia")&gt;0,"V",IF(COUNTIFS(Solicitudes!$A$3:$A$502,$A26,Solicitudes!$D$3:$D$502,"&lt;="&amp;I$3,Solicitudes!$E$3:$E$502,"&gt;="&amp;I$3,Solicitudes!$G$3:$G$502,"Aprobada",Solicitudes!$L$3:$L$502,"Licencia")+COUNTIFS(Solicitudes!$A$3:$A$502,$A26,Solicitudes!$D$3:$D$502,"&lt;="&amp;I$3,Solicitudes!$E$3:$E$502,"&gt;="&amp;I$3,Solicitudes!$G$3:$G$502,"Aprobada",Solicitudes!$L$3:$L$502,"Ausencia")&gt;0,"L",IF(COUNTIFS(Solicitudes!$A$3:$A$502,$A26,Solicitudes!$D$3:$D$502,"&lt;="&amp;I$3,Solicitudes!$E$3:$E$502,"&gt;="&amp;I$3,Solicitudes!$G$3:$G$502,"Solicitada")+COUNTIFS(Solicitudes!$A$3:$A$502,$A26,Solicitudes!$D$3:$D$502,"&lt;="&amp;I$3,Solicitudes!$E$3:$E$502,"&gt;="&amp;I$3,Solicitudes!$G$3:$G$502,"Planificada")&gt;0,"P",""))))</f>
        <v/>
      </c>
      <c r="J26" s="27">
        <f>IF(OR(J$3="",$A26=""),"",IF(COUNTIFS(Solicitudes!$A$3:$A$502,$A26,Solicitudes!$D$3:$D$502,"&lt;="&amp;J$3,Solicitudes!$E$3:$E$502,"&gt;="&amp;J$3,Solicitudes!$G$3:$G$502,"Aprobada",Solicitudes!$L$3:$L$502,"&lt;&gt;Licencia",Solicitudes!$L$3:$L$502,"&lt;&gt;Ausencia")&gt;0,"V",IF(COUNTIFS(Solicitudes!$A$3:$A$502,$A26,Solicitudes!$D$3:$D$502,"&lt;="&amp;J$3,Solicitudes!$E$3:$E$502,"&gt;="&amp;J$3,Solicitudes!$G$3:$G$502,"Aprobada",Solicitudes!$L$3:$L$502,"Licencia")+COUNTIFS(Solicitudes!$A$3:$A$502,$A26,Solicitudes!$D$3:$D$502,"&lt;="&amp;J$3,Solicitudes!$E$3:$E$502,"&gt;="&amp;J$3,Solicitudes!$G$3:$G$502,"Aprobada",Solicitudes!$L$3:$L$502,"Ausencia")&gt;0,"L",IF(COUNTIFS(Solicitudes!$A$3:$A$502,$A26,Solicitudes!$D$3:$D$502,"&lt;="&amp;J$3,Solicitudes!$E$3:$E$502,"&gt;="&amp;J$3,Solicitudes!$G$3:$G$502,"Solicitada")+COUNTIFS(Solicitudes!$A$3:$A$502,$A26,Solicitudes!$D$3:$D$502,"&lt;="&amp;J$3,Solicitudes!$E$3:$E$502,"&gt;="&amp;J$3,Solicitudes!$G$3:$G$502,"Planificada")&gt;0,"P",""))))</f>
        <v/>
      </c>
      <c r="K26" s="27">
        <f>IF(OR(K$3="",$A26=""),"",IF(COUNTIFS(Solicitudes!$A$3:$A$502,$A26,Solicitudes!$D$3:$D$502,"&lt;="&amp;K$3,Solicitudes!$E$3:$E$502,"&gt;="&amp;K$3,Solicitudes!$G$3:$G$502,"Aprobada",Solicitudes!$L$3:$L$502,"&lt;&gt;Licencia",Solicitudes!$L$3:$L$502,"&lt;&gt;Ausencia")&gt;0,"V",IF(COUNTIFS(Solicitudes!$A$3:$A$502,$A26,Solicitudes!$D$3:$D$502,"&lt;="&amp;K$3,Solicitudes!$E$3:$E$502,"&gt;="&amp;K$3,Solicitudes!$G$3:$G$502,"Aprobada",Solicitudes!$L$3:$L$502,"Licencia")+COUNTIFS(Solicitudes!$A$3:$A$502,$A26,Solicitudes!$D$3:$D$502,"&lt;="&amp;K$3,Solicitudes!$E$3:$E$502,"&gt;="&amp;K$3,Solicitudes!$G$3:$G$502,"Aprobada",Solicitudes!$L$3:$L$502,"Ausencia")&gt;0,"L",IF(COUNTIFS(Solicitudes!$A$3:$A$502,$A26,Solicitudes!$D$3:$D$502,"&lt;="&amp;K$3,Solicitudes!$E$3:$E$502,"&gt;="&amp;K$3,Solicitudes!$G$3:$G$502,"Solicitada")+COUNTIFS(Solicitudes!$A$3:$A$502,$A26,Solicitudes!$D$3:$D$502,"&lt;="&amp;K$3,Solicitudes!$E$3:$E$502,"&gt;="&amp;K$3,Solicitudes!$G$3:$G$502,"Planificada")&gt;0,"P",""))))</f>
        <v/>
      </c>
      <c r="L26" s="27">
        <f>IF(OR(L$3="",$A26=""),"",IF(COUNTIFS(Solicitudes!$A$3:$A$502,$A26,Solicitudes!$D$3:$D$502,"&lt;="&amp;L$3,Solicitudes!$E$3:$E$502,"&gt;="&amp;L$3,Solicitudes!$G$3:$G$502,"Aprobada",Solicitudes!$L$3:$L$502,"&lt;&gt;Licencia",Solicitudes!$L$3:$L$502,"&lt;&gt;Ausencia")&gt;0,"V",IF(COUNTIFS(Solicitudes!$A$3:$A$502,$A26,Solicitudes!$D$3:$D$502,"&lt;="&amp;L$3,Solicitudes!$E$3:$E$502,"&gt;="&amp;L$3,Solicitudes!$G$3:$G$502,"Aprobada",Solicitudes!$L$3:$L$502,"Licencia")+COUNTIFS(Solicitudes!$A$3:$A$502,$A26,Solicitudes!$D$3:$D$502,"&lt;="&amp;L$3,Solicitudes!$E$3:$E$502,"&gt;="&amp;L$3,Solicitudes!$G$3:$G$502,"Aprobada",Solicitudes!$L$3:$L$502,"Ausencia")&gt;0,"L",IF(COUNTIFS(Solicitudes!$A$3:$A$502,$A26,Solicitudes!$D$3:$D$502,"&lt;="&amp;L$3,Solicitudes!$E$3:$E$502,"&gt;="&amp;L$3,Solicitudes!$G$3:$G$502,"Solicitada")+COUNTIFS(Solicitudes!$A$3:$A$502,$A26,Solicitudes!$D$3:$D$502,"&lt;="&amp;L$3,Solicitudes!$E$3:$E$502,"&gt;="&amp;L$3,Solicitudes!$G$3:$G$502,"Planificada")&gt;0,"P",""))))</f>
        <v/>
      </c>
      <c r="M26" s="27">
        <f>IF(OR(M$3="",$A26=""),"",IF(COUNTIFS(Solicitudes!$A$3:$A$502,$A26,Solicitudes!$D$3:$D$502,"&lt;="&amp;M$3,Solicitudes!$E$3:$E$502,"&gt;="&amp;M$3,Solicitudes!$G$3:$G$502,"Aprobada",Solicitudes!$L$3:$L$502,"&lt;&gt;Licencia",Solicitudes!$L$3:$L$502,"&lt;&gt;Ausencia")&gt;0,"V",IF(COUNTIFS(Solicitudes!$A$3:$A$502,$A26,Solicitudes!$D$3:$D$502,"&lt;="&amp;M$3,Solicitudes!$E$3:$E$502,"&gt;="&amp;M$3,Solicitudes!$G$3:$G$502,"Aprobada",Solicitudes!$L$3:$L$502,"Licencia")+COUNTIFS(Solicitudes!$A$3:$A$502,$A26,Solicitudes!$D$3:$D$502,"&lt;="&amp;M$3,Solicitudes!$E$3:$E$502,"&gt;="&amp;M$3,Solicitudes!$G$3:$G$502,"Aprobada",Solicitudes!$L$3:$L$502,"Ausencia")&gt;0,"L",IF(COUNTIFS(Solicitudes!$A$3:$A$502,$A26,Solicitudes!$D$3:$D$502,"&lt;="&amp;M$3,Solicitudes!$E$3:$E$502,"&gt;="&amp;M$3,Solicitudes!$G$3:$G$502,"Solicitada")+COUNTIFS(Solicitudes!$A$3:$A$502,$A26,Solicitudes!$D$3:$D$502,"&lt;="&amp;M$3,Solicitudes!$E$3:$E$502,"&gt;="&amp;M$3,Solicitudes!$G$3:$G$502,"Planificada")&gt;0,"P",""))))</f>
        <v/>
      </c>
      <c r="N26" s="27">
        <f>IF(OR(N$3="",$A26=""),"",IF(COUNTIFS(Solicitudes!$A$3:$A$502,$A26,Solicitudes!$D$3:$D$502,"&lt;="&amp;N$3,Solicitudes!$E$3:$E$502,"&gt;="&amp;N$3,Solicitudes!$G$3:$G$502,"Aprobada",Solicitudes!$L$3:$L$502,"&lt;&gt;Licencia",Solicitudes!$L$3:$L$502,"&lt;&gt;Ausencia")&gt;0,"V",IF(COUNTIFS(Solicitudes!$A$3:$A$502,$A26,Solicitudes!$D$3:$D$502,"&lt;="&amp;N$3,Solicitudes!$E$3:$E$502,"&gt;="&amp;N$3,Solicitudes!$G$3:$G$502,"Aprobada",Solicitudes!$L$3:$L$502,"Licencia")+COUNTIFS(Solicitudes!$A$3:$A$502,$A26,Solicitudes!$D$3:$D$502,"&lt;="&amp;N$3,Solicitudes!$E$3:$E$502,"&gt;="&amp;N$3,Solicitudes!$G$3:$G$502,"Aprobada",Solicitudes!$L$3:$L$502,"Ausencia")&gt;0,"L",IF(COUNTIFS(Solicitudes!$A$3:$A$502,$A26,Solicitudes!$D$3:$D$502,"&lt;="&amp;N$3,Solicitudes!$E$3:$E$502,"&gt;="&amp;N$3,Solicitudes!$G$3:$G$502,"Solicitada")+COUNTIFS(Solicitudes!$A$3:$A$502,$A26,Solicitudes!$D$3:$D$502,"&lt;="&amp;N$3,Solicitudes!$E$3:$E$502,"&gt;="&amp;N$3,Solicitudes!$G$3:$G$502,"Planificada")&gt;0,"P",""))))</f>
        <v/>
      </c>
      <c r="O26" s="27">
        <f>IF(OR(O$3="",$A26=""),"",IF(COUNTIFS(Solicitudes!$A$3:$A$502,$A26,Solicitudes!$D$3:$D$502,"&lt;="&amp;O$3,Solicitudes!$E$3:$E$502,"&gt;="&amp;O$3,Solicitudes!$G$3:$G$502,"Aprobada",Solicitudes!$L$3:$L$502,"&lt;&gt;Licencia",Solicitudes!$L$3:$L$502,"&lt;&gt;Ausencia")&gt;0,"V",IF(COUNTIFS(Solicitudes!$A$3:$A$502,$A26,Solicitudes!$D$3:$D$502,"&lt;="&amp;O$3,Solicitudes!$E$3:$E$502,"&gt;="&amp;O$3,Solicitudes!$G$3:$G$502,"Aprobada",Solicitudes!$L$3:$L$502,"Licencia")+COUNTIFS(Solicitudes!$A$3:$A$502,$A26,Solicitudes!$D$3:$D$502,"&lt;="&amp;O$3,Solicitudes!$E$3:$E$502,"&gt;="&amp;O$3,Solicitudes!$G$3:$G$502,"Aprobada",Solicitudes!$L$3:$L$502,"Ausencia")&gt;0,"L",IF(COUNTIFS(Solicitudes!$A$3:$A$502,$A26,Solicitudes!$D$3:$D$502,"&lt;="&amp;O$3,Solicitudes!$E$3:$E$502,"&gt;="&amp;O$3,Solicitudes!$G$3:$G$502,"Solicitada")+COUNTIFS(Solicitudes!$A$3:$A$502,$A26,Solicitudes!$D$3:$D$502,"&lt;="&amp;O$3,Solicitudes!$E$3:$E$502,"&gt;="&amp;O$3,Solicitudes!$G$3:$G$502,"Planificada")&gt;0,"P",""))))</f>
        <v/>
      </c>
      <c r="P26" s="27">
        <f>IF(OR(P$3="",$A26=""),"",IF(COUNTIFS(Solicitudes!$A$3:$A$502,$A26,Solicitudes!$D$3:$D$502,"&lt;="&amp;P$3,Solicitudes!$E$3:$E$502,"&gt;="&amp;P$3,Solicitudes!$G$3:$G$502,"Aprobada",Solicitudes!$L$3:$L$502,"&lt;&gt;Licencia",Solicitudes!$L$3:$L$502,"&lt;&gt;Ausencia")&gt;0,"V",IF(COUNTIFS(Solicitudes!$A$3:$A$502,$A26,Solicitudes!$D$3:$D$502,"&lt;="&amp;P$3,Solicitudes!$E$3:$E$502,"&gt;="&amp;P$3,Solicitudes!$G$3:$G$502,"Aprobada",Solicitudes!$L$3:$L$502,"Licencia")+COUNTIFS(Solicitudes!$A$3:$A$502,$A26,Solicitudes!$D$3:$D$502,"&lt;="&amp;P$3,Solicitudes!$E$3:$E$502,"&gt;="&amp;P$3,Solicitudes!$G$3:$G$502,"Aprobada",Solicitudes!$L$3:$L$502,"Ausencia")&gt;0,"L",IF(COUNTIFS(Solicitudes!$A$3:$A$502,$A26,Solicitudes!$D$3:$D$502,"&lt;="&amp;P$3,Solicitudes!$E$3:$E$502,"&gt;="&amp;P$3,Solicitudes!$G$3:$G$502,"Solicitada")+COUNTIFS(Solicitudes!$A$3:$A$502,$A26,Solicitudes!$D$3:$D$502,"&lt;="&amp;P$3,Solicitudes!$E$3:$E$502,"&gt;="&amp;P$3,Solicitudes!$G$3:$G$502,"Planificada")&gt;0,"P",""))))</f>
        <v/>
      </c>
      <c r="Q26" s="27">
        <f>IF(OR(Q$3="",$A26=""),"",IF(COUNTIFS(Solicitudes!$A$3:$A$502,$A26,Solicitudes!$D$3:$D$502,"&lt;="&amp;Q$3,Solicitudes!$E$3:$E$502,"&gt;="&amp;Q$3,Solicitudes!$G$3:$G$502,"Aprobada",Solicitudes!$L$3:$L$502,"&lt;&gt;Licencia",Solicitudes!$L$3:$L$502,"&lt;&gt;Ausencia")&gt;0,"V",IF(COUNTIFS(Solicitudes!$A$3:$A$502,$A26,Solicitudes!$D$3:$D$502,"&lt;="&amp;Q$3,Solicitudes!$E$3:$E$502,"&gt;="&amp;Q$3,Solicitudes!$G$3:$G$502,"Aprobada",Solicitudes!$L$3:$L$502,"Licencia")+COUNTIFS(Solicitudes!$A$3:$A$502,$A26,Solicitudes!$D$3:$D$502,"&lt;="&amp;Q$3,Solicitudes!$E$3:$E$502,"&gt;="&amp;Q$3,Solicitudes!$G$3:$G$502,"Aprobada",Solicitudes!$L$3:$L$502,"Ausencia")&gt;0,"L",IF(COUNTIFS(Solicitudes!$A$3:$A$502,$A26,Solicitudes!$D$3:$D$502,"&lt;="&amp;Q$3,Solicitudes!$E$3:$E$502,"&gt;="&amp;Q$3,Solicitudes!$G$3:$G$502,"Solicitada")+COUNTIFS(Solicitudes!$A$3:$A$502,$A26,Solicitudes!$D$3:$D$502,"&lt;="&amp;Q$3,Solicitudes!$E$3:$E$502,"&gt;="&amp;Q$3,Solicitudes!$G$3:$G$502,"Planificada")&gt;0,"P",""))))</f>
        <v/>
      </c>
      <c r="R26" s="27">
        <f>IF(OR(R$3="",$A26=""),"",IF(COUNTIFS(Solicitudes!$A$3:$A$502,$A26,Solicitudes!$D$3:$D$502,"&lt;="&amp;R$3,Solicitudes!$E$3:$E$502,"&gt;="&amp;R$3,Solicitudes!$G$3:$G$502,"Aprobada",Solicitudes!$L$3:$L$502,"&lt;&gt;Licencia",Solicitudes!$L$3:$L$502,"&lt;&gt;Ausencia")&gt;0,"V",IF(COUNTIFS(Solicitudes!$A$3:$A$502,$A26,Solicitudes!$D$3:$D$502,"&lt;="&amp;R$3,Solicitudes!$E$3:$E$502,"&gt;="&amp;R$3,Solicitudes!$G$3:$G$502,"Aprobada",Solicitudes!$L$3:$L$502,"Licencia")+COUNTIFS(Solicitudes!$A$3:$A$502,$A26,Solicitudes!$D$3:$D$502,"&lt;="&amp;R$3,Solicitudes!$E$3:$E$502,"&gt;="&amp;R$3,Solicitudes!$G$3:$G$502,"Aprobada",Solicitudes!$L$3:$L$502,"Ausencia")&gt;0,"L",IF(COUNTIFS(Solicitudes!$A$3:$A$502,$A26,Solicitudes!$D$3:$D$502,"&lt;="&amp;R$3,Solicitudes!$E$3:$E$502,"&gt;="&amp;R$3,Solicitudes!$G$3:$G$502,"Solicitada")+COUNTIFS(Solicitudes!$A$3:$A$502,$A26,Solicitudes!$D$3:$D$502,"&lt;="&amp;R$3,Solicitudes!$E$3:$E$502,"&gt;="&amp;R$3,Solicitudes!$G$3:$G$502,"Planificada")&gt;0,"P",""))))</f>
        <v/>
      </c>
      <c r="S26" s="27">
        <f>IF(OR(S$3="",$A26=""),"",IF(COUNTIFS(Solicitudes!$A$3:$A$502,$A26,Solicitudes!$D$3:$D$502,"&lt;="&amp;S$3,Solicitudes!$E$3:$E$502,"&gt;="&amp;S$3,Solicitudes!$G$3:$G$502,"Aprobada",Solicitudes!$L$3:$L$502,"&lt;&gt;Licencia",Solicitudes!$L$3:$L$502,"&lt;&gt;Ausencia")&gt;0,"V",IF(COUNTIFS(Solicitudes!$A$3:$A$502,$A26,Solicitudes!$D$3:$D$502,"&lt;="&amp;S$3,Solicitudes!$E$3:$E$502,"&gt;="&amp;S$3,Solicitudes!$G$3:$G$502,"Aprobada",Solicitudes!$L$3:$L$502,"Licencia")+COUNTIFS(Solicitudes!$A$3:$A$502,$A26,Solicitudes!$D$3:$D$502,"&lt;="&amp;S$3,Solicitudes!$E$3:$E$502,"&gt;="&amp;S$3,Solicitudes!$G$3:$G$502,"Aprobada",Solicitudes!$L$3:$L$502,"Ausencia")&gt;0,"L",IF(COUNTIFS(Solicitudes!$A$3:$A$502,$A26,Solicitudes!$D$3:$D$502,"&lt;="&amp;S$3,Solicitudes!$E$3:$E$502,"&gt;="&amp;S$3,Solicitudes!$G$3:$G$502,"Solicitada")+COUNTIFS(Solicitudes!$A$3:$A$502,$A26,Solicitudes!$D$3:$D$502,"&lt;="&amp;S$3,Solicitudes!$E$3:$E$502,"&gt;="&amp;S$3,Solicitudes!$G$3:$G$502,"Planificada")&gt;0,"P",""))))</f>
        <v/>
      </c>
      <c r="T26" s="27">
        <f>IF(OR(T$3="",$A26=""),"",IF(COUNTIFS(Solicitudes!$A$3:$A$502,$A26,Solicitudes!$D$3:$D$502,"&lt;="&amp;T$3,Solicitudes!$E$3:$E$502,"&gt;="&amp;T$3,Solicitudes!$G$3:$G$502,"Aprobada",Solicitudes!$L$3:$L$502,"&lt;&gt;Licencia",Solicitudes!$L$3:$L$502,"&lt;&gt;Ausencia")&gt;0,"V",IF(COUNTIFS(Solicitudes!$A$3:$A$502,$A26,Solicitudes!$D$3:$D$502,"&lt;="&amp;T$3,Solicitudes!$E$3:$E$502,"&gt;="&amp;T$3,Solicitudes!$G$3:$G$502,"Aprobada",Solicitudes!$L$3:$L$502,"Licencia")+COUNTIFS(Solicitudes!$A$3:$A$502,$A26,Solicitudes!$D$3:$D$502,"&lt;="&amp;T$3,Solicitudes!$E$3:$E$502,"&gt;="&amp;T$3,Solicitudes!$G$3:$G$502,"Aprobada",Solicitudes!$L$3:$L$502,"Ausencia")&gt;0,"L",IF(COUNTIFS(Solicitudes!$A$3:$A$502,$A26,Solicitudes!$D$3:$D$502,"&lt;="&amp;T$3,Solicitudes!$E$3:$E$502,"&gt;="&amp;T$3,Solicitudes!$G$3:$G$502,"Solicitada")+COUNTIFS(Solicitudes!$A$3:$A$502,$A26,Solicitudes!$D$3:$D$502,"&lt;="&amp;T$3,Solicitudes!$E$3:$E$502,"&gt;="&amp;T$3,Solicitudes!$G$3:$G$502,"Planificada")&gt;0,"P",""))))</f>
        <v/>
      </c>
      <c r="U26" s="27">
        <f>IF(OR(U$3="",$A26=""),"",IF(COUNTIFS(Solicitudes!$A$3:$A$502,$A26,Solicitudes!$D$3:$D$502,"&lt;="&amp;U$3,Solicitudes!$E$3:$E$502,"&gt;="&amp;U$3,Solicitudes!$G$3:$G$502,"Aprobada",Solicitudes!$L$3:$L$502,"&lt;&gt;Licencia",Solicitudes!$L$3:$L$502,"&lt;&gt;Ausencia")&gt;0,"V",IF(COUNTIFS(Solicitudes!$A$3:$A$502,$A26,Solicitudes!$D$3:$D$502,"&lt;="&amp;U$3,Solicitudes!$E$3:$E$502,"&gt;="&amp;U$3,Solicitudes!$G$3:$G$502,"Aprobada",Solicitudes!$L$3:$L$502,"Licencia")+COUNTIFS(Solicitudes!$A$3:$A$502,$A26,Solicitudes!$D$3:$D$502,"&lt;="&amp;U$3,Solicitudes!$E$3:$E$502,"&gt;="&amp;U$3,Solicitudes!$G$3:$G$502,"Aprobada",Solicitudes!$L$3:$L$502,"Ausencia")&gt;0,"L",IF(COUNTIFS(Solicitudes!$A$3:$A$502,$A26,Solicitudes!$D$3:$D$502,"&lt;="&amp;U$3,Solicitudes!$E$3:$E$502,"&gt;="&amp;U$3,Solicitudes!$G$3:$G$502,"Solicitada")+COUNTIFS(Solicitudes!$A$3:$A$502,$A26,Solicitudes!$D$3:$D$502,"&lt;="&amp;U$3,Solicitudes!$E$3:$E$502,"&gt;="&amp;U$3,Solicitudes!$G$3:$G$502,"Planificada")&gt;0,"P",""))))</f>
        <v/>
      </c>
      <c r="V26" s="27">
        <f>IF(OR(V$3="",$A26=""),"",IF(COUNTIFS(Solicitudes!$A$3:$A$502,$A26,Solicitudes!$D$3:$D$502,"&lt;="&amp;V$3,Solicitudes!$E$3:$E$502,"&gt;="&amp;V$3,Solicitudes!$G$3:$G$502,"Aprobada",Solicitudes!$L$3:$L$502,"&lt;&gt;Licencia",Solicitudes!$L$3:$L$502,"&lt;&gt;Ausencia")&gt;0,"V",IF(COUNTIFS(Solicitudes!$A$3:$A$502,$A26,Solicitudes!$D$3:$D$502,"&lt;="&amp;V$3,Solicitudes!$E$3:$E$502,"&gt;="&amp;V$3,Solicitudes!$G$3:$G$502,"Aprobada",Solicitudes!$L$3:$L$502,"Licencia")+COUNTIFS(Solicitudes!$A$3:$A$502,$A26,Solicitudes!$D$3:$D$502,"&lt;="&amp;V$3,Solicitudes!$E$3:$E$502,"&gt;="&amp;V$3,Solicitudes!$G$3:$G$502,"Aprobada",Solicitudes!$L$3:$L$502,"Ausencia")&gt;0,"L",IF(COUNTIFS(Solicitudes!$A$3:$A$502,$A26,Solicitudes!$D$3:$D$502,"&lt;="&amp;V$3,Solicitudes!$E$3:$E$502,"&gt;="&amp;V$3,Solicitudes!$G$3:$G$502,"Solicitada")+COUNTIFS(Solicitudes!$A$3:$A$502,$A26,Solicitudes!$D$3:$D$502,"&lt;="&amp;V$3,Solicitudes!$E$3:$E$502,"&gt;="&amp;V$3,Solicitudes!$G$3:$G$502,"Planificada")&gt;0,"P",""))))</f>
        <v/>
      </c>
      <c r="W26" s="27">
        <f>IF(OR(W$3="",$A26=""),"",IF(COUNTIFS(Solicitudes!$A$3:$A$502,$A26,Solicitudes!$D$3:$D$502,"&lt;="&amp;W$3,Solicitudes!$E$3:$E$502,"&gt;="&amp;W$3,Solicitudes!$G$3:$G$502,"Aprobada",Solicitudes!$L$3:$L$502,"&lt;&gt;Licencia",Solicitudes!$L$3:$L$502,"&lt;&gt;Ausencia")&gt;0,"V",IF(COUNTIFS(Solicitudes!$A$3:$A$502,$A26,Solicitudes!$D$3:$D$502,"&lt;="&amp;W$3,Solicitudes!$E$3:$E$502,"&gt;="&amp;W$3,Solicitudes!$G$3:$G$502,"Aprobada",Solicitudes!$L$3:$L$502,"Licencia")+COUNTIFS(Solicitudes!$A$3:$A$502,$A26,Solicitudes!$D$3:$D$502,"&lt;="&amp;W$3,Solicitudes!$E$3:$E$502,"&gt;="&amp;W$3,Solicitudes!$G$3:$G$502,"Aprobada",Solicitudes!$L$3:$L$502,"Ausencia")&gt;0,"L",IF(COUNTIFS(Solicitudes!$A$3:$A$502,$A26,Solicitudes!$D$3:$D$502,"&lt;="&amp;W$3,Solicitudes!$E$3:$E$502,"&gt;="&amp;W$3,Solicitudes!$G$3:$G$502,"Solicitada")+COUNTIFS(Solicitudes!$A$3:$A$502,$A26,Solicitudes!$D$3:$D$502,"&lt;="&amp;W$3,Solicitudes!$E$3:$E$502,"&gt;="&amp;W$3,Solicitudes!$G$3:$G$502,"Planificada")&gt;0,"P",""))))</f>
        <v/>
      </c>
      <c r="X26" s="27">
        <f>IF(OR(X$3="",$A26=""),"",IF(COUNTIFS(Solicitudes!$A$3:$A$502,$A26,Solicitudes!$D$3:$D$502,"&lt;="&amp;X$3,Solicitudes!$E$3:$E$502,"&gt;="&amp;X$3,Solicitudes!$G$3:$G$502,"Aprobada",Solicitudes!$L$3:$L$502,"&lt;&gt;Licencia",Solicitudes!$L$3:$L$502,"&lt;&gt;Ausencia")&gt;0,"V",IF(COUNTIFS(Solicitudes!$A$3:$A$502,$A26,Solicitudes!$D$3:$D$502,"&lt;="&amp;X$3,Solicitudes!$E$3:$E$502,"&gt;="&amp;X$3,Solicitudes!$G$3:$G$502,"Aprobada",Solicitudes!$L$3:$L$502,"Licencia")+COUNTIFS(Solicitudes!$A$3:$A$502,$A26,Solicitudes!$D$3:$D$502,"&lt;="&amp;X$3,Solicitudes!$E$3:$E$502,"&gt;="&amp;X$3,Solicitudes!$G$3:$G$502,"Aprobada",Solicitudes!$L$3:$L$502,"Ausencia")&gt;0,"L",IF(COUNTIFS(Solicitudes!$A$3:$A$502,$A26,Solicitudes!$D$3:$D$502,"&lt;="&amp;X$3,Solicitudes!$E$3:$E$502,"&gt;="&amp;X$3,Solicitudes!$G$3:$G$502,"Solicitada")+COUNTIFS(Solicitudes!$A$3:$A$502,$A26,Solicitudes!$D$3:$D$502,"&lt;="&amp;X$3,Solicitudes!$E$3:$E$502,"&gt;="&amp;X$3,Solicitudes!$G$3:$G$502,"Planificada")&gt;0,"P",""))))</f>
        <v/>
      </c>
      <c r="Y26" s="27">
        <f>IF(OR(Y$3="",$A26=""),"",IF(COUNTIFS(Solicitudes!$A$3:$A$502,$A26,Solicitudes!$D$3:$D$502,"&lt;="&amp;Y$3,Solicitudes!$E$3:$E$502,"&gt;="&amp;Y$3,Solicitudes!$G$3:$G$502,"Aprobada",Solicitudes!$L$3:$L$502,"&lt;&gt;Licencia",Solicitudes!$L$3:$L$502,"&lt;&gt;Ausencia")&gt;0,"V",IF(COUNTIFS(Solicitudes!$A$3:$A$502,$A26,Solicitudes!$D$3:$D$502,"&lt;="&amp;Y$3,Solicitudes!$E$3:$E$502,"&gt;="&amp;Y$3,Solicitudes!$G$3:$G$502,"Aprobada",Solicitudes!$L$3:$L$502,"Licencia")+COUNTIFS(Solicitudes!$A$3:$A$502,$A26,Solicitudes!$D$3:$D$502,"&lt;="&amp;Y$3,Solicitudes!$E$3:$E$502,"&gt;="&amp;Y$3,Solicitudes!$G$3:$G$502,"Aprobada",Solicitudes!$L$3:$L$502,"Ausencia")&gt;0,"L",IF(COUNTIFS(Solicitudes!$A$3:$A$502,$A26,Solicitudes!$D$3:$D$502,"&lt;="&amp;Y$3,Solicitudes!$E$3:$E$502,"&gt;="&amp;Y$3,Solicitudes!$G$3:$G$502,"Solicitada")+COUNTIFS(Solicitudes!$A$3:$A$502,$A26,Solicitudes!$D$3:$D$502,"&lt;="&amp;Y$3,Solicitudes!$E$3:$E$502,"&gt;="&amp;Y$3,Solicitudes!$G$3:$G$502,"Planificada")&gt;0,"P",""))))</f>
        <v/>
      </c>
      <c r="Z26" s="27">
        <f>IF(OR(Z$3="",$A26=""),"",IF(COUNTIFS(Solicitudes!$A$3:$A$502,$A26,Solicitudes!$D$3:$D$502,"&lt;="&amp;Z$3,Solicitudes!$E$3:$E$502,"&gt;="&amp;Z$3,Solicitudes!$G$3:$G$502,"Aprobada",Solicitudes!$L$3:$L$502,"&lt;&gt;Licencia",Solicitudes!$L$3:$L$502,"&lt;&gt;Ausencia")&gt;0,"V",IF(COUNTIFS(Solicitudes!$A$3:$A$502,$A26,Solicitudes!$D$3:$D$502,"&lt;="&amp;Z$3,Solicitudes!$E$3:$E$502,"&gt;="&amp;Z$3,Solicitudes!$G$3:$G$502,"Aprobada",Solicitudes!$L$3:$L$502,"Licencia")+COUNTIFS(Solicitudes!$A$3:$A$502,$A26,Solicitudes!$D$3:$D$502,"&lt;="&amp;Z$3,Solicitudes!$E$3:$E$502,"&gt;="&amp;Z$3,Solicitudes!$G$3:$G$502,"Aprobada",Solicitudes!$L$3:$L$502,"Ausencia")&gt;0,"L",IF(COUNTIFS(Solicitudes!$A$3:$A$502,$A26,Solicitudes!$D$3:$D$502,"&lt;="&amp;Z$3,Solicitudes!$E$3:$E$502,"&gt;="&amp;Z$3,Solicitudes!$G$3:$G$502,"Solicitada")+COUNTIFS(Solicitudes!$A$3:$A$502,$A26,Solicitudes!$D$3:$D$502,"&lt;="&amp;Z$3,Solicitudes!$E$3:$E$502,"&gt;="&amp;Z$3,Solicitudes!$G$3:$G$502,"Planificada")&gt;0,"P",""))))</f>
        <v/>
      </c>
      <c r="AA26" s="27">
        <f>IF(OR(AA$3="",$A26=""),"",IF(COUNTIFS(Solicitudes!$A$3:$A$502,$A26,Solicitudes!$D$3:$D$502,"&lt;="&amp;AA$3,Solicitudes!$E$3:$E$502,"&gt;="&amp;AA$3,Solicitudes!$G$3:$G$502,"Aprobada",Solicitudes!$L$3:$L$502,"&lt;&gt;Licencia",Solicitudes!$L$3:$L$502,"&lt;&gt;Ausencia")&gt;0,"V",IF(COUNTIFS(Solicitudes!$A$3:$A$502,$A26,Solicitudes!$D$3:$D$502,"&lt;="&amp;AA$3,Solicitudes!$E$3:$E$502,"&gt;="&amp;AA$3,Solicitudes!$G$3:$G$502,"Aprobada",Solicitudes!$L$3:$L$502,"Licencia")+COUNTIFS(Solicitudes!$A$3:$A$502,$A26,Solicitudes!$D$3:$D$502,"&lt;="&amp;AA$3,Solicitudes!$E$3:$E$502,"&gt;="&amp;AA$3,Solicitudes!$G$3:$G$502,"Aprobada",Solicitudes!$L$3:$L$502,"Ausencia")&gt;0,"L",IF(COUNTIFS(Solicitudes!$A$3:$A$502,$A26,Solicitudes!$D$3:$D$502,"&lt;="&amp;AA$3,Solicitudes!$E$3:$E$502,"&gt;="&amp;AA$3,Solicitudes!$G$3:$G$502,"Solicitada")+COUNTIFS(Solicitudes!$A$3:$A$502,$A26,Solicitudes!$D$3:$D$502,"&lt;="&amp;AA$3,Solicitudes!$E$3:$E$502,"&gt;="&amp;AA$3,Solicitudes!$G$3:$G$502,"Planificada")&gt;0,"P",""))))</f>
        <v/>
      </c>
      <c r="AB26" s="27">
        <f>IF(OR(AB$3="",$A26=""),"",IF(COUNTIFS(Solicitudes!$A$3:$A$502,$A26,Solicitudes!$D$3:$D$502,"&lt;="&amp;AB$3,Solicitudes!$E$3:$E$502,"&gt;="&amp;AB$3,Solicitudes!$G$3:$G$502,"Aprobada",Solicitudes!$L$3:$L$502,"&lt;&gt;Licencia",Solicitudes!$L$3:$L$502,"&lt;&gt;Ausencia")&gt;0,"V",IF(COUNTIFS(Solicitudes!$A$3:$A$502,$A26,Solicitudes!$D$3:$D$502,"&lt;="&amp;AB$3,Solicitudes!$E$3:$E$502,"&gt;="&amp;AB$3,Solicitudes!$G$3:$G$502,"Aprobada",Solicitudes!$L$3:$L$502,"Licencia")+COUNTIFS(Solicitudes!$A$3:$A$502,$A26,Solicitudes!$D$3:$D$502,"&lt;="&amp;AB$3,Solicitudes!$E$3:$E$502,"&gt;="&amp;AB$3,Solicitudes!$G$3:$G$502,"Aprobada",Solicitudes!$L$3:$L$502,"Ausencia")&gt;0,"L",IF(COUNTIFS(Solicitudes!$A$3:$A$502,$A26,Solicitudes!$D$3:$D$502,"&lt;="&amp;AB$3,Solicitudes!$E$3:$E$502,"&gt;="&amp;AB$3,Solicitudes!$G$3:$G$502,"Solicitada")+COUNTIFS(Solicitudes!$A$3:$A$502,$A26,Solicitudes!$D$3:$D$502,"&lt;="&amp;AB$3,Solicitudes!$E$3:$E$502,"&gt;="&amp;AB$3,Solicitudes!$G$3:$G$502,"Planificada")&gt;0,"P",""))))</f>
        <v/>
      </c>
      <c r="AC26" s="27">
        <f>IF(OR(AC$3="",$A26=""),"",IF(COUNTIFS(Solicitudes!$A$3:$A$502,$A26,Solicitudes!$D$3:$D$502,"&lt;="&amp;AC$3,Solicitudes!$E$3:$E$502,"&gt;="&amp;AC$3,Solicitudes!$G$3:$G$502,"Aprobada",Solicitudes!$L$3:$L$502,"&lt;&gt;Licencia",Solicitudes!$L$3:$L$502,"&lt;&gt;Ausencia")&gt;0,"V",IF(COUNTIFS(Solicitudes!$A$3:$A$502,$A26,Solicitudes!$D$3:$D$502,"&lt;="&amp;AC$3,Solicitudes!$E$3:$E$502,"&gt;="&amp;AC$3,Solicitudes!$G$3:$G$502,"Aprobada",Solicitudes!$L$3:$L$502,"Licencia")+COUNTIFS(Solicitudes!$A$3:$A$502,$A26,Solicitudes!$D$3:$D$502,"&lt;="&amp;AC$3,Solicitudes!$E$3:$E$502,"&gt;="&amp;AC$3,Solicitudes!$G$3:$G$502,"Aprobada",Solicitudes!$L$3:$L$502,"Ausencia")&gt;0,"L",IF(COUNTIFS(Solicitudes!$A$3:$A$502,$A26,Solicitudes!$D$3:$D$502,"&lt;="&amp;AC$3,Solicitudes!$E$3:$E$502,"&gt;="&amp;AC$3,Solicitudes!$G$3:$G$502,"Solicitada")+COUNTIFS(Solicitudes!$A$3:$A$502,$A26,Solicitudes!$D$3:$D$502,"&lt;="&amp;AC$3,Solicitudes!$E$3:$E$502,"&gt;="&amp;AC$3,Solicitudes!$G$3:$G$502,"Planificada")&gt;0,"P",""))))</f>
        <v/>
      </c>
      <c r="AD26" s="27">
        <f>IF(OR(AD$3="",$A26=""),"",IF(COUNTIFS(Solicitudes!$A$3:$A$502,$A26,Solicitudes!$D$3:$D$502,"&lt;="&amp;AD$3,Solicitudes!$E$3:$E$502,"&gt;="&amp;AD$3,Solicitudes!$G$3:$G$502,"Aprobada",Solicitudes!$L$3:$L$502,"&lt;&gt;Licencia",Solicitudes!$L$3:$L$502,"&lt;&gt;Ausencia")&gt;0,"V",IF(COUNTIFS(Solicitudes!$A$3:$A$502,$A26,Solicitudes!$D$3:$D$502,"&lt;="&amp;AD$3,Solicitudes!$E$3:$E$502,"&gt;="&amp;AD$3,Solicitudes!$G$3:$G$502,"Aprobada",Solicitudes!$L$3:$L$502,"Licencia")+COUNTIFS(Solicitudes!$A$3:$A$502,$A26,Solicitudes!$D$3:$D$502,"&lt;="&amp;AD$3,Solicitudes!$E$3:$E$502,"&gt;="&amp;AD$3,Solicitudes!$G$3:$G$502,"Aprobada",Solicitudes!$L$3:$L$502,"Ausencia")&gt;0,"L",IF(COUNTIFS(Solicitudes!$A$3:$A$502,$A26,Solicitudes!$D$3:$D$502,"&lt;="&amp;AD$3,Solicitudes!$E$3:$E$502,"&gt;="&amp;AD$3,Solicitudes!$G$3:$G$502,"Solicitada")+COUNTIFS(Solicitudes!$A$3:$A$502,$A26,Solicitudes!$D$3:$D$502,"&lt;="&amp;AD$3,Solicitudes!$E$3:$E$502,"&gt;="&amp;AD$3,Solicitudes!$G$3:$G$502,"Planificada")&gt;0,"P",""))))</f>
        <v/>
      </c>
      <c r="AE26" s="27">
        <f>IF(OR(AE$3="",$A26=""),"",IF(COUNTIFS(Solicitudes!$A$3:$A$502,$A26,Solicitudes!$D$3:$D$502,"&lt;="&amp;AE$3,Solicitudes!$E$3:$E$502,"&gt;="&amp;AE$3,Solicitudes!$G$3:$G$502,"Aprobada",Solicitudes!$L$3:$L$502,"&lt;&gt;Licencia",Solicitudes!$L$3:$L$502,"&lt;&gt;Ausencia")&gt;0,"V",IF(COUNTIFS(Solicitudes!$A$3:$A$502,$A26,Solicitudes!$D$3:$D$502,"&lt;="&amp;AE$3,Solicitudes!$E$3:$E$502,"&gt;="&amp;AE$3,Solicitudes!$G$3:$G$502,"Aprobada",Solicitudes!$L$3:$L$502,"Licencia")+COUNTIFS(Solicitudes!$A$3:$A$502,$A26,Solicitudes!$D$3:$D$502,"&lt;="&amp;AE$3,Solicitudes!$E$3:$E$502,"&gt;="&amp;AE$3,Solicitudes!$G$3:$G$502,"Aprobada",Solicitudes!$L$3:$L$502,"Ausencia")&gt;0,"L",IF(COUNTIFS(Solicitudes!$A$3:$A$502,$A26,Solicitudes!$D$3:$D$502,"&lt;="&amp;AE$3,Solicitudes!$E$3:$E$502,"&gt;="&amp;AE$3,Solicitudes!$G$3:$G$502,"Solicitada")+COUNTIFS(Solicitudes!$A$3:$A$502,$A26,Solicitudes!$D$3:$D$502,"&lt;="&amp;AE$3,Solicitudes!$E$3:$E$502,"&gt;="&amp;AE$3,Solicitudes!$G$3:$G$502,"Planificada")&gt;0,"P",""))))</f>
        <v/>
      </c>
      <c r="AF26" s="27">
        <f>IF(OR(AF$3="",$A26=""),"",IF(COUNTIFS(Solicitudes!$A$3:$A$502,$A26,Solicitudes!$D$3:$D$502,"&lt;="&amp;AF$3,Solicitudes!$E$3:$E$502,"&gt;="&amp;AF$3,Solicitudes!$G$3:$G$502,"Aprobada",Solicitudes!$L$3:$L$502,"&lt;&gt;Licencia",Solicitudes!$L$3:$L$502,"&lt;&gt;Ausencia")&gt;0,"V",IF(COUNTIFS(Solicitudes!$A$3:$A$502,$A26,Solicitudes!$D$3:$D$502,"&lt;="&amp;AF$3,Solicitudes!$E$3:$E$502,"&gt;="&amp;AF$3,Solicitudes!$G$3:$G$502,"Aprobada",Solicitudes!$L$3:$L$502,"Licencia")+COUNTIFS(Solicitudes!$A$3:$A$502,$A26,Solicitudes!$D$3:$D$502,"&lt;="&amp;AF$3,Solicitudes!$E$3:$E$502,"&gt;="&amp;AF$3,Solicitudes!$G$3:$G$502,"Aprobada",Solicitudes!$L$3:$L$502,"Ausencia")&gt;0,"L",IF(COUNTIFS(Solicitudes!$A$3:$A$502,$A26,Solicitudes!$D$3:$D$502,"&lt;="&amp;AF$3,Solicitudes!$E$3:$E$502,"&gt;="&amp;AF$3,Solicitudes!$G$3:$G$502,"Solicitada")+COUNTIFS(Solicitudes!$A$3:$A$502,$A26,Solicitudes!$D$3:$D$502,"&lt;="&amp;AF$3,Solicitudes!$E$3:$E$502,"&gt;="&amp;AF$3,Solicitudes!$G$3:$G$502,"Planificada")&gt;0,"P",""))))</f>
        <v/>
      </c>
      <c r="AG26" s="27">
        <f>IF(OR(AG$3="",$A26=""),"",IF(COUNTIFS(Solicitudes!$A$3:$A$502,$A26,Solicitudes!$D$3:$D$502,"&lt;="&amp;AG$3,Solicitudes!$E$3:$E$502,"&gt;="&amp;AG$3,Solicitudes!$G$3:$G$502,"Aprobada",Solicitudes!$L$3:$L$502,"&lt;&gt;Licencia",Solicitudes!$L$3:$L$502,"&lt;&gt;Ausencia")&gt;0,"V",IF(COUNTIFS(Solicitudes!$A$3:$A$502,$A26,Solicitudes!$D$3:$D$502,"&lt;="&amp;AG$3,Solicitudes!$E$3:$E$502,"&gt;="&amp;AG$3,Solicitudes!$G$3:$G$502,"Aprobada",Solicitudes!$L$3:$L$502,"Licencia")+COUNTIFS(Solicitudes!$A$3:$A$502,$A26,Solicitudes!$D$3:$D$502,"&lt;="&amp;AG$3,Solicitudes!$E$3:$E$502,"&gt;="&amp;AG$3,Solicitudes!$G$3:$G$502,"Aprobada",Solicitudes!$L$3:$L$502,"Ausencia")&gt;0,"L",IF(COUNTIFS(Solicitudes!$A$3:$A$502,$A26,Solicitudes!$D$3:$D$502,"&lt;="&amp;AG$3,Solicitudes!$E$3:$E$502,"&gt;="&amp;AG$3,Solicitudes!$G$3:$G$502,"Solicitada")+COUNTIFS(Solicitudes!$A$3:$A$502,$A26,Solicitudes!$D$3:$D$502,"&lt;="&amp;AG$3,Solicitudes!$E$3:$E$502,"&gt;="&amp;AG$3,Solicitudes!$G$3:$G$502,"Planificada")&gt;0,"P",""))))</f>
        <v/>
      </c>
    </row>
    <row r="27">
      <c r="A27">
        <f>IF(Saldos!A27="","",Saldos!A27)</f>
        <v/>
      </c>
      <c r="B27">
        <f>IF(A27="","",Saldos!B27)</f>
        <v/>
      </c>
      <c r="C27" s="27">
        <f>IF(OR(C$3="",$A27=""),"",IF(COUNTIFS(Solicitudes!$A$3:$A$502,$A27,Solicitudes!$D$3:$D$502,"&lt;="&amp;C$3,Solicitudes!$E$3:$E$502,"&gt;="&amp;C$3,Solicitudes!$G$3:$G$502,"Aprobada",Solicitudes!$L$3:$L$502,"&lt;&gt;Licencia",Solicitudes!$L$3:$L$502,"&lt;&gt;Ausencia")&gt;0,"V",IF(COUNTIFS(Solicitudes!$A$3:$A$502,$A27,Solicitudes!$D$3:$D$502,"&lt;="&amp;C$3,Solicitudes!$E$3:$E$502,"&gt;="&amp;C$3,Solicitudes!$G$3:$G$502,"Aprobada",Solicitudes!$L$3:$L$502,"Licencia")+COUNTIFS(Solicitudes!$A$3:$A$502,$A27,Solicitudes!$D$3:$D$502,"&lt;="&amp;C$3,Solicitudes!$E$3:$E$502,"&gt;="&amp;C$3,Solicitudes!$G$3:$G$502,"Aprobada",Solicitudes!$L$3:$L$502,"Ausencia")&gt;0,"L",IF(COUNTIFS(Solicitudes!$A$3:$A$502,$A27,Solicitudes!$D$3:$D$502,"&lt;="&amp;C$3,Solicitudes!$E$3:$E$502,"&gt;="&amp;C$3,Solicitudes!$G$3:$G$502,"Solicitada")+COUNTIFS(Solicitudes!$A$3:$A$502,$A27,Solicitudes!$D$3:$D$502,"&lt;="&amp;C$3,Solicitudes!$E$3:$E$502,"&gt;="&amp;C$3,Solicitudes!$G$3:$G$502,"Planificada")&gt;0,"P",""))))</f>
        <v/>
      </c>
      <c r="D27" s="27">
        <f>IF(OR(D$3="",$A27=""),"",IF(COUNTIFS(Solicitudes!$A$3:$A$502,$A27,Solicitudes!$D$3:$D$502,"&lt;="&amp;D$3,Solicitudes!$E$3:$E$502,"&gt;="&amp;D$3,Solicitudes!$G$3:$G$502,"Aprobada",Solicitudes!$L$3:$L$502,"&lt;&gt;Licencia",Solicitudes!$L$3:$L$502,"&lt;&gt;Ausencia")&gt;0,"V",IF(COUNTIFS(Solicitudes!$A$3:$A$502,$A27,Solicitudes!$D$3:$D$502,"&lt;="&amp;D$3,Solicitudes!$E$3:$E$502,"&gt;="&amp;D$3,Solicitudes!$G$3:$G$502,"Aprobada",Solicitudes!$L$3:$L$502,"Licencia")+COUNTIFS(Solicitudes!$A$3:$A$502,$A27,Solicitudes!$D$3:$D$502,"&lt;="&amp;D$3,Solicitudes!$E$3:$E$502,"&gt;="&amp;D$3,Solicitudes!$G$3:$G$502,"Aprobada",Solicitudes!$L$3:$L$502,"Ausencia")&gt;0,"L",IF(COUNTIFS(Solicitudes!$A$3:$A$502,$A27,Solicitudes!$D$3:$D$502,"&lt;="&amp;D$3,Solicitudes!$E$3:$E$502,"&gt;="&amp;D$3,Solicitudes!$G$3:$G$502,"Solicitada")+COUNTIFS(Solicitudes!$A$3:$A$502,$A27,Solicitudes!$D$3:$D$502,"&lt;="&amp;D$3,Solicitudes!$E$3:$E$502,"&gt;="&amp;D$3,Solicitudes!$G$3:$G$502,"Planificada")&gt;0,"P",""))))</f>
        <v/>
      </c>
      <c r="E27" s="27">
        <f>IF(OR(E$3="",$A27=""),"",IF(COUNTIFS(Solicitudes!$A$3:$A$502,$A27,Solicitudes!$D$3:$D$502,"&lt;="&amp;E$3,Solicitudes!$E$3:$E$502,"&gt;="&amp;E$3,Solicitudes!$G$3:$G$502,"Aprobada",Solicitudes!$L$3:$L$502,"&lt;&gt;Licencia",Solicitudes!$L$3:$L$502,"&lt;&gt;Ausencia")&gt;0,"V",IF(COUNTIFS(Solicitudes!$A$3:$A$502,$A27,Solicitudes!$D$3:$D$502,"&lt;="&amp;E$3,Solicitudes!$E$3:$E$502,"&gt;="&amp;E$3,Solicitudes!$G$3:$G$502,"Aprobada",Solicitudes!$L$3:$L$502,"Licencia")+COUNTIFS(Solicitudes!$A$3:$A$502,$A27,Solicitudes!$D$3:$D$502,"&lt;="&amp;E$3,Solicitudes!$E$3:$E$502,"&gt;="&amp;E$3,Solicitudes!$G$3:$G$502,"Aprobada",Solicitudes!$L$3:$L$502,"Ausencia")&gt;0,"L",IF(COUNTIFS(Solicitudes!$A$3:$A$502,$A27,Solicitudes!$D$3:$D$502,"&lt;="&amp;E$3,Solicitudes!$E$3:$E$502,"&gt;="&amp;E$3,Solicitudes!$G$3:$G$502,"Solicitada")+COUNTIFS(Solicitudes!$A$3:$A$502,$A27,Solicitudes!$D$3:$D$502,"&lt;="&amp;E$3,Solicitudes!$E$3:$E$502,"&gt;="&amp;E$3,Solicitudes!$G$3:$G$502,"Planificada")&gt;0,"P",""))))</f>
        <v/>
      </c>
      <c r="F27" s="27">
        <f>IF(OR(F$3="",$A27=""),"",IF(COUNTIFS(Solicitudes!$A$3:$A$502,$A27,Solicitudes!$D$3:$D$502,"&lt;="&amp;F$3,Solicitudes!$E$3:$E$502,"&gt;="&amp;F$3,Solicitudes!$G$3:$G$502,"Aprobada",Solicitudes!$L$3:$L$502,"&lt;&gt;Licencia",Solicitudes!$L$3:$L$502,"&lt;&gt;Ausencia")&gt;0,"V",IF(COUNTIFS(Solicitudes!$A$3:$A$502,$A27,Solicitudes!$D$3:$D$502,"&lt;="&amp;F$3,Solicitudes!$E$3:$E$502,"&gt;="&amp;F$3,Solicitudes!$G$3:$G$502,"Aprobada",Solicitudes!$L$3:$L$502,"Licencia")+COUNTIFS(Solicitudes!$A$3:$A$502,$A27,Solicitudes!$D$3:$D$502,"&lt;="&amp;F$3,Solicitudes!$E$3:$E$502,"&gt;="&amp;F$3,Solicitudes!$G$3:$G$502,"Aprobada",Solicitudes!$L$3:$L$502,"Ausencia")&gt;0,"L",IF(COUNTIFS(Solicitudes!$A$3:$A$502,$A27,Solicitudes!$D$3:$D$502,"&lt;="&amp;F$3,Solicitudes!$E$3:$E$502,"&gt;="&amp;F$3,Solicitudes!$G$3:$G$502,"Solicitada")+COUNTIFS(Solicitudes!$A$3:$A$502,$A27,Solicitudes!$D$3:$D$502,"&lt;="&amp;F$3,Solicitudes!$E$3:$E$502,"&gt;="&amp;F$3,Solicitudes!$G$3:$G$502,"Planificada")&gt;0,"P",""))))</f>
        <v/>
      </c>
      <c r="G27" s="27">
        <f>IF(OR(G$3="",$A27=""),"",IF(COUNTIFS(Solicitudes!$A$3:$A$502,$A27,Solicitudes!$D$3:$D$502,"&lt;="&amp;G$3,Solicitudes!$E$3:$E$502,"&gt;="&amp;G$3,Solicitudes!$G$3:$G$502,"Aprobada",Solicitudes!$L$3:$L$502,"&lt;&gt;Licencia",Solicitudes!$L$3:$L$502,"&lt;&gt;Ausencia")&gt;0,"V",IF(COUNTIFS(Solicitudes!$A$3:$A$502,$A27,Solicitudes!$D$3:$D$502,"&lt;="&amp;G$3,Solicitudes!$E$3:$E$502,"&gt;="&amp;G$3,Solicitudes!$G$3:$G$502,"Aprobada",Solicitudes!$L$3:$L$502,"Licencia")+COUNTIFS(Solicitudes!$A$3:$A$502,$A27,Solicitudes!$D$3:$D$502,"&lt;="&amp;G$3,Solicitudes!$E$3:$E$502,"&gt;="&amp;G$3,Solicitudes!$G$3:$G$502,"Aprobada",Solicitudes!$L$3:$L$502,"Ausencia")&gt;0,"L",IF(COUNTIFS(Solicitudes!$A$3:$A$502,$A27,Solicitudes!$D$3:$D$502,"&lt;="&amp;G$3,Solicitudes!$E$3:$E$502,"&gt;="&amp;G$3,Solicitudes!$G$3:$G$502,"Solicitada")+COUNTIFS(Solicitudes!$A$3:$A$502,$A27,Solicitudes!$D$3:$D$502,"&lt;="&amp;G$3,Solicitudes!$E$3:$E$502,"&gt;="&amp;G$3,Solicitudes!$G$3:$G$502,"Planificada")&gt;0,"P",""))))</f>
        <v/>
      </c>
      <c r="H27" s="27">
        <f>IF(OR(H$3="",$A27=""),"",IF(COUNTIFS(Solicitudes!$A$3:$A$502,$A27,Solicitudes!$D$3:$D$502,"&lt;="&amp;H$3,Solicitudes!$E$3:$E$502,"&gt;="&amp;H$3,Solicitudes!$G$3:$G$502,"Aprobada",Solicitudes!$L$3:$L$502,"&lt;&gt;Licencia",Solicitudes!$L$3:$L$502,"&lt;&gt;Ausencia")&gt;0,"V",IF(COUNTIFS(Solicitudes!$A$3:$A$502,$A27,Solicitudes!$D$3:$D$502,"&lt;="&amp;H$3,Solicitudes!$E$3:$E$502,"&gt;="&amp;H$3,Solicitudes!$G$3:$G$502,"Aprobada",Solicitudes!$L$3:$L$502,"Licencia")+COUNTIFS(Solicitudes!$A$3:$A$502,$A27,Solicitudes!$D$3:$D$502,"&lt;="&amp;H$3,Solicitudes!$E$3:$E$502,"&gt;="&amp;H$3,Solicitudes!$G$3:$G$502,"Aprobada",Solicitudes!$L$3:$L$502,"Ausencia")&gt;0,"L",IF(COUNTIFS(Solicitudes!$A$3:$A$502,$A27,Solicitudes!$D$3:$D$502,"&lt;="&amp;H$3,Solicitudes!$E$3:$E$502,"&gt;="&amp;H$3,Solicitudes!$G$3:$G$502,"Solicitada")+COUNTIFS(Solicitudes!$A$3:$A$502,$A27,Solicitudes!$D$3:$D$502,"&lt;="&amp;H$3,Solicitudes!$E$3:$E$502,"&gt;="&amp;H$3,Solicitudes!$G$3:$G$502,"Planificada")&gt;0,"P",""))))</f>
        <v/>
      </c>
      <c r="I27" s="27">
        <f>IF(OR(I$3="",$A27=""),"",IF(COUNTIFS(Solicitudes!$A$3:$A$502,$A27,Solicitudes!$D$3:$D$502,"&lt;="&amp;I$3,Solicitudes!$E$3:$E$502,"&gt;="&amp;I$3,Solicitudes!$G$3:$G$502,"Aprobada",Solicitudes!$L$3:$L$502,"&lt;&gt;Licencia",Solicitudes!$L$3:$L$502,"&lt;&gt;Ausencia")&gt;0,"V",IF(COUNTIFS(Solicitudes!$A$3:$A$502,$A27,Solicitudes!$D$3:$D$502,"&lt;="&amp;I$3,Solicitudes!$E$3:$E$502,"&gt;="&amp;I$3,Solicitudes!$G$3:$G$502,"Aprobada",Solicitudes!$L$3:$L$502,"Licencia")+COUNTIFS(Solicitudes!$A$3:$A$502,$A27,Solicitudes!$D$3:$D$502,"&lt;="&amp;I$3,Solicitudes!$E$3:$E$502,"&gt;="&amp;I$3,Solicitudes!$G$3:$G$502,"Aprobada",Solicitudes!$L$3:$L$502,"Ausencia")&gt;0,"L",IF(COUNTIFS(Solicitudes!$A$3:$A$502,$A27,Solicitudes!$D$3:$D$502,"&lt;="&amp;I$3,Solicitudes!$E$3:$E$502,"&gt;="&amp;I$3,Solicitudes!$G$3:$G$502,"Solicitada")+COUNTIFS(Solicitudes!$A$3:$A$502,$A27,Solicitudes!$D$3:$D$502,"&lt;="&amp;I$3,Solicitudes!$E$3:$E$502,"&gt;="&amp;I$3,Solicitudes!$G$3:$G$502,"Planificada")&gt;0,"P",""))))</f>
        <v/>
      </c>
      <c r="J27" s="27">
        <f>IF(OR(J$3="",$A27=""),"",IF(COUNTIFS(Solicitudes!$A$3:$A$502,$A27,Solicitudes!$D$3:$D$502,"&lt;="&amp;J$3,Solicitudes!$E$3:$E$502,"&gt;="&amp;J$3,Solicitudes!$G$3:$G$502,"Aprobada",Solicitudes!$L$3:$L$502,"&lt;&gt;Licencia",Solicitudes!$L$3:$L$502,"&lt;&gt;Ausencia")&gt;0,"V",IF(COUNTIFS(Solicitudes!$A$3:$A$502,$A27,Solicitudes!$D$3:$D$502,"&lt;="&amp;J$3,Solicitudes!$E$3:$E$502,"&gt;="&amp;J$3,Solicitudes!$G$3:$G$502,"Aprobada",Solicitudes!$L$3:$L$502,"Licencia")+COUNTIFS(Solicitudes!$A$3:$A$502,$A27,Solicitudes!$D$3:$D$502,"&lt;="&amp;J$3,Solicitudes!$E$3:$E$502,"&gt;="&amp;J$3,Solicitudes!$G$3:$G$502,"Aprobada",Solicitudes!$L$3:$L$502,"Ausencia")&gt;0,"L",IF(COUNTIFS(Solicitudes!$A$3:$A$502,$A27,Solicitudes!$D$3:$D$502,"&lt;="&amp;J$3,Solicitudes!$E$3:$E$502,"&gt;="&amp;J$3,Solicitudes!$G$3:$G$502,"Solicitada")+COUNTIFS(Solicitudes!$A$3:$A$502,$A27,Solicitudes!$D$3:$D$502,"&lt;="&amp;J$3,Solicitudes!$E$3:$E$502,"&gt;="&amp;J$3,Solicitudes!$G$3:$G$502,"Planificada")&gt;0,"P",""))))</f>
        <v/>
      </c>
      <c r="K27" s="27">
        <f>IF(OR(K$3="",$A27=""),"",IF(COUNTIFS(Solicitudes!$A$3:$A$502,$A27,Solicitudes!$D$3:$D$502,"&lt;="&amp;K$3,Solicitudes!$E$3:$E$502,"&gt;="&amp;K$3,Solicitudes!$G$3:$G$502,"Aprobada",Solicitudes!$L$3:$L$502,"&lt;&gt;Licencia",Solicitudes!$L$3:$L$502,"&lt;&gt;Ausencia")&gt;0,"V",IF(COUNTIFS(Solicitudes!$A$3:$A$502,$A27,Solicitudes!$D$3:$D$502,"&lt;="&amp;K$3,Solicitudes!$E$3:$E$502,"&gt;="&amp;K$3,Solicitudes!$G$3:$G$502,"Aprobada",Solicitudes!$L$3:$L$502,"Licencia")+COUNTIFS(Solicitudes!$A$3:$A$502,$A27,Solicitudes!$D$3:$D$502,"&lt;="&amp;K$3,Solicitudes!$E$3:$E$502,"&gt;="&amp;K$3,Solicitudes!$G$3:$G$502,"Aprobada",Solicitudes!$L$3:$L$502,"Ausencia")&gt;0,"L",IF(COUNTIFS(Solicitudes!$A$3:$A$502,$A27,Solicitudes!$D$3:$D$502,"&lt;="&amp;K$3,Solicitudes!$E$3:$E$502,"&gt;="&amp;K$3,Solicitudes!$G$3:$G$502,"Solicitada")+COUNTIFS(Solicitudes!$A$3:$A$502,$A27,Solicitudes!$D$3:$D$502,"&lt;="&amp;K$3,Solicitudes!$E$3:$E$502,"&gt;="&amp;K$3,Solicitudes!$G$3:$G$502,"Planificada")&gt;0,"P",""))))</f>
        <v/>
      </c>
      <c r="L27" s="27">
        <f>IF(OR(L$3="",$A27=""),"",IF(COUNTIFS(Solicitudes!$A$3:$A$502,$A27,Solicitudes!$D$3:$D$502,"&lt;="&amp;L$3,Solicitudes!$E$3:$E$502,"&gt;="&amp;L$3,Solicitudes!$G$3:$G$502,"Aprobada",Solicitudes!$L$3:$L$502,"&lt;&gt;Licencia",Solicitudes!$L$3:$L$502,"&lt;&gt;Ausencia")&gt;0,"V",IF(COUNTIFS(Solicitudes!$A$3:$A$502,$A27,Solicitudes!$D$3:$D$502,"&lt;="&amp;L$3,Solicitudes!$E$3:$E$502,"&gt;="&amp;L$3,Solicitudes!$G$3:$G$502,"Aprobada",Solicitudes!$L$3:$L$502,"Licencia")+COUNTIFS(Solicitudes!$A$3:$A$502,$A27,Solicitudes!$D$3:$D$502,"&lt;="&amp;L$3,Solicitudes!$E$3:$E$502,"&gt;="&amp;L$3,Solicitudes!$G$3:$G$502,"Aprobada",Solicitudes!$L$3:$L$502,"Ausencia")&gt;0,"L",IF(COUNTIFS(Solicitudes!$A$3:$A$502,$A27,Solicitudes!$D$3:$D$502,"&lt;="&amp;L$3,Solicitudes!$E$3:$E$502,"&gt;="&amp;L$3,Solicitudes!$G$3:$G$502,"Solicitada")+COUNTIFS(Solicitudes!$A$3:$A$502,$A27,Solicitudes!$D$3:$D$502,"&lt;="&amp;L$3,Solicitudes!$E$3:$E$502,"&gt;="&amp;L$3,Solicitudes!$G$3:$G$502,"Planificada")&gt;0,"P",""))))</f>
        <v/>
      </c>
      <c r="M27" s="27">
        <f>IF(OR(M$3="",$A27=""),"",IF(COUNTIFS(Solicitudes!$A$3:$A$502,$A27,Solicitudes!$D$3:$D$502,"&lt;="&amp;M$3,Solicitudes!$E$3:$E$502,"&gt;="&amp;M$3,Solicitudes!$G$3:$G$502,"Aprobada",Solicitudes!$L$3:$L$502,"&lt;&gt;Licencia",Solicitudes!$L$3:$L$502,"&lt;&gt;Ausencia")&gt;0,"V",IF(COUNTIFS(Solicitudes!$A$3:$A$502,$A27,Solicitudes!$D$3:$D$502,"&lt;="&amp;M$3,Solicitudes!$E$3:$E$502,"&gt;="&amp;M$3,Solicitudes!$G$3:$G$502,"Aprobada",Solicitudes!$L$3:$L$502,"Licencia")+COUNTIFS(Solicitudes!$A$3:$A$502,$A27,Solicitudes!$D$3:$D$502,"&lt;="&amp;M$3,Solicitudes!$E$3:$E$502,"&gt;="&amp;M$3,Solicitudes!$G$3:$G$502,"Aprobada",Solicitudes!$L$3:$L$502,"Ausencia")&gt;0,"L",IF(COUNTIFS(Solicitudes!$A$3:$A$502,$A27,Solicitudes!$D$3:$D$502,"&lt;="&amp;M$3,Solicitudes!$E$3:$E$502,"&gt;="&amp;M$3,Solicitudes!$G$3:$G$502,"Solicitada")+COUNTIFS(Solicitudes!$A$3:$A$502,$A27,Solicitudes!$D$3:$D$502,"&lt;="&amp;M$3,Solicitudes!$E$3:$E$502,"&gt;="&amp;M$3,Solicitudes!$G$3:$G$502,"Planificada")&gt;0,"P",""))))</f>
        <v/>
      </c>
      <c r="N27" s="27">
        <f>IF(OR(N$3="",$A27=""),"",IF(COUNTIFS(Solicitudes!$A$3:$A$502,$A27,Solicitudes!$D$3:$D$502,"&lt;="&amp;N$3,Solicitudes!$E$3:$E$502,"&gt;="&amp;N$3,Solicitudes!$G$3:$G$502,"Aprobada",Solicitudes!$L$3:$L$502,"&lt;&gt;Licencia",Solicitudes!$L$3:$L$502,"&lt;&gt;Ausencia")&gt;0,"V",IF(COUNTIFS(Solicitudes!$A$3:$A$502,$A27,Solicitudes!$D$3:$D$502,"&lt;="&amp;N$3,Solicitudes!$E$3:$E$502,"&gt;="&amp;N$3,Solicitudes!$G$3:$G$502,"Aprobada",Solicitudes!$L$3:$L$502,"Licencia")+COUNTIFS(Solicitudes!$A$3:$A$502,$A27,Solicitudes!$D$3:$D$502,"&lt;="&amp;N$3,Solicitudes!$E$3:$E$502,"&gt;="&amp;N$3,Solicitudes!$G$3:$G$502,"Aprobada",Solicitudes!$L$3:$L$502,"Ausencia")&gt;0,"L",IF(COUNTIFS(Solicitudes!$A$3:$A$502,$A27,Solicitudes!$D$3:$D$502,"&lt;="&amp;N$3,Solicitudes!$E$3:$E$502,"&gt;="&amp;N$3,Solicitudes!$G$3:$G$502,"Solicitada")+COUNTIFS(Solicitudes!$A$3:$A$502,$A27,Solicitudes!$D$3:$D$502,"&lt;="&amp;N$3,Solicitudes!$E$3:$E$502,"&gt;="&amp;N$3,Solicitudes!$G$3:$G$502,"Planificada")&gt;0,"P",""))))</f>
        <v/>
      </c>
      <c r="O27" s="27">
        <f>IF(OR(O$3="",$A27=""),"",IF(COUNTIFS(Solicitudes!$A$3:$A$502,$A27,Solicitudes!$D$3:$D$502,"&lt;="&amp;O$3,Solicitudes!$E$3:$E$502,"&gt;="&amp;O$3,Solicitudes!$G$3:$G$502,"Aprobada",Solicitudes!$L$3:$L$502,"&lt;&gt;Licencia",Solicitudes!$L$3:$L$502,"&lt;&gt;Ausencia")&gt;0,"V",IF(COUNTIFS(Solicitudes!$A$3:$A$502,$A27,Solicitudes!$D$3:$D$502,"&lt;="&amp;O$3,Solicitudes!$E$3:$E$502,"&gt;="&amp;O$3,Solicitudes!$G$3:$G$502,"Aprobada",Solicitudes!$L$3:$L$502,"Licencia")+COUNTIFS(Solicitudes!$A$3:$A$502,$A27,Solicitudes!$D$3:$D$502,"&lt;="&amp;O$3,Solicitudes!$E$3:$E$502,"&gt;="&amp;O$3,Solicitudes!$G$3:$G$502,"Aprobada",Solicitudes!$L$3:$L$502,"Ausencia")&gt;0,"L",IF(COUNTIFS(Solicitudes!$A$3:$A$502,$A27,Solicitudes!$D$3:$D$502,"&lt;="&amp;O$3,Solicitudes!$E$3:$E$502,"&gt;="&amp;O$3,Solicitudes!$G$3:$G$502,"Solicitada")+COUNTIFS(Solicitudes!$A$3:$A$502,$A27,Solicitudes!$D$3:$D$502,"&lt;="&amp;O$3,Solicitudes!$E$3:$E$502,"&gt;="&amp;O$3,Solicitudes!$G$3:$G$502,"Planificada")&gt;0,"P",""))))</f>
        <v/>
      </c>
      <c r="P27" s="27">
        <f>IF(OR(P$3="",$A27=""),"",IF(COUNTIFS(Solicitudes!$A$3:$A$502,$A27,Solicitudes!$D$3:$D$502,"&lt;="&amp;P$3,Solicitudes!$E$3:$E$502,"&gt;="&amp;P$3,Solicitudes!$G$3:$G$502,"Aprobada",Solicitudes!$L$3:$L$502,"&lt;&gt;Licencia",Solicitudes!$L$3:$L$502,"&lt;&gt;Ausencia")&gt;0,"V",IF(COUNTIFS(Solicitudes!$A$3:$A$502,$A27,Solicitudes!$D$3:$D$502,"&lt;="&amp;P$3,Solicitudes!$E$3:$E$502,"&gt;="&amp;P$3,Solicitudes!$G$3:$G$502,"Aprobada",Solicitudes!$L$3:$L$502,"Licencia")+COUNTIFS(Solicitudes!$A$3:$A$502,$A27,Solicitudes!$D$3:$D$502,"&lt;="&amp;P$3,Solicitudes!$E$3:$E$502,"&gt;="&amp;P$3,Solicitudes!$G$3:$G$502,"Aprobada",Solicitudes!$L$3:$L$502,"Ausencia")&gt;0,"L",IF(COUNTIFS(Solicitudes!$A$3:$A$502,$A27,Solicitudes!$D$3:$D$502,"&lt;="&amp;P$3,Solicitudes!$E$3:$E$502,"&gt;="&amp;P$3,Solicitudes!$G$3:$G$502,"Solicitada")+COUNTIFS(Solicitudes!$A$3:$A$502,$A27,Solicitudes!$D$3:$D$502,"&lt;="&amp;P$3,Solicitudes!$E$3:$E$502,"&gt;="&amp;P$3,Solicitudes!$G$3:$G$502,"Planificada")&gt;0,"P",""))))</f>
        <v/>
      </c>
      <c r="Q27" s="27">
        <f>IF(OR(Q$3="",$A27=""),"",IF(COUNTIFS(Solicitudes!$A$3:$A$502,$A27,Solicitudes!$D$3:$D$502,"&lt;="&amp;Q$3,Solicitudes!$E$3:$E$502,"&gt;="&amp;Q$3,Solicitudes!$G$3:$G$502,"Aprobada",Solicitudes!$L$3:$L$502,"&lt;&gt;Licencia",Solicitudes!$L$3:$L$502,"&lt;&gt;Ausencia")&gt;0,"V",IF(COUNTIFS(Solicitudes!$A$3:$A$502,$A27,Solicitudes!$D$3:$D$502,"&lt;="&amp;Q$3,Solicitudes!$E$3:$E$502,"&gt;="&amp;Q$3,Solicitudes!$G$3:$G$502,"Aprobada",Solicitudes!$L$3:$L$502,"Licencia")+COUNTIFS(Solicitudes!$A$3:$A$502,$A27,Solicitudes!$D$3:$D$502,"&lt;="&amp;Q$3,Solicitudes!$E$3:$E$502,"&gt;="&amp;Q$3,Solicitudes!$G$3:$G$502,"Aprobada",Solicitudes!$L$3:$L$502,"Ausencia")&gt;0,"L",IF(COUNTIFS(Solicitudes!$A$3:$A$502,$A27,Solicitudes!$D$3:$D$502,"&lt;="&amp;Q$3,Solicitudes!$E$3:$E$502,"&gt;="&amp;Q$3,Solicitudes!$G$3:$G$502,"Solicitada")+COUNTIFS(Solicitudes!$A$3:$A$502,$A27,Solicitudes!$D$3:$D$502,"&lt;="&amp;Q$3,Solicitudes!$E$3:$E$502,"&gt;="&amp;Q$3,Solicitudes!$G$3:$G$502,"Planificada")&gt;0,"P",""))))</f>
        <v/>
      </c>
      <c r="R27" s="27">
        <f>IF(OR(R$3="",$A27=""),"",IF(COUNTIFS(Solicitudes!$A$3:$A$502,$A27,Solicitudes!$D$3:$D$502,"&lt;="&amp;R$3,Solicitudes!$E$3:$E$502,"&gt;="&amp;R$3,Solicitudes!$G$3:$G$502,"Aprobada",Solicitudes!$L$3:$L$502,"&lt;&gt;Licencia",Solicitudes!$L$3:$L$502,"&lt;&gt;Ausencia")&gt;0,"V",IF(COUNTIFS(Solicitudes!$A$3:$A$502,$A27,Solicitudes!$D$3:$D$502,"&lt;="&amp;R$3,Solicitudes!$E$3:$E$502,"&gt;="&amp;R$3,Solicitudes!$G$3:$G$502,"Aprobada",Solicitudes!$L$3:$L$502,"Licencia")+COUNTIFS(Solicitudes!$A$3:$A$502,$A27,Solicitudes!$D$3:$D$502,"&lt;="&amp;R$3,Solicitudes!$E$3:$E$502,"&gt;="&amp;R$3,Solicitudes!$G$3:$G$502,"Aprobada",Solicitudes!$L$3:$L$502,"Ausencia")&gt;0,"L",IF(COUNTIFS(Solicitudes!$A$3:$A$502,$A27,Solicitudes!$D$3:$D$502,"&lt;="&amp;R$3,Solicitudes!$E$3:$E$502,"&gt;="&amp;R$3,Solicitudes!$G$3:$G$502,"Solicitada")+COUNTIFS(Solicitudes!$A$3:$A$502,$A27,Solicitudes!$D$3:$D$502,"&lt;="&amp;R$3,Solicitudes!$E$3:$E$502,"&gt;="&amp;R$3,Solicitudes!$G$3:$G$502,"Planificada")&gt;0,"P",""))))</f>
        <v/>
      </c>
      <c r="S27" s="27">
        <f>IF(OR(S$3="",$A27=""),"",IF(COUNTIFS(Solicitudes!$A$3:$A$502,$A27,Solicitudes!$D$3:$D$502,"&lt;="&amp;S$3,Solicitudes!$E$3:$E$502,"&gt;="&amp;S$3,Solicitudes!$G$3:$G$502,"Aprobada",Solicitudes!$L$3:$L$502,"&lt;&gt;Licencia",Solicitudes!$L$3:$L$502,"&lt;&gt;Ausencia")&gt;0,"V",IF(COUNTIFS(Solicitudes!$A$3:$A$502,$A27,Solicitudes!$D$3:$D$502,"&lt;="&amp;S$3,Solicitudes!$E$3:$E$502,"&gt;="&amp;S$3,Solicitudes!$G$3:$G$502,"Aprobada",Solicitudes!$L$3:$L$502,"Licencia")+COUNTIFS(Solicitudes!$A$3:$A$502,$A27,Solicitudes!$D$3:$D$502,"&lt;="&amp;S$3,Solicitudes!$E$3:$E$502,"&gt;="&amp;S$3,Solicitudes!$G$3:$G$502,"Aprobada",Solicitudes!$L$3:$L$502,"Ausencia")&gt;0,"L",IF(COUNTIFS(Solicitudes!$A$3:$A$502,$A27,Solicitudes!$D$3:$D$502,"&lt;="&amp;S$3,Solicitudes!$E$3:$E$502,"&gt;="&amp;S$3,Solicitudes!$G$3:$G$502,"Solicitada")+COUNTIFS(Solicitudes!$A$3:$A$502,$A27,Solicitudes!$D$3:$D$502,"&lt;="&amp;S$3,Solicitudes!$E$3:$E$502,"&gt;="&amp;S$3,Solicitudes!$G$3:$G$502,"Planificada")&gt;0,"P",""))))</f>
        <v/>
      </c>
      <c r="T27" s="27">
        <f>IF(OR(T$3="",$A27=""),"",IF(COUNTIFS(Solicitudes!$A$3:$A$502,$A27,Solicitudes!$D$3:$D$502,"&lt;="&amp;T$3,Solicitudes!$E$3:$E$502,"&gt;="&amp;T$3,Solicitudes!$G$3:$G$502,"Aprobada",Solicitudes!$L$3:$L$502,"&lt;&gt;Licencia",Solicitudes!$L$3:$L$502,"&lt;&gt;Ausencia")&gt;0,"V",IF(COUNTIFS(Solicitudes!$A$3:$A$502,$A27,Solicitudes!$D$3:$D$502,"&lt;="&amp;T$3,Solicitudes!$E$3:$E$502,"&gt;="&amp;T$3,Solicitudes!$G$3:$G$502,"Aprobada",Solicitudes!$L$3:$L$502,"Licencia")+COUNTIFS(Solicitudes!$A$3:$A$502,$A27,Solicitudes!$D$3:$D$502,"&lt;="&amp;T$3,Solicitudes!$E$3:$E$502,"&gt;="&amp;T$3,Solicitudes!$G$3:$G$502,"Aprobada",Solicitudes!$L$3:$L$502,"Ausencia")&gt;0,"L",IF(COUNTIFS(Solicitudes!$A$3:$A$502,$A27,Solicitudes!$D$3:$D$502,"&lt;="&amp;T$3,Solicitudes!$E$3:$E$502,"&gt;="&amp;T$3,Solicitudes!$G$3:$G$502,"Solicitada")+COUNTIFS(Solicitudes!$A$3:$A$502,$A27,Solicitudes!$D$3:$D$502,"&lt;="&amp;T$3,Solicitudes!$E$3:$E$502,"&gt;="&amp;T$3,Solicitudes!$G$3:$G$502,"Planificada")&gt;0,"P",""))))</f>
        <v/>
      </c>
      <c r="U27" s="27">
        <f>IF(OR(U$3="",$A27=""),"",IF(COUNTIFS(Solicitudes!$A$3:$A$502,$A27,Solicitudes!$D$3:$D$502,"&lt;="&amp;U$3,Solicitudes!$E$3:$E$502,"&gt;="&amp;U$3,Solicitudes!$G$3:$G$502,"Aprobada",Solicitudes!$L$3:$L$502,"&lt;&gt;Licencia",Solicitudes!$L$3:$L$502,"&lt;&gt;Ausencia")&gt;0,"V",IF(COUNTIFS(Solicitudes!$A$3:$A$502,$A27,Solicitudes!$D$3:$D$502,"&lt;="&amp;U$3,Solicitudes!$E$3:$E$502,"&gt;="&amp;U$3,Solicitudes!$G$3:$G$502,"Aprobada",Solicitudes!$L$3:$L$502,"Licencia")+COUNTIFS(Solicitudes!$A$3:$A$502,$A27,Solicitudes!$D$3:$D$502,"&lt;="&amp;U$3,Solicitudes!$E$3:$E$502,"&gt;="&amp;U$3,Solicitudes!$G$3:$G$502,"Aprobada",Solicitudes!$L$3:$L$502,"Ausencia")&gt;0,"L",IF(COUNTIFS(Solicitudes!$A$3:$A$502,$A27,Solicitudes!$D$3:$D$502,"&lt;="&amp;U$3,Solicitudes!$E$3:$E$502,"&gt;="&amp;U$3,Solicitudes!$G$3:$G$502,"Solicitada")+COUNTIFS(Solicitudes!$A$3:$A$502,$A27,Solicitudes!$D$3:$D$502,"&lt;="&amp;U$3,Solicitudes!$E$3:$E$502,"&gt;="&amp;U$3,Solicitudes!$G$3:$G$502,"Planificada")&gt;0,"P",""))))</f>
        <v/>
      </c>
      <c r="V27" s="27">
        <f>IF(OR(V$3="",$A27=""),"",IF(COUNTIFS(Solicitudes!$A$3:$A$502,$A27,Solicitudes!$D$3:$D$502,"&lt;="&amp;V$3,Solicitudes!$E$3:$E$502,"&gt;="&amp;V$3,Solicitudes!$G$3:$G$502,"Aprobada",Solicitudes!$L$3:$L$502,"&lt;&gt;Licencia",Solicitudes!$L$3:$L$502,"&lt;&gt;Ausencia")&gt;0,"V",IF(COUNTIFS(Solicitudes!$A$3:$A$502,$A27,Solicitudes!$D$3:$D$502,"&lt;="&amp;V$3,Solicitudes!$E$3:$E$502,"&gt;="&amp;V$3,Solicitudes!$G$3:$G$502,"Aprobada",Solicitudes!$L$3:$L$502,"Licencia")+COUNTIFS(Solicitudes!$A$3:$A$502,$A27,Solicitudes!$D$3:$D$502,"&lt;="&amp;V$3,Solicitudes!$E$3:$E$502,"&gt;="&amp;V$3,Solicitudes!$G$3:$G$502,"Aprobada",Solicitudes!$L$3:$L$502,"Ausencia")&gt;0,"L",IF(COUNTIFS(Solicitudes!$A$3:$A$502,$A27,Solicitudes!$D$3:$D$502,"&lt;="&amp;V$3,Solicitudes!$E$3:$E$502,"&gt;="&amp;V$3,Solicitudes!$G$3:$G$502,"Solicitada")+COUNTIFS(Solicitudes!$A$3:$A$502,$A27,Solicitudes!$D$3:$D$502,"&lt;="&amp;V$3,Solicitudes!$E$3:$E$502,"&gt;="&amp;V$3,Solicitudes!$G$3:$G$502,"Planificada")&gt;0,"P",""))))</f>
        <v/>
      </c>
      <c r="W27" s="27">
        <f>IF(OR(W$3="",$A27=""),"",IF(COUNTIFS(Solicitudes!$A$3:$A$502,$A27,Solicitudes!$D$3:$D$502,"&lt;="&amp;W$3,Solicitudes!$E$3:$E$502,"&gt;="&amp;W$3,Solicitudes!$G$3:$G$502,"Aprobada",Solicitudes!$L$3:$L$502,"&lt;&gt;Licencia",Solicitudes!$L$3:$L$502,"&lt;&gt;Ausencia")&gt;0,"V",IF(COUNTIFS(Solicitudes!$A$3:$A$502,$A27,Solicitudes!$D$3:$D$502,"&lt;="&amp;W$3,Solicitudes!$E$3:$E$502,"&gt;="&amp;W$3,Solicitudes!$G$3:$G$502,"Aprobada",Solicitudes!$L$3:$L$502,"Licencia")+COUNTIFS(Solicitudes!$A$3:$A$502,$A27,Solicitudes!$D$3:$D$502,"&lt;="&amp;W$3,Solicitudes!$E$3:$E$502,"&gt;="&amp;W$3,Solicitudes!$G$3:$G$502,"Aprobada",Solicitudes!$L$3:$L$502,"Ausencia")&gt;0,"L",IF(COUNTIFS(Solicitudes!$A$3:$A$502,$A27,Solicitudes!$D$3:$D$502,"&lt;="&amp;W$3,Solicitudes!$E$3:$E$502,"&gt;="&amp;W$3,Solicitudes!$G$3:$G$502,"Solicitada")+COUNTIFS(Solicitudes!$A$3:$A$502,$A27,Solicitudes!$D$3:$D$502,"&lt;="&amp;W$3,Solicitudes!$E$3:$E$502,"&gt;="&amp;W$3,Solicitudes!$G$3:$G$502,"Planificada")&gt;0,"P",""))))</f>
        <v/>
      </c>
      <c r="X27" s="27">
        <f>IF(OR(X$3="",$A27=""),"",IF(COUNTIFS(Solicitudes!$A$3:$A$502,$A27,Solicitudes!$D$3:$D$502,"&lt;="&amp;X$3,Solicitudes!$E$3:$E$502,"&gt;="&amp;X$3,Solicitudes!$G$3:$G$502,"Aprobada",Solicitudes!$L$3:$L$502,"&lt;&gt;Licencia",Solicitudes!$L$3:$L$502,"&lt;&gt;Ausencia")&gt;0,"V",IF(COUNTIFS(Solicitudes!$A$3:$A$502,$A27,Solicitudes!$D$3:$D$502,"&lt;="&amp;X$3,Solicitudes!$E$3:$E$502,"&gt;="&amp;X$3,Solicitudes!$G$3:$G$502,"Aprobada",Solicitudes!$L$3:$L$502,"Licencia")+COUNTIFS(Solicitudes!$A$3:$A$502,$A27,Solicitudes!$D$3:$D$502,"&lt;="&amp;X$3,Solicitudes!$E$3:$E$502,"&gt;="&amp;X$3,Solicitudes!$G$3:$G$502,"Aprobada",Solicitudes!$L$3:$L$502,"Ausencia")&gt;0,"L",IF(COUNTIFS(Solicitudes!$A$3:$A$502,$A27,Solicitudes!$D$3:$D$502,"&lt;="&amp;X$3,Solicitudes!$E$3:$E$502,"&gt;="&amp;X$3,Solicitudes!$G$3:$G$502,"Solicitada")+COUNTIFS(Solicitudes!$A$3:$A$502,$A27,Solicitudes!$D$3:$D$502,"&lt;="&amp;X$3,Solicitudes!$E$3:$E$502,"&gt;="&amp;X$3,Solicitudes!$G$3:$G$502,"Planificada")&gt;0,"P",""))))</f>
        <v/>
      </c>
      <c r="Y27" s="27">
        <f>IF(OR(Y$3="",$A27=""),"",IF(COUNTIFS(Solicitudes!$A$3:$A$502,$A27,Solicitudes!$D$3:$D$502,"&lt;="&amp;Y$3,Solicitudes!$E$3:$E$502,"&gt;="&amp;Y$3,Solicitudes!$G$3:$G$502,"Aprobada",Solicitudes!$L$3:$L$502,"&lt;&gt;Licencia",Solicitudes!$L$3:$L$502,"&lt;&gt;Ausencia")&gt;0,"V",IF(COUNTIFS(Solicitudes!$A$3:$A$502,$A27,Solicitudes!$D$3:$D$502,"&lt;="&amp;Y$3,Solicitudes!$E$3:$E$502,"&gt;="&amp;Y$3,Solicitudes!$G$3:$G$502,"Aprobada",Solicitudes!$L$3:$L$502,"Licencia")+COUNTIFS(Solicitudes!$A$3:$A$502,$A27,Solicitudes!$D$3:$D$502,"&lt;="&amp;Y$3,Solicitudes!$E$3:$E$502,"&gt;="&amp;Y$3,Solicitudes!$G$3:$G$502,"Aprobada",Solicitudes!$L$3:$L$502,"Ausencia")&gt;0,"L",IF(COUNTIFS(Solicitudes!$A$3:$A$502,$A27,Solicitudes!$D$3:$D$502,"&lt;="&amp;Y$3,Solicitudes!$E$3:$E$502,"&gt;="&amp;Y$3,Solicitudes!$G$3:$G$502,"Solicitada")+COUNTIFS(Solicitudes!$A$3:$A$502,$A27,Solicitudes!$D$3:$D$502,"&lt;="&amp;Y$3,Solicitudes!$E$3:$E$502,"&gt;="&amp;Y$3,Solicitudes!$G$3:$G$502,"Planificada")&gt;0,"P",""))))</f>
        <v/>
      </c>
      <c r="Z27" s="27">
        <f>IF(OR(Z$3="",$A27=""),"",IF(COUNTIFS(Solicitudes!$A$3:$A$502,$A27,Solicitudes!$D$3:$D$502,"&lt;="&amp;Z$3,Solicitudes!$E$3:$E$502,"&gt;="&amp;Z$3,Solicitudes!$G$3:$G$502,"Aprobada",Solicitudes!$L$3:$L$502,"&lt;&gt;Licencia",Solicitudes!$L$3:$L$502,"&lt;&gt;Ausencia")&gt;0,"V",IF(COUNTIFS(Solicitudes!$A$3:$A$502,$A27,Solicitudes!$D$3:$D$502,"&lt;="&amp;Z$3,Solicitudes!$E$3:$E$502,"&gt;="&amp;Z$3,Solicitudes!$G$3:$G$502,"Aprobada",Solicitudes!$L$3:$L$502,"Licencia")+COUNTIFS(Solicitudes!$A$3:$A$502,$A27,Solicitudes!$D$3:$D$502,"&lt;="&amp;Z$3,Solicitudes!$E$3:$E$502,"&gt;="&amp;Z$3,Solicitudes!$G$3:$G$502,"Aprobada",Solicitudes!$L$3:$L$502,"Ausencia")&gt;0,"L",IF(COUNTIFS(Solicitudes!$A$3:$A$502,$A27,Solicitudes!$D$3:$D$502,"&lt;="&amp;Z$3,Solicitudes!$E$3:$E$502,"&gt;="&amp;Z$3,Solicitudes!$G$3:$G$502,"Solicitada")+COUNTIFS(Solicitudes!$A$3:$A$502,$A27,Solicitudes!$D$3:$D$502,"&lt;="&amp;Z$3,Solicitudes!$E$3:$E$502,"&gt;="&amp;Z$3,Solicitudes!$G$3:$G$502,"Planificada")&gt;0,"P",""))))</f>
        <v/>
      </c>
      <c r="AA27" s="27">
        <f>IF(OR(AA$3="",$A27=""),"",IF(COUNTIFS(Solicitudes!$A$3:$A$502,$A27,Solicitudes!$D$3:$D$502,"&lt;="&amp;AA$3,Solicitudes!$E$3:$E$502,"&gt;="&amp;AA$3,Solicitudes!$G$3:$G$502,"Aprobada",Solicitudes!$L$3:$L$502,"&lt;&gt;Licencia",Solicitudes!$L$3:$L$502,"&lt;&gt;Ausencia")&gt;0,"V",IF(COUNTIFS(Solicitudes!$A$3:$A$502,$A27,Solicitudes!$D$3:$D$502,"&lt;="&amp;AA$3,Solicitudes!$E$3:$E$502,"&gt;="&amp;AA$3,Solicitudes!$G$3:$G$502,"Aprobada",Solicitudes!$L$3:$L$502,"Licencia")+COUNTIFS(Solicitudes!$A$3:$A$502,$A27,Solicitudes!$D$3:$D$502,"&lt;="&amp;AA$3,Solicitudes!$E$3:$E$502,"&gt;="&amp;AA$3,Solicitudes!$G$3:$G$502,"Aprobada",Solicitudes!$L$3:$L$502,"Ausencia")&gt;0,"L",IF(COUNTIFS(Solicitudes!$A$3:$A$502,$A27,Solicitudes!$D$3:$D$502,"&lt;="&amp;AA$3,Solicitudes!$E$3:$E$502,"&gt;="&amp;AA$3,Solicitudes!$G$3:$G$502,"Solicitada")+COUNTIFS(Solicitudes!$A$3:$A$502,$A27,Solicitudes!$D$3:$D$502,"&lt;="&amp;AA$3,Solicitudes!$E$3:$E$502,"&gt;="&amp;AA$3,Solicitudes!$G$3:$G$502,"Planificada")&gt;0,"P",""))))</f>
        <v/>
      </c>
      <c r="AB27" s="27">
        <f>IF(OR(AB$3="",$A27=""),"",IF(COUNTIFS(Solicitudes!$A$3:$A$502,$A27,Solicitudes!$D$3:$D$502,"&lt;="&amp;AB$3,Solicitudes!$E$3:$E$502,"&gt;="&amp;AB$3,Solicitudes!$G$3:$G$502,"Aprobada",Solicitudes!$L$3:$L$502,"&lt;&gt;Licencia",Solicitudes!$L$3:$L$502,"&lt;&gt;Ausencia")&gt;0,"V",IF(COUNTIFS(Solicitudes!$A$3:$A$502,$A27,Solicitudes!$D$3:$D$502,"&lt;="&amp;AB$3,Solicitudes!$E$3:$E$502,"&gt;="&amp;AB$3,Solicitudes!$G$3:$G$502,"Aprobada",Solicitudes!$L$3:$L$502,"Licencia")+COUNTIFS(Solicitudes!$A$3:$A$502,$A27,Solicitudes!$D$3:$D$502,"&lt;="&amp;AB$3,Solicitudes!$E$3:$E$502,"&gt;="&amp;AB$3,Solicitudes!$G$3:$G$502,"Aprobada",Solicitudes!$L$3:$L$502,"Ausencia")&gt;0,"L",IF(COUNTIFS(Solicitudes!$A$3:$A$502,$A27,Solicitudes!$D$3:$D$502,"&lt;="&amp;AB$3,Solicitudes!$E$3:$E$502,"&gt;="&amp;AB$3,Solicitudes!$G$3:$G$502,"Solicitada")+COUNTIFS(Solicitudes!$A$3:$A$502,$A27,Solicitudes!$D$3:$D$502,"&lt;="&amp;AB$3,Solicitudes!$E$3:$E$502,"&gt;="&amp;AB$3,Solicitudes!$G$3:$G$502,"Planificada")&gt;0,"P",""))))</f>
        <v/>
      </c>
      <c r="AC27" s="27">
        <f>IF(OR(AC$3="",$A27=""),"",IF(COUNTIFS(Solicitudes!$A$3:$A$502,$A27,Solicitudes!$D$3:$D$502,"&lt;="&amp;AC$3,Solicitudes!$E$3:$E$502,"&gt;="&amp;AC$3,Solicitudes!$G$3:$G$502,"Aprobada",Solicitudes!$L$3:$L$502,"&lt;&gt;Licencia",Solicitudes!$L$3:$L$502,"&lt;&gt;Ausencia")&gt;0,"V",IF(COUNTIFS(Solicitudes!$A$3:$A$502,$A27,Solicitudes!$D$3:$D$502,"&lt;="&amp;AC$3,Solicitudes!$E$3:$E$502,"&gt;="&amp;AC$3,Solicitudes!$G$3:$G$502,"Aprobada",Solicitudes!$L$3:$L$502,"Licencia")+COUNTIFS(Solicitudes!$A$3:$A$502,$A27,Solicitudes!$D$3:$D$502,"&lt;="&amp;AC$3,Solicitudes!$E$3:$E$502,"&gt;="&amp;AC$3,Solicitudes!$G$3:$G$502,"Aprobada",Solicitudes!$L$3:$L$502,"Ausencia")&gt;0,"L",IF(COUNTIFS(Solicitudes!$A$3:$A$502,$A27,Solicitudes!$D$3:$D$502,"&lt;="&amp;AC$3,Solicitudes!$E$3:$E$502,"&gt;="&amp;AC$3,Solicitudes!$G$3:$G$502,"Solicitada")+COUNTIFS(Solicitudes!$A$3:$A$502,$A27,Solicitudes!$D$3:$D$502,"&lt;="&amp;AC$3,Solicitudes!$E$3:$E$502,"&gt;="&amp;AC$3,Solicitudes!$G$3:$G$502,"Planificada")&gt;0,"P",""))))</f>
        <v/>
      </c>
      <c r="AD27" s="27">
        <f>IF(OR(AD$3="",$A27=""),"",IF(COUNTIFS(Solicitudes!$A$3:$A$502,$A27,Solicitudes!$D$3:$D$502,"&lt;="&amp;AD$3,Solicitudes!$E$3:$E$502,"&gt;="&amp;AD$3,Solicitudes!$G$3:$G$502,"Aprobada",Solicitudes!$L$3:$L$502,"&lt;&gt;Licencia",Solicitudes!$L$3:$L$502,"&lt;&gt;Ausencia")&gt;0,"V",IF(COUNTIFS(Solicitudes!$A$3:$A$502,$A27,Solicitudes!$D$3:$D$502,"&lt;="&amp;AD$3,Solicitudes!$E$3:$E$502,"&gt;="&amp;AD$3,Solicitudes!$G$3:$G$502,"Aprobada",Solicitudes!$L$3:$L$502,"Licencia")+COUNTIFS(Solicitudes!$A$3:$A$502,$A27,Solicitudes!$D$3:$D$502,"&lt;="&amp;AD$3,Solicitudes!$E$3:$E$502,"&gt;="&amp;AD$3,Solicitudes!$G$3:$G$502,"Aprobada",Solicitudes!$L$3:$L$502,"Ausencia")&gt;0,"L",IF(COUNTIFS(Solicitudes!$A$3:$A$502,$A27,Solicitudes!$D$3:$D$502,"&lt;="&amp;AD$3,Solicitudes!$E$3:$E$502,"&gt;="&amp;AD$3,Solicitudes!$G$3:$G$502,"Solicitada")+COUNTIFS(Solicitudes!$A$3:$A$502,$A27,Solicitudes!$D$3:$D$502,"&lt;="&amp;AD$3,Solicitudes!$E$3:$E$502,"&gt;="&amp;AD$3,Solicitudes!$G$3:$G$502,"Planificada")&gt;0,"P",""))))</f>
        <v/>
      </c>
      <c r="AE27" s="27">
        <f>IF(OR(AE$3="",$A27=""),"",IF(COUNTIFS(Solicitudes!$A$3:$A$502,$A27,Solicitudes!$D$3:$D$502,"&lt;="&amp;AE$3,Solicitudes!$E$3:$E$502,"&gt;="&amp;AE$3,Solicitudes!$G$3:$G$502,"Aprobada",Solicitudes!$L$3:$L$502,"&lt;&gt;Licencia",Solicitudes!$L$3:$L$502,"&lt;&gt;Ausencia")&gt;0,"V",IF(COUNTIFS(Solicitudes!$A$3:$A$502,$A27,Solicitudes!$D$3:$D$502,"&lt;="&amp;AE$3,Solicitudes!$E$3:$E$502,"&gt;="&amp;AE$3,Solicitudes!$G$3:$G$502,"Aprobada",Solicitudes!$L$3:$L$502,"Licencia")+COUNTIFS(Solicitudes!$A$3:$A$502,$A27,Solicitudes!$D$3:$D$502,"&lt;="&amp;AE$3,Solicitudes!$E$3:$E$502,"&gt;="&amp;AE$3,Solicitudes!$G$3:$G$502,"Aprobada",Solicitudes!$L$3:$L$502,"Ausencia")&gt;0,"L",IF(COUNTIFS(Solicitudes!$A$3:$A$502,$A27,Solicitudes!$D$3:$D$502,"&lt;="&amp;AE$3,Solicitudes!$E$3:$E$502,"&gt;="&amp;AE$3,Solicitudes!$G$3:$G$502,"Solicitada")+COUNTIFS(Solicitudes!$A$3:$A$502,$A27,Solicitudes!$D$3:$D$502,"&lt;="&amp;AE$3,Solicitudes!$E$3:$E$502,"&gt;="&amp;AE$3,Solicitudes!$G$3:$G$502,"Planificada")&gt;0,"P",""))))</f>
        <v/>
      </c>
      <c r="AF27" s="27">
        <f>IF(OR(AF$3="",$A27=""),"",IF(COUNTIFS(Solicitudes!$A$3:$A$502,$A27,Solicitudes!$D$3:$D$502,"&lt;="&amp;AF$3,Solicitudes!$E$3:$E$502,"&gt;="&amp;AF$3,Solicitudes!$G$3:$G$502,"Aprobada",Solicitudes!$L$3:$L$502,"&lt;&gt;Licencia",Solicitudes!$L$3:$L$502,"&lt;&gt;Ausencia")&gt;0,"V",IF(COUNTIFS(Solicitudes!$A$3:$A$502,$A27,Solicitudes!$D$3:$D$502,"&lt;="&amp;AF$3,Solicitudes!$E$3:$E$502,"&gt;="&amp;AF$3,Solicitudes!$G$3:$G$502,"Aprobada",Solicitudes!$L$3:$L$502,"Licencia")+COUNTIFS(Solicitudes!$A$3:$A$502,$A27,Solicitudes!$D$3:$D$502,"&lt;="&amp;AF$3,Solicitudes!$E$3:$E$502,"&gt;="&amp;AF$3,Solicitudes!$G$3:$G$502,"Aprobada",Solicitudes!$L$3:$L$502,"Ausencia")&gt;0,"L",IF(COUNTIFS(Solicitudes!$A$3:$A$502,$A27,Solicitudes!$D$3:$D$502,"&lt;="&amp;AF$3,Solicitudes!$E$3:$E$502,"&gt;="&amp;AF$3,Solicitudes!$G$3:$G$502,"Solicitada")+COUNTIFS(Solicitudes!$A$3:$A$502,$A27,Solicitudes!$D$3:$D$502,"&lt;="&amp;AF$3,Solicitudes!$E$3:$E$502,"&gt;="&amp;AF$3,Solicitudes!$G$3:$G$502,"Planificada")&gt;0,"P",""))))</f>
        <v/>
      </c>
      <c r="AG27" s="27">
        <f>IF(OR(AG$3="",$A27=""),"",IF(COUNTIFS(Solicitudes!$A$3:$A$502,$A27,Solicitudes!$D$3:$D$502,"&lt;="&amp;AG$3,Solicitudes!$E$3:$E$502,"&gt;="&amp;AG$3,Solicitudes!$G$3:$G$502,"Aprobada",Solicitudes!$L$3:$L$502,"&lt;&gt;Licencia",Solicitudes!$L$3:$L$502,"&lt;&gt;Ausencia")&gt;0,"V",IF(COUNTIFS(Solicitudes!$A$3:$A$502,$A27,Solicitudes!$D$3:$D$502,"&lt;="&amp;AG$3,Solicitudes!$E$3:$E$502,"&gt;="&amp;AG$3,Solicitudes!$G$3:$G$502,"Aprobada",Solicitudes!$L$3:$L$502,"Licencia")+COUNTIFS(Solicitudes!$A$3:$A$502,$A27,Solicitudes!$D$3:$D$502,"&lt;="&amp;AG$3,Solicitudes!$E$3:$E$502,"&gt;="&amp;AG$3,Solicitudes!$G$3:$G$502,"Aprobada",Solicitudes!$L$3:$L$502,"Ausencia")&gt;0,"L",IF(COUNTIFS(Solicitudes!$A$3:$A$502,$A27,Solicitudes!$D$3:$D$502,"&lt;="&amp;AG$3,Solicitudes!$E$3:$E$502,"&gt;="&amp;AG$3,Solicitudes!$G$3:$G$502,"Solicitada")+COUNTIFS(Solicitudes!$A$3:$A$502,$A27,Solicitudes!$D$3:$D$502,"&lt;="&amp;AG$3,Solicitudes!$E$3:$E$502,"&gt;="&amp;AG$3,Solicitudes!$G$3:$G$502,"Planificada")&gt;0,"P",""))))</f>
        <v/>
      </c>
    </row>
    <row r="28">
      <c r="A28">
        <f>IF(Saldos!A28="","",Saldos!A28)</f>
        <v/>
      </c>
      <c r="B28">
        <f>IF(A28="","",Saldos!B28)</f>
        <v/>
      </c>
      <c r="C28" s="27">
        <f>IF(OR(C$3="",$A28=""),"",IF(COUNTIFS(Solicitudes!$A$3:$A$502,$A28,Solicitudes!$D$3:$D$502,"&lt;="&amp;C$3,Solicitudes!$E$3:$E$502,"&gt;="&amp;C$3,Solicitudes!$G$3:$G$502,"Aprobada",Solicitudes!$L$3:$L$502,"&lt;&gt;Licencia",Solicitudes!$L$3:$L$502,"&lt;&gt;Ausencia")&gt;0,"V",IF(COUNTIFS(Solicitudes!$A$3:$A$502,$A28,Solicitudes!$D$3:$D$502,"&lt;="&amp;C$3,Solicitudes!$E$3:$E$502,"&gt;="&amp;C$3,Solicitudes!$G$3:$G$502,"Aprobada",Solicitudes!$L$3:$L$502,"Licencia")+COUNTIFS(Solicitudes!$A$3:$A$502,$A28,Solicitudes!$D$3:$D$502,"&lt;="&amp;C$3,Solicitudes!$E$3:$E$502,"&gt;="&amp;C$3,Solicitudes!$G$3:$G$502,"Aprobada",Solicitudes!$L$3:$L$502,"Ausencia")&gt;0,"L",IF(COUNTIFS(Solicitudes!$A$3:$A$502,$A28,Solicitudes!$D$3:$D$502,"&lt;="&amp;C$3,Solicitudes!$E$3:$E$502,"&gt;="&amp;C$3,Solicitudes!$G$3:$G$502,"Solicitada")+COUNTIFS(Solicitudes!$A$3:$A$502,$A28,Solicitudes!$D$3:$D$502,"&lt;="&amp;C$3,Solicitudes!$E$3:$E$502,"&gt;="&amp;C$3,Solicitudes!$G$3:$G$502,"Planificada")&gt;0,"P",""))))</f>
        <v/>
      </c>
      <c r="D28" s="27">
        <f>IF(OR(D$3="",$A28=""),"",IF(COUNTIFS(Solicitudes!$A$3:$A$502,$A28,Solicitudes!$D$3:$D$502,"&lt;="&amp;D$3,Solicitudes!$E$3:$E$502,"&gt;="&amp;D$3,Solicitudes!$G$3:$G$502,"Aprobada",Solicitudes!$L$3:$L$502,"&lt;&gt;Licencia",Solicitudes!$L$3:$L$502,"&lt;&gt;Ausencia")&gt;0,"V",IF(COUNTIFS(Solicitudes!$A$3:$A$502,$A28,Solicitudes!$D$3:$D$502,"&lt;="&amp;D$3,Solicitudes!$E$3:$E$502,"&gt;="&amp;D$3,Solicitudes!$G$3:$G$502,"Aprobada",Solicitudes!$L$3:$L$502,"Licencia")+COUNTIFS(Solicitudes!$A$3:$A$502,$A28,Solicitudes!$D$3:$D$502,"&lt;="&amp;D$3,Solicitudes!$E$3:$E$502,"&gt;="&amp;D$3,Solicitudes!$G$3:$G$502,"Aprobada",Solicitudes!$L$3:$L$502,"Ausencia")&gt;0,"L",IF(COUNTIFS(Solicitudes!$A$3:$A$502,$A28,Solicitudes!$D$3:$D$502,"&lt;="&amp;D$3,Solicitudes!$E$3:$E$502,"&gt;="&amp;D$3,Solicitudes!$G$3:$G$502,"Solicitada")+COUNTIFS(Solicitudes!$A$3:$A$502,$A28,Solicitudes!$D$3:$D$502,"&lt;="&amp;D$3,Solicitudes!$E$3:$E$502,"&gt;="&amp;D$3,Solicitudes!$G$3:$G$502,"Planificada")&gt;0,"P",""))))</f>
        <v/>
      </c>
      <c r="E28" s="27">
        <f>IF(OR(E$3="",$A28=""),"",IF(COUNTIFS(Solicitudes!$A$3:$A$502,$A28,Solicitudes!$D$3:$D$502,"&lt;="&amp;E$3,Solicitudes!$E$3:$E$502,"&gt;="&amp;E$3,Solicitudes!$G$3:$G$502,"Aprobada",Solicitudes!$L$3:$L$502,"&lt;&gt;Licencia",Solicitudes!$L$3:$L$502,"&lt;&gt;Ausencia")&gt;0,"V",IF(COUNTIFS(Solicitudes!$A$3:$A$502,$A28,Solicitudes!$D$3:$D$502,"&lt;="&amp;E$3,Solicitudes!$E$3:$E$502,"&gt;="&amp;E$3,Solicitudes!$G$3:$G$502,"Aprobada",Solicitudes!$L$3:$L$502,"Licencia")+COUNTIFS(Solicitudes!$A$3:$A$502,$A28,Solicitudes!$D$3:$D$502,"&lt;="&amp;E$3,Solicitudes!$E$3:$E$502,"&gt;="&amp;E$3,Solicitudes!$G$3:$G$502,"Aprobada",Solicitudes!$L$3:$L$502,"Ausencia")&gt;0,"L",IF(COUNTIFS(Solicitudes!$A$3:$A$502,$A28,Solicitudes!$D$3:$D$502,"&lt;="&amp;E$3,Solicitudes!$E$3:$E$502,"&gt;="&amp;E$3,Solicitudes!$G$3:$G$502,"Solicitada")+COUNTIFS(Solicitudes!$A$3:$A$502,$A28,Solicitudes!$D$3:$D$502,"&lt;="&amp;E$3,Solicitudes!$E$3:$E$502,"&gt;="&amp;E$3,Solicitudes!$G$3:$G$502,"Planificada")&gt;0,"P",""))))</f>
        <v/>
      </c>
      <c r="F28" s="27">
        <f>IF(OR(F$3="",$A28=""),"",IF(COUNTIFS(Solicitudes!$A$3:$A$502,$A28,Solicitudes!$D$3:$D$502,"&lt;="&amp;F$3,Solicitudes!$E$3:$E$502,"&gt;="&amp;F$3,Solicitudes!$G$3:$G$502,"Aprobada",Solicitudes!$L$3:$L$502,"&lt;&gt;Licencia",Solicitudes!$L$3:$L$502,"&lt;&gt;Ausencia")&gt;0,"V",IF(COUNTIFS(Solicitudes!$A$3:$A$502,$A28,Solicitudes!$D$3:$D$502,"&lt;="&amp;F$3,Solicitudes!$E$3:$E$502,"&gt;="&amp;F$3,Solicitudes!$G$3:$G$502,"Aprobada",Solicitudes!$L$3:$L$502,"Licencia")+COUNTIFS(Solicitudes!$A$3:$A$502,$A28,Solicitudes!$D$3:$D$502,"&lt;="&amp;F$3,Solicitudes!$E$3:$E$502,"&gt;="&amp;F$3,Solicitudes!$G$3:$G$502,"Aprobada",Solicitudes!$L$3:$L$502,"Ausencia")&gt;0,"L",IF(COUNTIFS(Solicitudes!$A$3:$A$502,$A28,Solicitudes!$D$3:$D$502,"&lt;="&amp;F$3,Solicitudes!$E$3:$E$502,"&gt;="&amp;F$3,Solicitudes!$G$3:$G$502,"Solicitada")+COUNTIFS(Solicitudes!$A$3:$A$502,$A28,Solicitudes!$D$3:$D$502,"&lt;="&amp;F$3,Solicitudes!$E$3:$E$502,"&gt;="&amp;F$3,Solicitudes!$G$3:$G$502,"Planificada")&gt;0,"P",""))))</f>
        <v/>
      </c>
      <c r="G28" s="27">
        <f>IF(OR(G$3="",$A28=""),"",IF(COUNTIFS(Solicitudes!$A$3:$A$502,$A28,Solicitudes!$D$3:$D$502,"&lt;="&amp;G$3,Solicitudes!$E$3:$E$502,"&gt;="&amp;G$3,Solicitudes!$G$3:$G$502,"Aprobada",Solicitudes!$L$3:$L$502,"&lt;&gt;Licencia",Solicitudes!$L$3:$L$502,"&lt;&gt;Ausencia")&gt;0,"V",IF(COUNTIFS(Solicitudes!$A$3:$A$502,$A28,Solicitudes!$D$3:$D$502,"&lt;="&amp;G$3,Solicitudes!$E$3:$E$502,"&gt;="&amp;G$3,Solicitudes!$G$3:$G$502,"Aprobada",Solicitudes!$L$3:$L$502,"Licencia")+COUNTIFS(Solicitudes!$A$3:$A$502,$A28,Solicitudes!$D$3:$D$502,"&lt;="&amp;G$3,Solicitudes!$E$3:$E$502,"&gt;="&amp;G$3,Solicitudes!$G$3:$G$502,"Aprobada",Solicitudes!$L$3:$L$502,"Ausencia")&gt;0,"L",IF(COUNTIFS(Solicitudes!$A$3:$A$502,$A28,Solicitudes!$D$3:$D$502,"&lt;="&amp;G$3,Solicitudes!$E$3:$E$502,"&gt;="&amp;G$3,Solicitudes!$G$3:$G$502,"Solicitada")+COUNTIFS(Solicitudes!$A$3:$A$502,$A28,Solicitudes!$D$3:$D$502,"&lt;="&amp;G$3,Solicitudes!$E$3:$E$502,"&gt;="&amp;G$3,Solicitudes!$G$3:$G$502,"Planificada")&gt;0,"P",""))))</f>
        <v/>
      </c>
      <c r="H28" s="27">
        <f>IF(OR(H$3="",$A28=""),"",IF(COUNTIFS(Solicitudes!$A$3:$A$502,$A28,Solicitudes!$D$3:$D$502,"&lt;="&amp;H$3,Solicitudes!$E$3:$E$502,"&gt;="&amp;H$3,Solicitudes!$G$3:$G$502,"Aprobada",Solicitudes!$L$3:$L$502,"&lt;&gt;Licencia",Solicitudes!$L$3:$L$502,"&lt;&gt;Ausencia")&gt;0,"V",IF(COUNTIFS(Solicitudes!$A$3:$A$502,$A28,Solicitudes!$D$3:$D$502,"&lt;="&amp;H$3,Solicitudes!$E$3:$E$502,"&gt;="&amp;H$3,Solicitudes!$G$3:$G$502,"Aprobada",Solicitudes!$L$3:$L$502,"Licencia")+COUNTIFS(Solicitudes!$A$3:$A$502,$A28,Solicitudes!$D$3:$D$502,"&lt;="&amp;H$3,Solicitudes!$E$3:$E$502,"&gt;="&amp;H$3,Solicitudes!$G$3:$G$502,"Aprobada",Solicitudes!$L$3:$L$502,"Ausencia")&gt;0,"L",IF(COUNTIFS(Solicitudes!$A$3:$A$502,$A28,Solicitudes!$D$3:$D$502,"&lt;="&amp;H$3,Solicitudes!$E$3:$E$502,"&gt;="&amp;H$3,Solicitudes!$G$3:$G$502,"Solicitada")+COUNTIFS(Solicitudes!$A$3:$A$502,$A28,Solicitudes!$D$3:$D$502,"&lt;="&amp;H$3,Solicitudes!$E$3:$E$502,"&gt;="&amp;H$3,Solicitudes!$G$3:$G$502,"Planificada")&gt;0,"P",""))))</f>
        <v/>
      </c>
      <c r="I28" s="27">
        <f>IF(OR(I$3="",$A28=""),"",IF(COUNTIFS(Solicitudes!$A$3:$A$502,$A28,Solicitudes!$D$3:$D$502,"&lt;="&amp;I$3,Solicitudes!$E$3:$E$502,"&gt;="&amp;I$3,Solicitudes!$G$3:$G$502,"Aprobada",Solicitudes!$L$3:$L$502,"&lt;&gt;Licencia",Solicitudes!$L$3:$L$502,"&lt;&gt;Ausencia")&gt;0,"V",IF(COUNTIFS(Solicitudes!$A$3:$A$502,$A28,Solicitudes!$D$3:$D$502,"&lt;="&amp;I$3,Solicitudes!$E$3:$E$502,"&gt;="&amp;I$3,Solicitudes!$G$3:$G$502,"Aprobada",Solicitudes!$L$3:$L$502,"Licencia")+COUNTIFS(Solicitudes!$A$3:$A$502,$A28,Solicitudes!$D$3:$D$502,"&lt;="&amp;I$3,Solicitudes!$E$3:$E$502,"&gt;="&amp;I$3,Solicitudes!$G$3:$G$502,"Aprobada",Solicitudes!$L$3:$L$502,"Ausencia")&gt;0,"L",IF(COUNTIFS(Solicitudes!$A$3:$A$502,$A28,Solicitudes!$D$3:$D$502,"&lt;="&amp;I$3,Solicitudes!$E$3:$E$502,"&gt;="&amp;I$3,Solicitudes!$G$3:$G$502,"Solicitada")+COUNTIFS(Solicitudes!$A$3:$A$502,$A28,Solicitudes!$D$3:$D$502,"&lt;="&amp;I$3,Solicitudes!$E$3:$E$502,"&gt;="&amp;I$3,Solicitudes!$G$3:$G$502,"Planificada")&gt;0,"P",""))))</f>
        <v/>
      </c>
      <c r="J28" s="27">
        <f>IF(OR(J$3="",$A28=""),"",IF(COUNTIFS(Solicitudes!$A$3:$A$502,$A28,Solicitudes!$D$3:$D$502,"&lt;="&amp;J$3,Solicitudes!$E$3:$E$502,"&gt;="&amp;J$3,Solicitudes!$G$3:$G$502,"Aprobada",Solicitudes!$L$3:$L$502,"&lt;&gt;Licencia",Solicitudes!$L$3:$L$502,"&lt;&gt;Ausencia")&gt;0,"V",IF(COUNTIFS(Solicitudes!$A$3:$A$502,$A28,Solicitudes!$D$3:$D$502,"&lt;="&amp;J$3,Solicitudes!$E$3:$E$502,"&gt;="&amp;J$3,Solicitudes!$G$3:$G$502,"Aprobada",Solicitudes!$L$3:$L$502,"Licencia")+COUNTIFS(Solicitudes!$A$3:$A$502,$A28,Solicitudes!$D$3:$D$502,"&lt;="&amp;J$3,Solicitudes!$E$3:$E$502,"&gt;="&amp;J$3,Solicitudes!$G$3:$G$502,"Aprobada",Solicitudes!$L$3:$L$502,"Ausencia")&gt;0,"L",IF(COUNTIFS(Solicitudes!$A$3:$A$502,$A28,Solicitudes!$D$3:$D$502,"&lt;="&amp;J$3,Solicitudes!$E$3:$E$502,"&gt;="&amp;J$3,Solicitudes!$G$3:$G$502,"Solicitada")+COUNTIFS(Solicitudes!$A$3:$A$502,$A28,Solicitudes!$D$3:$D$502,"&lt;="&amp;J$3,Solicitudes!$E$3:$E$502,"&gt;="&amp;J$3,Solicitudes!$G$3:$G$502,"Planificada")&gt;0,"P",""))))</f>
        <v/>
      </c>
      <c r="K28" s="27">
        <f>IF(OR(K$3="",$A28=""),"",IF(COUNTIFS(Solicitudes!$A$3:$A$502,$A28,Solicitudes!$D$3:$D$502,"&lt;="&amp;K$3,Solicitudes!$E$3:$E$502,"&gt;="&amp;K$3,Solicitudes!$G$3:$G$502,"Aprobada",Solicitudes!$L$3:$L$502,"&lt;&gt;Licencia",Solicitudes!$L$3:$L$502,"&lt;&gt;Ausencia")&gt;0,"V",IF(COUNTIFS(Solicitudes!$A$3:$A$502,$A28,Solicitudes!$D$3:$D$502,"&lt;="&amp;K$3,Solicitudes!$E$3:$E$502,"&gt;="&amp;K$3,Solicitudes!$G$3:$G$502,"Aprobada",Solicitudes!$L$3:$L$502,"Licencia")+COUNTIFS(Solicitudes!$A$3:$A$502,$A28,Solicitudes!$D$3:$D$502,"&lt;="&amp;K$3,Solicitudes!$E$3:$E$502,"&gt;="&amp;K$3,Solicitudes!$G$3:$G$502,"Aprobada",Solicitudes!$L$3:$L$502,"Ausencia")&gt;0,"L",IF(COUNTIFS(Solicitudes!$A$3:$A$502,$A28,Solicitudes!$D$3:$D$502,"&lt;="&amp;K$3,Solicitudes!$E$3:$E$502,"&gt;="&amp;K$3,Solicitudes!$G$3:$G$502,"Solicitada")+COUNTIFS(Solicitudes!$A$3:$A$502,$A28,Solicitudes!$D$3:$D$502,"&lt;="&amp;K$3,Solicitudes!$E$3:$E$502,"&gt;="&amp;K$3,Solicitudes!$G$3:$G$502,"Planificada")&gt;0,"P",""))))</f>
        <v/>
      </c>
      <c r="L28" s="27">
        <f>IF(OR(L$3="",$A28=""),"",IF(COUNTIFS(Solicitudes!$A$3:$A$502,$A28,Solicitudes!$D$3:$D$502,"&lt;="&amp;L$3,Solicitudes!$E$3:$E$502,"&gt;="&amp;L$3,Solicitudes!$G$3:$G$502,"Aprobada",Solicitudes!$L$3:$L$502,"&lt;&gt;Licencia",Solicitudes!$L$3:$L$502,"&lt;&gt;Ausencia")&gt;0,"V",IF(COUNTIFS(Solicitudes!$A$3:$A$502,$A28,Solicitudes!$D$3:$D$502,"&lt;="&amp;L$3,Solicitudes!$E$3:$E$502,"&gt;="&amp;L$3,Solicitudes!$G$3:$G$502,"Aprobada",Solicitudes!$L$3:$L$502,"Licencia")+COUNTIFS(Solicitudes!$A$3:$A$502,$A28,Solicitudes!$D$3:$D$502,"&lt;="&amp;L$3,Solicitudes!$E$3:$E$502,"&gt;="&amp;L$3,Solicitudes!$G$3:$G$502,"Aprobada",Solicitudes!$L$3:$L$502,"Ausencia")&gt;0,"L",IF(COUNTIFS(Solicitudes!$A$3:$A$502,$A28,Solicitudes!$D$3:$D$502,"&lt;="&amp;L$3,Solicitudes!$E$3:$E$502,"&gt;="&amp;L$3,Solicitudes!$G$3:$G$502,"Solicitada")+COUNTIFS(Solicitudes!$A$3:$A$502,$A28,Solicitudes!$D$3:$D$502,"&lt;="&amp;L$3,Solicitudes!$E$3:$E$502,"&gt;="&amp;L$3,Solicitudes!$G$3:$G$502,"Planificada")&gt;0,"P",""))))</f>
        <v/>
      </c>
      <c r="M28" s="27">
        <f>IF(OR(M$3="",$A28=""),"",IF(COUNTIFS(Solicitudes!$A$3:$A$502,$A28,Solicitudes!$D$3:$D$502,"&lt;="&amp;M$3,Solicitudes!$E$3:$E$502,"&gt;="&amp;M$3,Solicitudes!$G$3:$G$502,"Aprobada",Solicitudes!$L$3:$L$502,"&lt;&gt;Licencia",Solicitudes!$L$3:$L$502,"&lt;&gt;Ausencia")&gt;0,"V",IF(COUNTIFS(Solicitudes!$A$3:$A$502,$A28,Solicitudes!$D$3:$D$502,"&lt;="&amp;M$3,Solicitudes!$E$3:$E$502,"&gt;="&amp;M$3,Solicitudes!$G$3:$G$502,"Aprobada",Solicitudes!$L$3:$L$502,"Licencia")+COUNTIFS(Solicitudes!$A$3:$A$502,$A28,Solicitudes!$D$3:$D$502,"&lt;="&amp;M$3,Solicitudes!$E$3:$E$502,"&gt;="&amp;M$3,Solicitudes!$G$3:$G$502,"Aprobada",Solicitudes!$L$3:$L$502,"Ausencia")&gt;0,"L",IF(COUNTIFS(Solicitudes!$A$3:$A$502,$A28,Solicitudes!$D$3:$D$502,"&lt;="&amp;M$3,Solicitudes!$E$3:$E$502,"&gt;="&amp;M$3,Solicitudes!$G$3:$G$502,"Solicitada")+COUNTIFS(Solicitudes!$A$3:$A$502,$A28,Solicitudes!$D$3:$D$502,"&lt;="&amp;M$3,Solicitudes!$E$3:$E$502,"&gt;="&amp;M$3,Solicitudes!$G$3:$G$502,"Planificada")&gt;0,"P",""))))</f>
        <v/>
      </c>
      <c r="N28" s="27">
        <f>IF(OR(N$3="",$A28=""),"",IF(COUNTIFS(Solicitudes!$A$3:$A$502,$A28,Solicitudes!$D$3:$D$502,"&lt;="&amp;N$3,Solicitudes!$E$3:$E$502,"&gt;="&amp;N$3,Solicitudes!$G$3:$G$502,"Aprobada",Solicitudes!$L$3:$L$502,"&lt;&gt;Licencia",Solicitudes!$L$3:$L$502,"&lt;&gt;Ausencia")&gt;0,"V",IF(COUNTIFS(Solicitudes!$A$3:$A$502,$A28,Solicitudes!$D$3:$D$502,"&lt;="&amp;N$3,Solicitudes!$E$3:$E$502,"&gt;="&amp;N$3,Solicitudes!$G$3:$G$502,"Aprobada",Solicitudes!$L$3:$L$502,"Licencia")+COUNTIFS(Solicitudes!$A$3:$A$502,$A28,Solicitudes!$D$3:$D$502,"&lt;="&amp;N$3,Solicitudes!$E$3:$E$502,"&gt;="&amp;N$3,Solicitudes!$G$3:$G$502,"Aprobada",Solicitudes!$L$3:$L$502,"Ausencia")&gt;0,"L",IF(COUNTIFS(Solicitudes!$A$3:$A$502,$A28,Solicitudes!$D$3:$D$502,"&lt;="&amp;N$3,Solicitudes!$E$3:$E$502,"&gt;="&amp;N$3,Solicitudes!$G$3:$G$502,"Solicitada")+COUNTIFS(Solicitudes!$A$3:$A$502,$A28,Solicitudes!$D$3:$D$502,"&lt;="&amp;N$3,Solicitudes!$E$3:$E$502,"&gt;="&amp;N$3,Solicitudes!$G$3:$G$502,"Planificada")&gt;0,"P",""))))</f>
        <v/>
      </c>
      <c r="O28" s="27">
        <f>IF(OR(O$3="",$A28=""),"",IF(COUNTIFS(Solicitudes!$A$3:$A$502,$A28,Solicitudes!$D$3:$D$502,"&lt;="&amp;O$3,Solicitudes!$E$3:$E$502,"&gt;="&amp;O$3,Solicitudes!$G$3:$G$502,"Aprobada",Solicitudes!$L$3:$L$502,"&lt;&gt;Licencia",Solicitudes!$L$3:$L$502,"&lt;&gt;Ausencia")&gt;0,"V",IF(COUNTIFS(Solicitudes!$A$3:$A$502,$A28,Solicitudes!$D$3:$D$502,"&lt;="&amp;O$3,Solicitudes!$E$3:$E$502,"&gt;="&amp;O$3,Solicitudes!$G$3:$G$502,"Aprobada",Solicitudes!$L$3:$L$502,"Licencia")+COUNTIFS(Solicitudes!$A$3:$A$502,$A28,Solicitudes!$D$3:$D$502,"&lt;="&amp;O$3,Solicitudes!$E$3:$E$502,"&gt;="&amp;O$3,Solicitudes!$G$3:$G$502,"Aprobada",Solicitudes!$L$3:$L$502,"Ausencia")&gt;0,"L",IF(COUNTIFS(Solicitudes!$A$3:$A$502,$A28,Solicitudes!$D$3:$D$502,"&lt;="&amp;O$3,Solicitudes!$E$3:$E$502,"&gt;="&amp;O$3,Solicitudes!$G$3:$G$502,"Solicitada")+COUNTIFS(Solicitudes!$A$3:$A$502,$A28,Solicitudes!$D$3:$D$502,"&lt;="&amp;O$3,Solicitudes!$E$3:$E$502,"&gt;="&amp;O$3,Solicitudes!$G$3:$G$502,"Planificada")&gt;0,"P",""))))</f>
        <v/>
      </c>
      <c r="P28" s="27">
        <f>IF(OR(P$3="",$A28=""),"",IF(COUNTIFS(Solicitudes!$A$3:$A$502,$A28,Solicitudes!$D$3:$D$502,"&lt;="&amp;P$3,Solicitudes!$E$3:$E$502,"&gt;="&amp;P$3,Solicitudes!$G$3:$G$502,"Aprobada",Solicitudes!$L$3:$L$502,"&lt;&gt;Licencia",Solicitudes!$L$3:$L$502,"&lt;&gt;Ausencia")&gt;0,"V",IF(COUNTIFS(Solicitudes!$A$3:$A$502,$A28,Solicitudes!$D$3:$D$502,"&lt;="&amp;P$3,Solicitudes!$E$3:$E$502,"&gt;="&amp;P$3,Solicitudes!$G$3:$G$502,"Aprobada",Solicitudes!$L$3:$L$502,"Licencia")+COUNTIFS(Solicitudes!$A$3:$A$502,$A28,Solicitudes!$D$3:$D$502,"&lt;="&amp;P$3,Solicitudes!$E$3:$E$502,"&gt;="&amp;P$3,Solicitudes!$G$3:$G$502,"Aprobada",Solicitudes!$L$3:$L$502,"Ausencia")&gt;0,"L",IF(COUNTIFS(Solicitudes!$A$3:$A$502,$A28,Solicitudes!$D$3:$D$502,"&lt;="&amp;P$3,Solicitudes!$E$3:$E$502,"&gt;="&amp;P$3,Solicitudes!$G$3:$G$502,"Solicitada")+COUNTIFS(Solicitudes!$A$3:$A$502,$A28,Solicitudes!$D$3:$D$502,"&lt;="&amp;P$3,Solicitudes!$E$3:$E$502,"&gt;="&amp;P$3,Solicitudes!$G$3:$G$502,"Planificada")&gt;0,"P",""))))</f>
        <v/>
      </c>
      <c r="Q28" s="27">
        <f>IF(OR(Q$3="",$A28=""),"",IF(COUNTIFS(Solicitudes!$A$3:$A$502,$A28,Solicitudes!$D$3:$D$502,"&lt;="&amp;Q$3,Solicitudes!$E$3:$E$502,"&gt;="&amp;Q$3,Solicitudes!$G$3:$G$502,"Aprobada",Solicitudes!$L$3:$L$502,"&lt;&gt;Licencia",Solicitudes!$L$3:$L$502,"&lt;&gt;Ausencia")&gt;0,"V",IF(COUNTIFS(Solicitudes!$A$3:$A$502,$A28,Solicitudes!$D$3:$D$502,"&lt;="&amp;Q$3,Solicitudes!$E$3:$E$502,"&gt;="&amp;Q$3,Solicitudes!$G$3:$G$502,"Aprobada",Solicitudes!$L$3:$L$502,"Licencia")+COUNTIFS(Solicitudes!$A$3:$A$502,$A28,Solicitudes!$D$3:$D$502,"&lt;="&amp;Q$3,Solicitudes!$E$3:$E$502,"&gt;="&amp;Q$3,Solicitudes!$G$3:$G$502,"Aprobada",Solicitudes!$L$3:$L$502,"Ausencia")&gt;0,"L",IF(COUNTIFS(Solicitudes!$A$3:$A$502,$A28,Solicitudes!$D$3:$D$502,"&lt;="&amp;Q$3,Solicitudes!$E$3:$E$502,"&gt;="&amp;Q$3,Solicitudes!$G$3:$G$502,"Solicitada")+COUNTIFS(Solicitudes!$A$3:$A$502,$A28,Solicitudes!$D$3:$D$502,"&lt;="&amp;Q$3,Solicitudes!$E$3:$E$502,"&gt;="&amp;Q$3,Solicitudes!$G$3:$G$502,"Planificada")&gt;0,"P",""))))</f>
        <v/>
      </c>
      <c r="R28" s="27">
        <f>IF(OR(R$3="",$A28=""),"",IF(COUNTIFS(Solicitudes!$A$3:$A$502,$A28,Solicitudes!$D$3:$D$502,"&lt;="&amp;R$3,Solicitudes!$E$3:$E$502,"&gt;="&amp;R$3,Solicitudes!$G$3:$G$502,"Aprobada",Solicitudes!$L$3:$L$502,"&lt;&gt;Licencia",Solicitudes!$L$3:$L$502,"&lt;&gt;Ausencia")&gt;0,"V",IF(COUNTIFS(Solicitudes!$A$3:$A$502,$A28,Solicitudes!$D$3:$D$502,"&lt;="&amp;R$3,Solicitudes!$E$3:$E$502,"&gt;="&amp;R$3,Solicitudes!$G$3:$G$502,"Aprobada",Solicitudes!$L$3:$L$502,"Licencia")+COUNTIFS(Solicitudes!$A$3:$A$502,$A28,Solicitudes!$D$3:$D$502,"&lt;="&amp;R$3,Solicitudes!$E$3:$E$502,"&gt;="&amp;R$3,Solicitudes!$G$3:$G$502,"Aprobada",Solicitudes!$L$3:$L$502,"Ausencia")&gt;0,"L",IF(COUNTIFS(Solicitudes!$A$3:$A$502,$A28,Solicitudes!$D$3:$D$502,"&lt;="&amp;R$3,Solicitudes!$E$3:$E$502,"&gt;="&amp;R$3,Solicitudes!$G$3:$G$502,"Solicitada")+COUNTIFS(Solicitudes!$A$3:$A$502,$A28,Solicitudes!$D$3:$D$502,"&lt;="&amp;R$3,Solicitudes!$E$3:$E$502,"&gt;="&amp;R$3,Solicitudes!$G$3:$G$502,"Planificada")&gt;0,"P",""))))</f>
        <v/>
      </c>
      <c r="S28" s="27">
        <f>IF(OR(S$3="",$A28=""),"",IF(COUNTIFS(Solicitudes!$A$3:$A$502,$A28,Solicitudes!$D$3:$D$502,"&lt;="&amp;S$3,Solicitudes!$E$3:$E$502,"&gt;="&amp;S$3,Solicitudes!$G$3:$G$502,"Aprobada",Solicitudes!$L$3:$L$502,"&lt;&gt;Licencia",Solicitudes!$L$3:$L$502,"&lt;&gt;Ausencia")&gt;0,"V",IF(COUNTIFS(Solicitudes!$A$3:$A$502,$A28,Solicitudes!$D$3:$D$502,"&lt;="&amp;S$3,Solicitudes!$E$3:$E$502,"&gt;="&amp;S$3,Solicitudes!$G$3:$G$502,"Aprobada",Solicitudes!$L$3:$L$502,"Licencia")+COUNTIFS(Solicitudes!$A$3:$A$502,$A28,Solicitudes!$D$3:$D$502,"&lt;="&amp;S$3,Solicitudes!$E$3:$E$502,"&gt;="&amp;S$3,Solicitudes!$G$3:$G$502,"Aprobada",Solicitudes!$L$3:$L$502,"Ausencia")&gt;0,"L",IF(COUNTIFS(Solicitudes!$A$3:$A$502,$A28,Solicitudes!$D$3:$D$502,"&lt;="&amp;S$3,Solicitudes!$E$3:$E$502,"&gt;="&amp;S$3,Solicitudes!$G$3:$G$502,"Solicitada")+COUNTIFS(Solicitudes!$A$3:$A$502,$A28,Solicitudes!$D$3:$D$502,"&lt;="&amp;S$3,Solicitudes!$E$3:$E$502,"&gt;="&amp;S$3,Solicitudes!$G$3:$G$502,"Planificada")&gt;0,"P",""))))</f>
        <v/>
      </c>
      <c r="T28" s="27">
        <f>IF(OR(T$3="",$A28=""),"",IF(COUNTIFS(Solicitudes!$A$3:$A$502,$A28,Solicitudes!$D$3:$D$502,"&lt;="&amp;T$3,Solicitudes!$E$3:$E$502,"&gt;="&amp;T$3,Solicitudes!$G$3:$G$502,"Aprobada",Solicitudes!$L$3:$L$502,"&lt;&gt;Licencia",Solicitudes!$L$3:$L$502,"&lt;&gt;Ausencia")&gt;0,"V",IF(COUNTIFS(Solicitudes!$A$3:$A$502,$A28,Solicitudes!$D$3:$D$502,"&lt;="&amp;T$3,Solicitudes!$E$3:$E$502,"&gt;="&amp;T$3,Solicitudes!$G$3:$G$502,"Aprobada",Solicitudes!$L$3:$L$502,"Licencia")+COUNTIFS(Solicitudes!$A$3:$A$502,$A28,Solicitudes!$D$3:$D$502,"&lt;="&amp;T$3,Solicitudes!$E$3:$E$502,"&gt;="&amp;T$3,Solicitudes!$G$3:$G$502,"Aprobada",Solicitudes!$L$3:$L$502,"Ausencia")&gt;0,"L",IF(COUNTIFS(Solicitudes!$A$3:$A$502,$A28,Solicitudes!$D$3:$D$502,"&lt;="&amp;T$3,Solicitudes!$E$3:$E$502,"&gt;="&amp;T$3,Solicitudes!$G$3:$G$502,"Solicitada")+COUNTIFS(Solicitudes!$A$3:$A$502,$A28,Solicitudes!$D$3:$D$502,"&lt;="&amp;T$3,Solicitudes!$E$3:$E$502,"&gt;="&amp;T$3,Solicitudes!$G$3:$G$502,"Planificada")&gt;0,"P",""))))</f>
        <v/>
      </c>
      <c r="U28" s="27">
        <f>IF(OR(U$3="",$A28=""),"",IF(COUNTIFS(Solicitudes!$A$3:$A$502,$A28,Solicitudes!$D$3:$D$502,"&lt;="&amp;U$3,Solicitudes!$E$3:$E$502,"&gt;="&amp;U$3,Solicitudes!$G$3:$G$502,"Aprobada",Solicitudes!$L$3:$L$502,"&lt;&gt;Licencia",Solicitudes!$L$3:$L$502,"&lt;&gt;Ausencia")&gt;0,"V",IF(COUNTIFS(Solicitudes!$A$3:$A$502,$A28,Solicitudes!$D$3:$D$502,"&lt;="&amp;U$3,Solicitudes!$E$3:$E$502,"&gt;="&amp;U$3,Solicitudes!$G$3:$G$502,"Aprobada",Solicitudes!$L$3:$L$502,"Licencia")+COUNTIFS(Solicitudes!$A$3:$A$502,$A28,Solicitudes!$D$3:$D$502,"&lt;="&amp;U$3,Solicitudes!$E$3:$E$502,"&gt;="&amp;U$3,Solicitudes!$G$3:$G$502,"Aprobada",Solicitudes!$L$3:$L$502,"Ausencia")&gt;0,"L",IF(COUNTIFS(Solicitudes!$A$3:$A$502,$A28,Solicitudes!$D$3:$D$502,"&lt;="&amp;U$3,Solicitudes!$E$3:$E$502,"&gt;="&amp;U$3,Solicitudes!$G$3:$G$502,"Solicitada")+COUNTIFS(Solicitudes!$A$3:$A$502,$A28,Solicitudes!$D$3:$D$502,"&lt;="&amp;U$3,Solicitudes!$E$3:$E$502,"&gt;="&amp;U$3,Solicitudes!$G$3:$G$502,"Planificada")&gt;0,"P",""))))</f>
        <v/>
      </c>
      <c r="V28" s="27">
        <f>IF(OR(V$3="",$A28=""),"",IF(COUNTIFS(Solicitudes!$A$3:$A$502,$A28,Solicitudes!$D$3:$D$502,"&lt;="&amp;V$3,Solicitudes!$E$3:$E$502,"&gt;="&amp;V$3,Solicitudes!$G$3:$G$502,"Aprobada",Solicitudes!$L$3:$L$502,"&lt;&gt;Licencia",Solicitudes!$L$3:$L$502,"&lt;&gt;Ausencia")&gt;0,"V",IF(COUNTIFS(Solicitudes!$A$3:$A$502,$A28,Solicitudes!$D$3:$D$502,"&lt;="&amp;V$3,Solicitudes!$E$3:$E$502,"&gt;="&amp;V$3,Solicitudes!$G$3:$G$502,"Aprobada",Solicitudes!$L$3:$L$502,"Licencia")+COUNTIFS(Solicitudes!$A$3:$A$502,$A28,Solicitudes!$D$3:$D$502,"&lt;="&amp;V$3,Solicitudes!$E$3:$E$502,"&gt;="&amp;V$3,Solicitudes!$G$3:$G$502,"Aprobada",Solicitudes!$L$3:$L$502,"Ausencia")&gt;0,"L",IF(COUNTIFS(Solicitudes!$A$3:$A$502,$A28,Solicitudes!$D$3:$D$502,"&lt;="&amp;V$3,Solicitudes!$E$3:$E$502,"&gt;="&amp;V$3,Solicitudes!$G$3:$G$502,"Solicitada")+COUNTIFS(Solicitudes!$A$3:$A$502,$A28,Solicitudes!$D$3:$D$502,"&lt;="&amp;V$3,Solicitudes!$E$3:$E$502,"&gt;="&amp;V$3,Solicitudes!$G$3:$G$502,"Planificada")&gt;0,"P",""))))</f>
        <v/>
      </c>
      <c r="W28" s="27">
        <f>IF(OR(W$3="",$A28=""),"",IF(COUNTIFS(Solicitudes!$A$3:$A$502,$A28,Solicitudes!$D$3:$D$502,"&lt;="&amp;W$3,Solicitudes!$E$3:$E$502,"&gt;="&amp;W$3,Solicitudes!$G$3:$G$502,"Aprobada",Solicitudes!$L$3:$L$502,"&lt;&gt;Licencia",Solicitudes!$L$3:$L$502,"&lt;&gt;Ausencia")&gt;0,"V",IF(COUNTIFS(Solicitudes!$A$3:$A$502,$A28,Solicitudes!$D$3:$D$502,"&lt;="&amp;W$3,Solicitudes!$E$3:$E$502,"&gt;="&amp;W$3,Solicitudes!$G$3:$G$502,"Aprobada",Solicitudes!$L$3:$L$502,"Licencia")+COUNTIFS(Solicitudes!$A$3:$A$502,$A28,Solicitudes!$D$3:$D$502,"&lt;="&amp;W$3,Solicitudes!$E$3:$E$502,"&gt;="&amp;W$3,Solicitudes!$G$3:$G$502,"Aprobada",Solicitudes!$L$3:$L$502,"Ausencia")&gt;0,"L",IF(COUNTIFS(Solicitudes!$A$3:$A$502,$A28,Solicitudes!$D$3:$D$502,"&lt;="&amp;W$3,Solicitudes!$E$3:$E$502,"&gt;="&amp;W$3,Solicitudes!$G$3:$G$502,"Solicitada")+COUNTIFS(Solicitudes!$A$3:$A$502,$A28,Solicitudes!$D$3:$D$502,"&lt;="&amp;W$3,Solicitudes!$E$3:$E$502,"&gt;="&amp;W$3,Solicitudes!$G$3:$G$502,"Planificada")&gt;0,"P",""))))</f>
        <v/>
      </c>
      <c r="X28" s="27">
        <f>IF(OR(X$3="",$A28=""),"",IF(COUNTIFS(Solicitudes!$A$3:$A$502,$A28,Solicitudes!$D$3:$D$502,"&lt;="&amp;X$3,Solicitudes!$E$3:$E$502,"&gt;="&amp;X$3,Solicitudes!$G$3:$G$502,"Aprobada",Solicitudes!$L$3:$L$502,"&lt;&gt;Licencia",Solicitudes!$L$3:$L$502,"&lt;&gt;Ausencia")&gt;0,"V",IF(COUNTIFS(Solicitudes!$A$3:$A$502,$A28,Solicitudes!$D$3:$D$502,"&lt;="&amp;X$3,Solicitudes!$E$3:$E$502,"&gt;="&amp;X$3,Solicitudes!$G$3:$G$502,"Aprobada",Solicitudes!$L$3:$L$502,"Licencia")+COUNTIFS(Solicitudes!$A$3:$A$502,$A28,Solicitudes!$D$3:$D$502,"&lt;="&amp;X$3,Solicitudes!$E$3:$E$502,"&gt;="&amp;X$3,Solicitudes!$G$3:$G$502,"Aprobada",Solicitudes!$L$3:$L$502,"Ausencia")&gt;0,"L",IF(COUNTIFS(Solicitudes!$A$3:$A$502,$A28,Solicitudes!$D$3:$D$502,"&lt;="&amp;X$3,Solicitudes!$E$3:$E$502,"&gt;="&amp;X$3,Solicitudes!$G$3:$G$502,"Solicitada")+COUNTIFS(Solicitudes!$A$3:$A$502,$A28,Solicitudes!$D$3:$D$502,"&lt;="&amp;X$3,Solicitudes!$E$3:$E$502,"&gt;="&amp;X$3,Solicitudes!$G$3:$G$502,"Planificada")&gt;0,"P",""))))</f>
        <v/>
      </c>
      <c r="Y28" s="27">
        <f>IF(OR(Y$3="",$A28=""),"",IF(COUNTIFS(Solicitudes!$A$3:$A$502,$A28,Solicitudes!$D$3:$D$502,"&lt;="&amp;Y$3,Solicitudes!$E$3:$E$502,"&gt;="&amp;Y$3,Solicitudes!$G$3:$G$502,"Aprobada",Solicitudes!$L$3:$L$502,"&lt;&gt;Licencia",Solicitudes!$L$3:$L$502,"&lt;&gt;Ausencia")&gt;0,"V",IF(COUNTIFS(Solicitudes!$A$3:$A$502,$A28,Solicitudes!$D$3:$D$502,"&lt;="&amp;Y$3,Solicitudes!$E$3:$E$502,"&gt;="&amp;Y$3,Solicitudes!$G$3:$G$502,"Aprobada",Solicitudes!$L$3:$L$502,"Licencia")+COUNTIFS(Solicitudes!$A$3:$A$502,$A28,Solicitudes!$D$3:$D$502,"&lt;="&amp;Y$3,Solicitudes!$E$3:$E$502,"&gt;="&amp;Y$3,Solicitudes!$G$3:$G$502,"Aprobada",Solicitudes!$L$3:$L$502,"Ausencia")&gt;0,"L",IF(COUNTIFS(Solicitudes!$A$3:$A$502,$A28,Solicitudes!$D$3:$D$502,"&lt;="&amp;Y$3,Solicitudes!$E$3:$E$502,"&gt;="&amp;Y$3,Solicitudes!$G$3:$G$502,"Solicitada")+COUNTIFS(Solicitudes!$A$3:$A$502,$A28,Solicitudes!$D$3:$D$502,"&lt;="&amp;Y$3,Solicitudes!$E$3:$E$502,"&gt;="&amp;Y$3,Solicitudes!$G$3:$G$502,"Planificada")&gt;0,"P",""))))</f>
        <v/>
      </c>
      <c r="Z28" s="27">
        <f>IF(OR(Z$3="",$A28=""),"",IF(COUNTIFS(Solicitudes!$A$3:$A$502,$A28,Solicitudes!$D$3:$D$502,"&lt;="&amp;Z$3,Solicitudes!$E$3:$E$502,"&gt;="&amp;Z$3,Solicitudes!$G$3:$G$502,"Aprobada",Solicitudes!$L$3:$L$502,"&lt;&gt;Licencia",Solicitudes!$L$3:$L$502,"&lt;&gt;Ausencia")&gt;0,"V",IF(COUNTIFS(Solicitudes!$A$3:$A$502,$A28,Solicitudes!$D$3:$D$502,"&lt;="&amp;Z$3,Solicitudes!$E$3:$E$502,"&gt;="&amp;Z$3,Solicitudes!$G$3:$G$502,"Aprobada",Solicitudes!$L$3:$L$502,"Licencia")+COUNTIFS(Solicitudes!$A$3:$A$502,$A28,Solicitudes!$D$3:$D$502,"&lt;="&amp;Z$3,Solicitudes!$E$3:$E$502,"&gt;="&amp;Z$3,Solicitudes!$G$3:$G$502,"Aprobada",Solicitudes!$L$3:$L$502,"Ausencia")&gt;0,"L",IF(COUNTIFS(Solicitudes!$A$3:$A$502,$A28,Solicitudes!$D$3:$D$502,"&lt;="&amp;Z$3,Solicitudes!$E$3:$E$502,"&gt;="&amp;Z$3,Solicitudes!$G$3:$G$502,"Solicitada")+COUNTIFS(Solicitudes!$A$3:$A$502,$A28,Solicitudes!$D$3:$D$502,"&lt;="&amp;Z$3,Solicitudes!$E$3:$E$502,"&gt;="&amp;Z$3,Solicitudes!$G$3:$G$502,"Planificada")&gt;0,"P",""))))</f>
        <v/>
      </c>
      <c r="AA28" s="27">
        <f>IF(OR(AA$3="",$A28=""),"",IF(COUNTIFS(Solicitudes!$A$3:$A$502,$A28,Solicitudes!$D$3:$D$502,"&lt;="&amp;AA$3,Solicitudes!$E$3:$E$502,"&gt;="&amp;AA$3,Solicitudes!$G$3:$G$502,"Aprobada",Solicitudes!$L$3:$L$502,"&lt;&gt;Licencia",Solicitudes!$L$3:$L$502,"&lt;&gt;Ausencia")&gt;0,"V",IF(COUNTIFS(Solicitudes!$A$3:$A$502,$A28,Solicitudes!$D$3:$D$502,"&lt;="&amp;AA$3,Solicitudes!$E$3:$E$502,"&gt;="&amp;AA$3,Solicitudes!$G$3:$G$502,"Aprobada",Solicitudes!$L$3:$L$502,"Licencia")+COUNTIFS(Solicitudes!$A$3:$A$502,$A28,Solicitudes!$D$3:$D$502,"&lt;="&amp;AA$3,Solicitudes!$E$3:$E$502,"&gt;="&amp;AA$3,Solicitudes!$G$3:$G$502,"Aprobada",Solicitudes!$L$3:$L$502,"Ausencia")&gt;0,"L",IF(COUNTIFS(Solicitudes!$A$3:$A$502,$A28,Solicitudes!$D$3:$D$502,"&lt;="&amp;AA$3,Solicitudes!$E$3:$E$502,"&gt;="&amp;AA$3,Solicitudes!$G$3:$G$502,"Solicitada")+COUNTIFS(Solicitudes!$A$3:$A$502,$A28,Solicitudes!$D$3:$D$502,"&lt;="&amp;AA$3,Solicitudes!$E$3:$E$502,"&gt;="&amp;AA$3,Solicitudes!$G$3:$G$502,"Planificada")&gt;0,"P",""))))</f>
        <v/>
      </c>
      <c r="AB28" s="27">
        <f>IF(OR(AB$3="",$A28=""),"",IF(COUNTIFS(Solicitudes!$A$3:$A$502,$A28,Solicitudes!$D$3:$D$502,"&lt;="&amp;AB$3,Solicitudes!$E$3:$E$502,"&gt;="&amp;AB$3,Solicitudes!$G$3:$G$502,"Aprobada",Solicitudes!$L$3:$L$502,"&lt;&gt;Licencia",Solicitudes!$L$3:$L$502,"&lt;&gt;Ausencia")&gt;0,"V",IF(COUNTIFS(Solicitudes!$A$3:$A$502,$A28,Solicitudes!$D$3:$D$502,"&lt;="&amp;AB$3,Solicitudes!$E$3:$E$502,"&gt;="&amp;AB$3,Solicitudes!$G$3:$G$502,"Aprobada",Solicitudes!$L$3:$L$502,"Licencia")+COUNTIFS(Solicitudes!$A$3:$A$502,$A28,Solicitudes!$D$3:$D$502,"&lt;="&amp;AB$3,Solicitudes!$E$3:$E$502,"&gt;="&amp;AB$3,Solicitudes!$G$3:$G$502,"Aprobada",Solicitudes!$L$3:$L$502,"Ausencia")&gt;0,"L",IF(COUNTIFS(Solicitudes!$A$3:$A$502,$A28,Solicitudes!$D$3:$D$502,"&lt;="&amp;AB$3,Solicitudes!$E$3:$E$502,"&gt;="&amp;AB$3,Solicitudes!$G$3:$G$502,"Solicitada")+COUNTIFS(Solicitudes!$A$3:$A$502,$A28,Solicitudes!$D$3:$D$502,"&lt;="&amp;AB$3,Solicitudes!$E$3:$E$502,"&gt;="&amp;AB$3,Solicitudes!$G$3:$G$502,"Planificada")&gt;0,"P",""))))</f>
        <v/>
      </c>
      <c r="AC28" s="27">
        <f>IF(OR(AC$3="",$A28=""),"",IF(COUNTIFS(Solicitudes!$A$3:$A$502,$A28,Solicitudes!$D$3:$D$502,"&lt;="&amp;AC$3,Solicitudes!$E$3:$E$502,"&gt;="&amp;AC$3,Solicitudes!$G$3:$G$502,"Aprobada",Solicitudes!$L$3:$L$502,"&lt;&gt;Licencia",Solicitudes!$L$3:$L$502,"&lt;&gt;Ausencia")&gt;0,"V",IF(COUNTIFS(Solicitudes!$A$3:$A$502,$A28,Solicitudes!$D$3:$D$502,"&lt;="&amp;AC$3,Solicitudes!$E$3:$E$502,"&gt;="&amp;AC$3,Solicitudes!$G$3:$G$502,"Aprobada",Solicitudes!$L$3:$L$502,"Licencia")+COUNTIFS(Solicitudes!$A$3:$A$502,$A28,Solicitudes!$D$3:$D$502,"&lt;="&amp;AC$3,Solicitudes!$E$3:$E$502,"&gt;="&amp;AC$3,Solicitudes!$G$3:$G$502,"Aprobada",Solicitudes!$L$3:$L$502,"Ausencia")&gt;0,"L",IF(COUNTIFS(Solicitudes!$A$3:$A$502,$A28,Solicitudes!$D$3:$D$502,"&lt;="&amp;AC$3,Solicitudes!$E$3:$E$502,"&gt;="&amp;AC$3,Solicitudes!$G$3:$G$502,"Solicitada")+COUNTIFS(Solicitudes!$A$3:$A$502,$A28,Solicitudes!$D$3:$D$502,"&lt;="&amp;AC$3,Solicitudes!$E$3:$E$502,"&gt;="&amp;AC$3,Solicitudes!$G$3:$G$502,"Planificada")&gt;0,"P",""))))</f>
        <v/>
      </c>
      <c r="AD28" s="27">
        <f>IF(OR(AD$3="",$A28=""),"",IF(COUNTIFS(Solicitudes!$A$3:$A$502,$A28,Solicitudes!$D$3:$D$502,"&lt;="&amp;AD$3,Solicitudes!$E$3:$E$502,"&gt;="&amp;AD$3,Solicitudes!$G$3:$G$502,"Aprobada",Solicitudes!$L$3:$L$502,"&lt;&gt;Licencia",Solicitudes!$L$3:$L$502,"&lt;&gt;Ausencia")&gt;0,"V",IF(COUNTIFS(Solicitudes!$A$3:$A$502,$A28,Solicitudes!$D$3:$D$502,"&lt;="&amp;AD$3,Solicitudes!$E$3:$E$502,"&gt;="&amp;AD$3,Solicitudes!$G$3:$G$502,"Aprobada",Solicitudes!$L$3:$L$502,"Licencia")+COUNTIFS(Solicitudes!$A$3:$A$502,$A28,Solicitudes!$D$3:$D$502,"&lt;="&amp;AD$3,Solicitudes!$E$3:$E$502,"&gt;="&amp;AD$3,Solicitudes!$G$3:$G$502,"Aprobada",Solicitudes!$L$3:$L$502,"Ausencia")&gt;0,"L",IF(COUNTIFS(Solicitudes!$A$3:$A$502,$A28,Solicitudes!$D$3:$D$502,"&lt;="&amp;AD$3,Solicitudes!$E$3:$E$502,"&gt;="&amp;AD$3,Solicitudes!$G$3:$G$502,"Solicitada")+COUNTIFS(Solicitudes!$A$3:$A$502,$A28,Solicitudes!$D$3:$D$502,"&lt;="&amp;AD$3,Solicitudes!$E$3:$E$502,"&gt;="&amp;AD$3,Solicitudes!$G$3:$G$502,"Planificada")&gt;0,"P",""))))</f>
        <v/>
      </c>
      <c r="AE28" s="27">
        <f>IF(OR(AE$3="",$A28=""),"",IF(COUNTIFS(Solicitudes!$A$3:$A$502,$A28,Solicitudes!$D$3:$D$502,"&lt;="&amp;AE$3,Solicitudes!$E$3:$E$502,"&gt;="&amp;AE$3,Solicitudes!$G$3:$G$502,"Aprobada",Solicitudes!$L$3:$L$502,"&lt;&gt;Licencia",Solicitudes!$L$3:$L$502,"&lt;&gt;Ausencia")&gt;0,"V",IF(COUNTIFS(Solicitudes!$A$3:$A$502,$A28,Solicitudes!$D$3:$D$502,"&lt;="&amp;AE$3,Solicitudes!$E$3:$E$502,"&gt;="&amp;AE$3,Solicitudes!$G$3:$G$502,"Aprobada",Solicitudes!$L$3:$L$502,"Licencia")+COUNTIFS(Solicitudes!$A$3:$A$502,$A28,Solicitudes!$D$3:$D$502,"&lt;="&amp;AE$3,Solicitudes!$E$3:$E$502,"&gt;="&amp;AE$3,Solicitudes!$G$3:$G$502,"Aprobada",Solicitudes!$L$3:$L$502,"Ausencia")&gt;0,"L",IF(COUNTIFS(Solicitudes!$A$3:$A$502,$A28,Solicitudes!$D$3:$D$502,"&lt;="&amp;AE$3,Solicitudes!$E$3:$E$502,"&gt;="&amp;AE$3,Solicitudes!$G$3:$G$502,"Solicitada")+COUNTIFS(Solicitudes!$A$3:$A$502,$A28,Solicitudes!$D$3:$D$502,"&lt;="&amp;AE$3,Solicitudes!$E$3:$E$502,"&gt;="&amp;AE$3,Solicitudes!$G$3:$G$502,"Planificada")&gt;0,"P",""))))</f>
        <v/>
      </c>
      <c r="AF28" s="27">
        <f>IF(OR(AF$3="",$A28=""),"",IF(COUNTIFS(Solicitudes!$A$3:$A$502,$A28,Solicitudes!$D$3:$D$502,"&lt;="&amp;AF$3,Solicitudes!$E$3:$E$502,"&gt;="&amp;AF$3,Solicitudes!$G$3:$G$502,"Aprobada",Solicitudes!$L$3:$L$502,"&lt;&gt;Licencia",Solicitudes!$L$3:$L$502,"&lt;&gt;Ausencia")&gt;0,"V",IF(COUNTIFS(Solicitudes!$A$3:$A$502,$A28,Solicitudes!$D$3:$D$502,"&lt;="&amp;AF$3,Solicitudes!$E$3:$E$502,"&gt;="&amp;AF$3,Solicitudes!$G$3:$G$502,"Aprobada",Solicitudes!$L$3:$L$502,"Licencia")+COUNTIFS(Solicitudes!$A$3:$A$502,$A28,Solicitudes!$D$3:$D$502,"&lt;="&amp;AF$3,Solicitudes!$E$3:$E$502,"&gt;="&amp;AF$3,Solicitudes!$G$3:$G$502,"Aprobada",Solicitudes!$L$3:$L$502,"Ausencia")&gt;0,"L",IF(COUNTIFS(Solicitudes!$A$3:$A$502,$A28,Solicitudes!$D$3:$D$502,"&lt;="&amp;AF$3,Solicitudes!$E$3:$E$502,"&gt;="&amp;AF$3,Solicitudes!$G$3:$G$502,"Solicitada")+COUNTIFS(Solicitudes!$A$3:$A$502,$A28,Solicitudes!$D$3:$D$502,"&lt;="&amp;AF$3,Solicitudes!$E$3:$E$502,"&gt;="&amp;AF$3,Solicitudes!$G$3:$G$502,"Planificada")&gt;0,"P",""))))</f>
        <v/>
      </c>
      <c r="AG28" s="27">
        <f>IF(OR(AG$3="",$A28=""),"",IF(COUNTIFS(Solicitudes!$A$3:$A$502,$A28,Solicitudes!$D$3:$D$502,"&lt;="&amp;AG$3,Solicitudes!$E$3:$E$502,"&gt;="&amp;AG$3,Solicitudes!$G$3:$G$502,"Aprobada",Solicitudes!$L$3:$L$502,"&lt;&gt;Licencia",Solicitudes!$L$3:$L$502,"&lt;&gt;Ausencia")&gt;0,"V",IF(COUNTIFS(Solicitudes!$A$3:$A$502,$A28,Solicitudes!$D$3:$D$502,"&lt;="&amp;AG$3,Solicitudes!$E$3:$E$502,"&gt;="&amp;AG$3,Solicitudes!$G$3:$G$502,"Aprobada",Solicitudes!$L$3:$L$502,"Licencia")+COUNTIFS(Solicitudes!$A$3:$A$502,$A28,Solicitudes!$D$3:$D$502,"&lt;="&amp;AG$3,Solicitudes!$E$3:$E$502,"&gt;="&amp;AG$3,Solicitudes!$G$3:$G$502,"Aprobada",Solicitudes!$L$3:$L$502,"Ausencia")&gt;0,"L",IF(COUNTIFS(Solicitudes!$A$3:$A$502,$A28,Solicitudes!$D$3:$D$502,"&lt;="&amp;AG$3,Solicitudes!$E$3:$E$502,"&gt;="&amp;AG$3,Solicitudes!$G$3:$G$502,"Solicitada")+COUNTIFS(Solicitudes!$A$3:$A$502,$A28,Solicitudes!$D$3:$D$502,"&lt;="&amp;AG$3,Solicitudes!$E$3:$E$502,"&gt;="&amp;AG$3,Solicitudes!$G$3:$G$502,"Planificada")&gt;0,"P",""))))</f>
        <v/>
      </c>
    </row>
    <row r="29">
      <c r="A29">
        <f>IF(Saldos!A29="","",Saldos!A29)</f>
        <v/>
      </c>
      <c r="B29">
        <f>IF(A29="","",Saldos!B29)</f>
        <v/>
      </c>
      <c r="C29" s="27">
        <f>IF(OR(C$3="",$A29=""),"",IF(COUNTIFS(Solicitudes!$A$3:$A$502,$A29,Solicitudes!$D$3:$D$502,"&lt;="&amp;C$3,Solicitudes!$E$3:$E$502,"&gt;="&amp;C$3,Solicitudes!$G$3:$G$502,"Aprobada",Solicitudes!$L$3:$L$502,"&lt;&gt;Licencia",Solicitudes!$L$3:$L$502,"&lt;&gt;Ausencia")&gt;0,"V",IF(COUNTIFS(Solicitudes!$A$3:$A$502,$A29,Solicitudes!$D$3:$D$502,"&lt;="&amp;C$3,Solicitudes!$E$3:$E$502,"&gt;="&amp;C$3,Solicitudes!$G$3:$G$502,"Aprobada",Solicitudes!$L$3:$L$502,"Licencia")+COUNTIFS(Solicitudes!$A$3:$A$502,$A29,Solicitudes!$D$3:$D$502,"&lt;="&amp;C$3,Solicitudes!$E$3:$E$502,"&gt;="&amp;C$3,Solicitudes!$G$3:$G$502,"Aprobada",Solicitudes!$L$3:$L$502,"Ausencia")&gt;0,"L",IF(COUNTIFS(Solicitudes!$A$3:$A$502,$A29,Solicitudes!$D$3:$D$502,"&lt;="&amp;C$3,Solicitudes!$E$3:$E$502,"&gt;="&amp;C$3,Solicitudes!$G$3:$G$502,"Solicitada")+COUNTIFS(Solicitudes!$A$3:$A$502,$A29,Solicitudes!$D$3:$D$502,"&lt;="&amp;C$3,Solicitudes!$E$3:$E$502,"&gt;="&amp;C$3,Solicitudes!$G$3:$G$502,"Planificada")&gt;0,"P",""))))</f>
        <v/>
      </c>
      <c r="D29" s="27">
        <f>IF(OR(D$3="",$A29=""),"",IF(COUNTIFS(Solicitudes!$A$3:$A$502,$A29,Solicitudes!$D$3:$D$502,"&lt;="&amp;D$3,Solicitudes!$E$3:$E$502,"&gt;="&amp;D$3,Solicitudes!$G$3:$G$502,"Aprobada",Solicitudes!$L$3:$L$502,"&lt;&gt;Licencia",Solicitudes!$L$3:$L$502,"&lt;&gt;Ausencia")&gt;0,"V",IF(COUNTIFS(Solicitudes!$A$3:$A$502,$A29,Solicitudes!$D$3:$D$502,"&lt;="&amp;D$3,Solicitudes!$E$3:$E$502,"&gt;="&amp;D$3,Solicitudes!$G$3:$G$502,"Aprobada",Solicitudes!$L$3:$L$502,"Licencia")+COUNTIFS(Solicitudes!$A$3:$A$502,$A29,Solicitudes!$D$3:$D$502,"&lt;="&amp;D$3,Solicitudes!$E$3:$E$502,"&gt;="&amp;D$3,Solicitudes!$G$3:$G$502,"Aprobada",Solicitudes!$L$3:$L$502,"Ausencia")&gt;0,"L",IF(COUNTIFS(Solicitudes!$A$3:$A$502,$A29,Solicitudes!$D$3:$D$502,"&lt;="&amp;D$3,Solicitudes!$E$3:$E$502,"&gt;="&amp;D$3,Solicitudes!$G$3:$G$502,"Solicitada")+COUNTIFS(Solicitudes!$A$3:$A$502,$A29,Solicitudes!$D$3:$D$502,"&lt;="&amp;D$3,Solicitudes!$E$3:$E$502,"&gt;="&amp;D$3,Solicitudes!$G$3:$G$502,"Planificada")&gt;0,"P",""))))</f>
        <v/>
      </c>
      <c r="E29" s="27">
        <f>IF(OR(E$3="",$A29=""),"",IF(COUNTIFS(Solicitudes!$A$3:$A$502,$A29,Solicitudes!$D$3:$D$502,"&lt;="&amp;E$3,Solicitudes!$E$3:$E$502,"&gt;="&amp;E$3,Solicitudes!$G$3:$G$502,"Aprobada",Solicitudes!$L$3:$L$502,"&lt;&gt;Licencia",Solicitudes!$L$3:$L$502,"&lt;&gt;Ausencia")&gt;0,"V",IF(COUNTIFS(Solicitudes!$A$3:$A$502,$A29,Solicitudes!$D$3:$D$502,"&lt;="&amp;E$3,Solicitudes!$E$3:$E$502,"&gt;="&amp;E$3,Solicitudes!$G$3:$G$502,"Aprobada",Solicitudes!$L$3:$L$502,"Licencia")+COUNTIFS(Solicitudes!$A$3:$A$502,$A29,Solicitudes!$D$3:$D$502,"&lt;="&amp;E$3,Solicitudes!$E$3:$E$502,"&gt;="&amp;E$3,Solicitudes!$G$3:$G$502,"Aprobada",Solicitudes!$L$3:$L$502,"Ausencia")&gt;0,"L",IF(COUNTIFS(Solicitudes!$A$3:$A$502,$A29,Solicitudes!$D$3:$D$502,"&lt;="&amp;E$3,Solicitudes!$E$3:$E$502,"&gt;="&amp;E$3,Solicitudes!$G$3:$G$502,"Solicitada")+COUNTIFS(Solicitudes!$A$3:$A$502,$A29,Solicitudes!$D$3:$D$502,"&lt;="&amp;E$3,Solicitudes!$E$3:$E$502,"&gt;="&amp;E$3,Solicitudes!$G$3:$G$502,"Planificada")&gt;0,"P",""))))</f>
        <v/>
      </c>
      <c r="F29" s="27">
        <f>IF(OR(F$3="",$A29=""),"",IF(COUNTIFS(Solicitudes!$A$3:$A$502,$A29,Solicitudes!$D$3:$D$502,"&lt;="&amp;F$3,Solicitudes!$E$3:$E$502,"&gt;="&amp;F$3,Solicitudes!$G$3:$G$502,"Aprobada",Solicitudes!$L$3:$L$502,"&lt;&gt;Licencia",Solicitudes!$L$3:$L$502,"&lt;&gt;Ausencia")&gt;0,"V",IF(COUNTIFS(Solicitudes!$A$3:$A$502,$A29,Solicitudes!$D$3:$D$502,"&lt;="&amp;F$3,Solicitudes!$E$3:$E$502,"&gt;="&amp;F$3,Solicitudes!$G$3:$G$502,"Aprobada",Solicitudes!$L$3:$L$502,"Licencia")+COUNTIFS(Solicitudes!$A$3:$A$502,$A29,Solicitudes!$D$3:$D$502,"&lt;="&amp;F$3,Solicitudes!$E$3:$E$502,"&gt;="&amp;F$3,Solicitudes!$G$3:$G$502,"Aprobada",Solicitudes!$L$3:$L$502,"Ausencia")&gt;0,"L",IF(COUNTIFS(Solicitudes!$A$3:$A$502,$A29,Solicitudes!$D$3:$D$502,"&lt;="&amp;F$3,Solicitudes!$E$3:$E$502,"&gt;="&amp;F$3,Solicitudes!$G$3:$G$502,"Solicitada")+COUNTIFS(Solicitudes!$A$3:$A$502,$A29,Solicitudes!$D$3:$D$502,"&lt;="&amp;F$3,Solicitudes!$E$3:$E$502,"&gt;="&amp;F$3,Solicitudes!$G$3:$G$502,"Planificada")&gt;0,"P",""))))</f>
        <v/>
      </c>
      <c r="G29" s="27">
        <f>IF(OR(G$3="",$A29=""),"",IF(COUNTIFS(Solicitudes!$A$3:$A$502,$A29,Solicitudes!$D$3:$D$502,"&lt;="&amp;G$3,Solicitudes!$E$3:$E$502,"&gt;="&amp;G$3,Solicitudes!$G$3:$G$502,"Aprobada",Solicitudes!$L$3:$L$502,"&lt;&gt;Licencia",Solicitudes!$L$3:$L$502,"&lt;&gt;Ausencia")&gt;0,"V",IF(COUNTIFS(Solicitudes!$A$3:$A$502,$A29,Solicitudes!$D$3:$D$502,"&lt;="&amp;G$3,Solicitudes!$E$3:$E$502,"&gt;="&amp;G$3,Solicitudes!$G$3:$G$502,"Aprobada",Solicitudes!$L$3:$L$502,"Licencia")+COUNTIFS(Solicitudes!$A$3:$A$502,$A29,Solicitudes!$D$3:$D$502,"&lt;="&amp;G$3,Solicitudes!$E$3:$E$502,"&gt;="&amp;G$3,Solicitudes!$G$3:$G$502,"Aprobada",Solicitudes!$L$3:$L$502,"Ausencia")&gt;0,"L",IF(COUNTIFS(Solicitudes!$A$3:$A$502,$A29,Solicitudes!$D$3:$D$502,"&lt;="&amp;G$3,Solicitudes!$E$3:$E$502,"&gt;="&amp;G$3,Solicitudes!$G$3:$G$502,"Solicitada")+COUNTIFS(Solicitudes!$A$3:$A$502,$A29,Solicitudes!$D$3:$D$502,"&lt;="&amp;G$3,Solicitudes!$E$3:$E$502,"&gt;="&amp;G$3,Solicitudes!$G$3:$G$502,"Planificada")&gt;0,"P",""))))</f>
        <v/>
      </c>
      <c r="H29" s="27">
        <f>IF(OR(H$3="",$A29=""),"",IF(COUNTIFS(Solicitudes!$A$3:$A$502,$A29,Solicitudes!$D$3:$D$502,"&lt;="&amp;H$3,Solicitudes!$E$3:$E$502,"&gt;="&amp;H$3,Solicitudes!$G$3:$G$502,"Aprobada",Solicitudes!$L$3:$L$502,"&lt;&gt;Licencia",Solicitudes!$L$3:$L$502,"&lt;&gt;Ausencia")&gt;0,"V",IF(COUNTIFS(Solicitudes!$A$3:$A$502,$A29,Solicitudes!$D$3:$D$502,"&lt;="&amp;H$3,Solicitudes!$E$3:$E$502,"&gt;="&amp;H$3,Solicitudes!$G$3:$G$502,"Aprobada",Solicitudes!$L$3:$L$502,"Licencia")+COUNTIFS(Solicitudes!$A$3:$A$502,$A29,Solicitudes!$D$3:$D$502,"&lt;="&amp;H$3,Solicitudes!$E$3:$E$502,"&gt;="&amp;H$3,Solicitudes!$G$3:$G$502,"Aprobada",Solicitudes!$L$3:$L$502,"Ausencia")&gt;0,"L",IF(COUNTIFS(Solicitudes!$A$3:$A$502,$A29,Solicitudes!$D$3:$D$502,"&lt;="&amp;H$3,Solicitudes!$E$3:$E$502,"&gt;="&amp;H$3,Solicitudes!$G$3:$G$502,"Solicitada")+COUNTIFS(Solicitudes!$A$3:$A$502,$A29,Solicitudes!$D$3:$D$502,"&lt;="&amp;H$3,Solicitudes!$E$3:$E$502,"&gt;="&amp;H$3,Solicitudes!$G$3:$G$502,"Planificada")&gt;0,"P",""))))</f>
        <v/>
      </c>
      <c r="I29" s="27">
        <f>IF(OR(I$3="",$A29=""),"",IF(COUNTIFS(Solicitudes!$A$3:$A$502,$A29,Solicitudes!$D$3:$D$502,"&lt;="&amp;I$3,Solicitudes!$E$3:$E$502,"&gt;="&amp;I$3,Solicitudes!$G$3:$G$502,"Aprobada",Solicitudes!$L$3:$L$502,"&lt;&gt;Licencia",Solicitudes!$L$3:$L$502,"&lt;&gt;Ausencia")&gt;0,"V",IF(COUNTIFS(Solicitudes!$A$3:$A$502,$A29,Solicitudes!$D$3:$D$502,"&lt;="&amp;I$3,Solicitudes!$E$3:$E$502,"&gt;="&amp;I$3,Solicitudes!$G$3:$G$502,"Aprobada",Solicitudes!$L$3:$L$502,"Licencia")+COUNTIFS(Solicitudes!$A$3:$A$502,$A29,Solicitudes!$D$3:$D$502,"&lt;="&amp;I$3,Solicitudes!$E$3:$E$502,"&gt;="&amp;I$3,Solicitudes!$G$3:$G$502,"Aprobada",Solicitudes!$L$3:$L$502,"Ausencia")&gt;0,"L",IF(COUNTIFS(Solicitudes!$A$3:$A$502,$A29,Solicitudes!$D$3:$D$502,"&lt;="&amp;I$3,Solicitudes!$E$3:$E$502,"&gt;="&amp;I$3,Solicitudes!$G$3:$G$502,"Solicitada")+COUNTIFS(Solicitudes!$A$3:$A$502,$A29,Solicitudes!$D$3:$D$502,"&lt;="&amp;I$3,Solicitudes!$E$3:$E$502,"&gt;="&amp;I$3,Solicitudes!$G$3:$G$502,"Planificada")&gt;0,"P",""))))</f>
        <v/>
      </c>
      <c r="J29" s="27">
        <f>IF(OR(J$3="",$A29=""),"",IF(COUNTIFS(Solicitudes!$A$3:$A$502,$A29,Solicitudes!$D$3:$D$502,"&lt;="&amp;J$3,Solicitudes!$E$3:$E$502,"&gt;="&amp;J$3,Solicitudes!$G$3:$G$502,"Aprobada",Solicitudes!$L$3:$L$502,"&lt;&gt;Licencia",Solicitudes!$L$3:$L$502,"&lt;&gt;Ausencia")&gt;0,"V",IF(COUNTIFS(Solicitudes!$A$3:$A$502,$A29,Solicitudes!$D$3:$D$502,"&lt;="&amp;J$3,Solicitudes!$E$3:$E$502,"&gt;="&amp;J$3,Solicitudes!$G$3:$G$502,"Aprobada",Solicitudes!$L$3:$L$502,"Licencia")+COUNTIFS(Solicitudes!$A$3:$A$502,$A29,Solicitudes!$D$3:$D$502,"&lt;="&amp;J$3,Solicitudes!$E$3:$E$502,"&gt;="&amp;J$3,Solicitudes!$G$3:$G$502,"Aprobada",Solicitudes!$L$3:$L$502,"Ausencia")&gt;0,"L",IF(COUNTIFS(Solicitudes!$A$3:$A$502,$A29,Solicitudes!$D$3:$D$502,"&lt;="&amp;J$3,Solicitudes!$E$3:$E$502,"&gt;="&amp;J$3,Solicitudes!$G$3:$G$502,"Solicitada")+COUNTIFS(Solicitudes!$A$3:$A$502,$A29,Solicitudes!$D$3:$D$502,"&lt;="&amp;J$3,Solicitudes!$E$3:$E$502,"&gt;="&amp;J$3,Solicitudes!$G$3:$G$502,"Planificada")&gt;0,"P",""))))</f>
        <v/>
      </c>
      <c r="K29" s="27">
        <f>IF(OR(K$3="",$A29=""),"",IF(COUNTIFS(Solicitudes!$A$3:$A$502,$A29,Solicitudes!$D$3:$D$502,"&lt;="&amp;K$3,Solicitudes!$E$3:$E$502,"&gt;="&amp;K$3,Solicitudes!$G$3:$G$502,"Aprobada",Solicitudes!$L$3:$L$502,"&lt;&gt;Licencia",Solicitudes!$L$3:$L$502,"&lt;&gt;Ausencia")&gt;0,"V",IF(COUNTIFS(Solicitudes!$A$3:$A$502,$A29,Solicitudes!$D$3:$D$502,"&lt;="&amp;K$3,Solicitudes!$E$3:$E$502,"&gt;="&amp;K$3,Solicitudes!$G$3:$G$502,"Aprobada",Solicitudes!$L$3:$L$502,"Licencia")+COUNTIFS(Solicitudes!$A$3:$A$502,$A29,Solicitudes!$D$3:$D$502,"&lt;="&amp;K$3,Solicitudes!$E$3:$E$502,"&gt;="&amp;K$3,Solicitudes!$G$3:$G$502,"Aprobada",Solicitudes!$L$3:$L$502,"Ausencia")&gt;0,"L",IF(COUNTIFS(Solicitudes!$A$3:$A$502,$A29,Solicitudes!$D$3:$D$502,"&lt;="&amp;K$3,Solicitudes!$E$3:$E$502,"&gt;="&amp;K$3,Solicitudes!$G$3:$G$502,"Solicitada")+COUNTIFS(Solicitudes!$A$3:$A$502,$A29,Solicitudes!$D$3:$D$502,"&lt;="&amp;K$3,Solicitudes!$E$3:$E$502,"&gt;="&amp;K$3,Solicitudes!$G$3:$G$502,"Planificada")&gt;0,"P",""))))</f>
        <v/>
      </c>
      <c r="L29" s="27">
        <f>IF(OR(L$3="",$A29=""),"",IF(COUNTIFS(Solicitudes!$A$3:$A$502,$A29,Solicitudes!$D$3:$D$502,"&lt;="&amp;L$3,Solicitudes!$E$3:$E$502,"&gt;="&amp;L$3,Solicitudes!$G$3:$G$502,"Aprobada",Solicitudes!$L$3:$L$502,"&lt;&gt;Licencia",Solicitudes!$L$3:$L$502,"&lt;&gt;Ausencia")&gt;0,"V",IF(COUNTIFS(Solicitudes!$A$3:$A$502,$A29,Solicitudes!$D$3:$D$502,"&lt;="&amp;L$3,Solicitudes!$E$3:$E$502,"&gt;="&amp;L$3,Solicitudes!$G$3:$G$502,"Aprobada",Solicitudes!$L$3:$L$502,"Licencia")+COUNTIFS(Solicitudes!$A$3:$A$502,$A29,Solicitudes!$D$3:$D$502,"&lt;="&amp;L$3,Solicitudes!$E$3:$E$502,"&gt;="&amp;L$3,Solicitudes!$G$3:$G$502,"Aprobada",Solicitudes!$L$3:$L$502,"Ausencia")&gt;0,"L",IF(COUNTIFS(Solicitudes!$A$3:$A$502,$A29,Solicitudes!$D$3:$D$502,"&lt;="&amp;L$3,Solicitudes!$E$3:$E$502,"&gt;="&amp;L$3,Solicitudes!$G$3:$G$502,"Solicitada")+COUNTIFS(Solicitudes!$A$3:$A$502,$A29,Solicitudes!$D$3:$D$502,"&lt;="&amp;L$3,Solicitudes!$E$3:$E$502,"&gt;="&amp;L$3,Solicitudes!$G$3:$G$502,"Planificada")&gt;0,"P",""))))</f>
        <v/>
      </c>
      <c r="M29" s="27">
        <f>IF(OR(M$3="",$A29=""),"",IF(COUNTIFS(Solicitudes!$A$3:$A$502,$A29,Solicitudes!$D$3:$D$502,"&lt;="&amp;M$3,Solicitudes!$E$3:$E$502,"&gt;="&amp;M$3,Solicitudes!$G$3:$G$502,"Aprobada",Solicitudes!$L$3:$L$502,"&lt;&gt;Licencia",Solicitudes!$L$3:$L$502,"&lt;&gt;Ausencia")&gt;0,"V",IF(COUNTIFS(Solicitudes!$A$3:$A$502,$A29,Solicitudes!$D$3:$D$502,"&lt;="&amp;M$3,Solicitudes!$E$3:$E$502,"&gt;="&amp;M$3,Solicitudes!$G$3:$G$502,"Aprobada",Solicitudes!$L$3:$L$502,"Licencia")+COUNTIFS(Solicitudes!$A$3:$A$502,$A29,Solicitudes!$D$3:$D$502,"&lt;="&amp;M$3,Solicitudes!$E$3:$E$502,"&gt;="&amp;M$3,Solicitudes!$G$3:$G$502,"Aprobada",Solicitudes!$L$3:$L$502,"Ausencia")&gt;0,"L",IF(COUNTIFS(Solicitudes!$A$3:$A$502,$A29,Solicitudes!$D$3:$D$502,"&lt;="&amp;M$3,Solicitudes!$E$3:$E$502,"&gt;="&amp;M$3,Solicitudes!$G$3:$G$502,"Solicitada")+COUNTIFS(Solicitudes!$A$3:$A$502,$A29,Solicitudes!$D$3:$D$502,"&lt;="&amp;M$3,Solicitudes!$E$3:$E$502,"&gt;="&amp;M$3,Solicitudes!$G$3:$G$502,"Planificada")&gt;0,"P",""))))</f>
        <v/>
      </c>
      <c r="N29" s="27">
        <f>IF(OR(N$3="",$A29=""),"",IF(COUNTIFS(Solicitudes!$A$3:$A$502,$A29,Solicitudes!$D$3:$D$502,"&lt;="&amp;N$3,Solicitudes!$E$3:$E$502,"&gt;="&amp;N$3,Solicitudes!$G$3:$G$502,"Aprobada",Solicitudes!$L$3:$L$502,"&lt;&gt;Licencia",Solicitudes!$L$3:$L$502,"&lt;&gt;Ausencia")&gt;0,"V",IF(COUNTIFS(Solicitudes!$A$3:$A$502,$A29,Solicitudes!$D$3:$D$502,"&lt;="&amp;N$3,Solicitudes!$E$3:$E$502,"&gt;="&amp;N$3,Solicitudes!$G$3:$G$502,"Aprobada",Solicitudes!$L$3:$L$502,"Licencia")+COUNTIFS(Solicitudes!$A$3:$A$502,$A29,Solicitudes!$D$3:$D$502,"&lt;="&amp;N$3,Solicitudes!$E$3:$E$502,"&gt;="&amp;N$3,Solicitudes!$G$3:$G$502,"Aprobada",Solicitudes!$L$3:$L$502,"Ausencia")&gt;0,"L",IF(COUNTIFS(Solicitudes!$A$3:$A$502,$A29,Solicitudes!$D$3:$D$502,"&lt;="&amp;N$3,Solicitudes!$E$3:$E$502,"&gt;="&amp;N$3,Solicitudes!$G$3:$G$502,"Solicitada")+COUNTIFS(Solicitudes!$A$3:$A$502,$A29,Solicitudes!$D$3:$D$502,"&lt;="&amp;N$3,Solicitudes!$E$3:$E$502,"&gt;="&amp;N$3,Solicitudes!$G$3:$G$502,"Planificada")&gt;0,"P",""))))</f>
        <v/>
      </c>
      <c r="O29" s="27">
        <f>IF(OR(O$3="",$A29=""),"",IF(COUNTIFS(Solicitudes!$A$3:$A$502,$A29,Solicitudes!$D$3:$D$502,"&lt;="&amp;O$3,Solicitudes!$E$3:$E$502,"&gt;="&amp;O$3,Solicitudes!$G$3:$G$502,"Aprobada",Solicitudes!$L$3:$L$502,"&lt;&gt;Licencia",Solicitudes!$L$3:$L$502,"&lt;&gt;Ausencia")&gt;0,"V",IF(COUNTIFS(Solicitudes!$A$3:$A$502,$A29,Solicitudes!$D$3:$D$502,"&lt;="&amp;O$3,Solicitudes!$E$3:$E$502,"&gt;="&amp;O$3,Solicitudes!$G$3:$G$502,"Aprobada",Solicitudes!$L$3:$L$502,"Licencia")+COUNTIFS(Solicitudes!$A$3:$A$502,$A29,Solicitudes!$D$3:$D$502,"&lt;="&amp;O$3,Solicitudes!$E$3:$E$502,"&gt;="&amp;O$3,Solicitudes!$G$3:$G$502,"Aprobada",Solicitudes!$L$3:$L$502,"Ausencia")&gt;0,"L",IF(COUNTIFS(Solicitudes!$A$3:$A$502,$A29,Solicitudes!$D$3:$D$502,"&lt;="&amp;O$3,Solicitudes!$E$3:$E$502,"&gt;="&amp;O$3,Solicitudes!$G$3:$G$502,"Solicitada")+COUNTIFS(Solicitudes!$A$3:$A$502,$A29,Solicitudes!$D$3:$D$502,"&lt;="&amp;O$3,Solicitudes!$E$3:$E$502,"&gt;="&amp;O$3,Solicitudes!$G$3:$G$502,"Planificada")&gt;0,"P",""))))</f>
        <v/>
      </c>
      <c r="P29" s="27">
        <f>IF(OR(P$3="",$A29=""),"",IF(COUNTIFS(Solicitudes!$A$3:$A$502,$A29,Solicitudes!$D$3:$D$502,"&lt;="&amp;P$3,Solicitudes!$E$3:$E$502,"&gt;="&amp;P$3,Solicitudes!$G$3:$G$502,"Aprobada",Solicitudes!$L$3:$L$502,"&lt;&gt;Licencia",Solicitudes!$L$3:$L$502,"&lt;&gt;Ausencia")&gt;0,"V",IF(COUNTIFS(Solicitudes!$A$3:$A$502,$A29,Solicitudes!$D$3:$D$502,"&lt;="&amp;P$3,Solicitudes!$E$3:$E$502,"&gt;="&amp;P$3,Solicitudes!$G$3:$G$502,"Aprobada",Solicitudes!$L$3:$L$502,"Licencia")+COUNTIFS(Solicitudes!$A$3:$A$502,$A29,Solicitudes!$D$3:$D$502,"&lt;="&amp;P$3,Solicitudes!$E$3:$E$502,"&gt;="&amp;P$3,Solicitudes!$G$3:$G$502,"Aprobada",Solicitudes!$L$3:$L$502,"Ausencia")&gt;0,"L",IF(COUNTIFS(Solicitudes!$A$3:$A$502,$A29,Solicitudes!$D$3:$D$502,"&lt;="&amp;P$3,Solicitudes!$E$3:$E$502,"&gt;="&amp;P$3,Solicitudes!$G$3:$G$502,"Solicitada")+COUNTIFS(Solicitudes!$A$3:$A$502,$A29,Solicitudes!$D$3:$D$502,"&lt;="&amp;P$3,Solicitudes!$E$3:$E$502,"&gt;="&amp;P$3,Solicitudes!$G$3:$G$502,"Planificada")&gt;0,"P",""))))</f>
        <v/>
      </c>
      <c r="Q29" s="27">
        <f>IF(OR(Q$3="",$A29=""),"",IF(COUNTIFS(Solicitudes!$A$3:$A$502,$A29,Solicitudes!$D$3:$D$502,"&lt;="&amp;Q$3,Solicitudes!$E$3:$E$502,"&gt;="&amp;Q$3,Solicitudes!$G$3:$G$502,"Aprobada",Solicitudes!$L$3:$L$502,"&lt;&gt;Licencia",Solicitudes!$L$3:$L$502,"&lt;&gt;Ausencia")&gt;0,"V",IF(COUNTIFS(Solicitudes!$A$3:$A$502,$A29,Solicitudes!$D$3:$D$502,"&lt;="&amp;Q$3,Solicitudes!$E$3:$E$502,"&gt;="&amp;Q$3,Solicitudes!$G$3:$G$502,"Aprobada",Solicitudes!$L$3:$L$502,"Licencia")+COUNTIFS(Solicitudes!$A$3:$A$502,$A29,Solicitudes!$D$3:$D$502,"&lt;="&amp;Q$3,Solicitudes!$E$3:$E$502,"&gt;="&amp;Q$3,Solicitudes!$G$3:$G$502,"Aprobada",Solicitudes!$L$3:$L$502,"Ausencia")&gt;0,"L",IF(COUNTIFS(Solicitudes!$A$3:$A$502,$A29,Solicitudes!$D$3:$D$502,"&lt;="&amp;Q$3,Solicitudes!$E$3:$E$502,"&gt;="&amp;Q$3,Solicitudes!$G$3:$G$502,"Solicitada")+COUNTIFS(Solicitudes!$A$3:$A$502,$A29,Solicitudes!$D$3:$D$502,"&lt;="&amp;Q$3,Solicitudes!$E$3:$E$502,"&gt;="&amp;Q$3,Solicitudes!$G$3:$G$502,"Planificada")&gt;0,"P",""))))</f>
        <v/>
      </c>
      <c r="R29" s="27">
        <f>IF(OR(R$3="",$A29=""),"",IF(COUNTIFS(Solicitudes!$A$3:$A$502,$A29,Solicitudes!$D$3:$D$502,"&lt;="&amp;R$3,Solicitudes!$E$3:$E$502,"&gt;="&amp;R$3,Solicitudes!$G$3:$G$502,"Aprobada",Solicitudes!$L$3:$L$502,"&lt;&gt;Licencia",Solicitudes!$L$3:$L$502,"&lt;&gt;Ausencia")&gt;0,"V",IF(COUNTIFS(Solicitudes!$A$3:$A$502,$A29,Solicitudes!$D$3:$D$502,"&lt;="&amp;R$3,Solicitudes!$E$3:$E$502,"&gt;="&amp;R$3,Solicitudes!$G$3:$G$502,"Aprobada",Solicitudes!$L$3:$L$502,"Licencia")+COUNTIFS(Solicitudes!$A$3:$A$502,$A29,Solicitudes!$D$3:$D$502,"&lt;="&amp;R$3,Solicitudes!$E$3:$E$502,"&gt;="&amp;R$3,Solicitudes!$G$3:$G$502,"Aprobada",Solicitudes!$L$3:$L$502,"Ausencia")&gt;0,"L",IF(COUNTIFS(Solicitudes!$A$3:$A$502,$A29,Solicitudes!$D$3:$D$502,"&lt;="&amp;R$3,Solicitudes!$E$3:$E$502,"&gt;="&amp;R$3,Solicitudes!$G$3:$G$502,"Solicitada")+COUNTIFS(Solicitudes!$A$3:$A$502,$A29,Solicitudes!$D$3:$D$502,"&lt;="&amp;R$3,Solicitudes!$E$3:$E$502,"&gt;="&amp;R$3,Solicitudes!$G$3:$G$502,"Planificada")&gt;0,"P",""))))</f>
        <v/>
      </c>
      <c r="S29" s="27">
        <f>IF(OR(S$3="",$A29=""),"",IF(COUNTIFS(Solicitudes!$A$3:$A$502,$A29,Solicitudes!$D$3:$D$502,"&lt;="&amp;S$3,Solicitudes!$E$3:$E$502,"&gt;="&amp;S$3,Solicitudes!$G$3:$G$502,"Aprobada",Solicitudes!$L$3:$L$502,"&lt;&gt;Licencia",Solicitudes!$L$3:$L$502,"&lt;&gt;Ausencia")&gt;0,"V",IF(COUNTIFS(Solicitudes!$A$3:$A$502,$A29,Solicitudes!$D$3:$D$502,"&lt;="&amp;S$3,Solicitudes!$E$3:$E$502,"&gt;="&amp;S$3,Solicitudes!$G$3:$G$502,"Aprobada",Solicitudes!$L$3:$L$502,"Licencia")+COUNTIFS(Solicitudes!$A$3:$A$502,$A29,Solicitudes!$D$3:$D$502,"&lt;="&amp;S$3,Solicitudes!$E$3:$E$502,"&gt;="&amp;S$3,Solicitudes!$G$3:$G$502,"Aprobada",Solicitudes!$L$3:$L$502,"Ausencia")&gt;0,"L",IF(COUNTIFS(Solicitudes!$A$3:$A$502,$A29,Solicitudes!$D$3:$D$502,"&lt;="&amp;S$3,Solicitudes!$E$3:$E$502,"&gt;="&amp;S$3,Solicitudes!$G$3:$G$502,"Solicitada")+COUNTIFS(Solicitudes!$A$3:$A$502,$A29,Solicitudes!$D$3:$D$502,"&lt;="&amp;S$3,Solicitudes!$E$3:$E$502,"&gt;="&amp;S$3,Solicitudes!$G$3:$G$502,"Planificada")&gt;0,"P",""))))</f>
        <v/>
      </c>
      <c r="T29" s="27">
        <f>IF(OR(T$3="",$A29=""),"",IF(COUNTIFS(Solicitudes!$A$3:$A$502,$A29,Solicitudes!$D$3:$D$502,"&lt;="&amp;T$3,Solicitudes!$E$3:$E$502,"&gt;="&amp;T$3,Solicitudes!$G$3:$G$502,"Aprobada",Solicitudes!$L$3:$L$502,"&lt;&gt;Licencia",Solicitudes!$L$3:$L$502,"&lt;&gt;Ausencia")&gt;0,"V",IF(COUNTIFS(Solicitudes!$A$3:$A$502,$A29,Solicitudes!$D$3:$D$502,"&lt;="&amp;T$3,Solicitudes!$E$3:$E$502,"&gt;="&amp;T$3,Solicitudes!$G$3:$G$502,"Aprobada",Solicitudes!$L$3:$L$502,"Licencia")+COUNTIFS(Solicitudes!$A$3:$A$502,$A29,Solicitudes!$D$3:$D$502,"&lt;="&amp;T$3,Solicitudes!$E$3:$E$502,"&gt;="&amp;T$3,Solicitudes!$G$3:$G$502,"Aprobada",Solicitudes!$L$3:$L$502,"Ausencia")&gt;0,"L",IF(COUNTIFS(Solicitudes!$A$3:$A$502,$A29,Solicitudes!$D$3:$D$502,"&lt;="&amp;T$3,Solicitudes!$E$3:$E$502,"&gt;="&amp;T$3,Solicitudes!$G$3:$G$502,"Solicitada")+COUNTIFS(Solicitudes!$A$3:$A$502,$A29,Solicitudes!$D$3:$D$502,"&lt;="&amp;T$3,Solicitudes!$E$3:$E$502,"&gt;="&amp;T$3,Solicitudes!$G$3:$G$502,"Planificada")&gt;0,"P",""))))</f>
        <v/>
      </c>
      <c r="U29" s="27">
        <f>IF(OR(U$3="",$A29=""),"",IF(COUNTIFS(Solicitudes!$A$3:$A$502,$A29,Solicitudes!$D$3:$D$502,"&lt;="&amp;U$3,Solicitudes!$E$3:$E$502,"&gt;="&amp;U$3,Solicitudes!$G$3:$G$502,"Aprobada",Solicitudes!$L$3:$L$502,"&lt;&gt;Licencia",Solicitudes!$L$3:$L$502,"&lt;&gt;Ausencia")&gt;0,"V",IF(COUNTIFS(Solicitudes!$A$3:$A$502,$A29,Solicitudes!$D$3:$D$502,"&lt;="&amp;U$3,Solicitudes!$E$3:$E$502,"&gt;="&amp;U$3,Solicitudes!$G$3:$G$502,"Aprobada",Solicitudes!$L$3:$L$502,"Licencia")+COUNTIFS(Solicitudes!$A$3:$A$502,$A29,Solicitudes!$D$3:$D$502,"&lt;="&amp;U$3,Solicitudes!$E$3:$E$502,"&gt;="&amp;U$3,Solicitudes!$G$3:$G$502,"Aprobada",Solicitudes!$L$3:$L$502,"Ausencia")&gt;0,"L",IF(COUNTIFS(Solicitudes!$A$3:$A$502,$A29,Solicitudes!$D$3:$D$502,"&lt;="&amp;U$3,Solicitudes!$E$3:$E$502,"&gt;="&amp;U$3,Solicitudes!$G$3:$G$502,"Solicitada")+COUNTIFS(Solicitudes!$A$3:$A$502,$A29,Solicitudes!$D$3:$D$502,"&lt;="&amp;U$3,Solicitudes!$E$3:$E$502,"&gt;="&amp;U$3,Solicitudes!$G$3:$G$502,"Planificada")&gt;0,"P",""))))</f>
        <v/>
      </c>
      <c r="V29" s="27">
        <f>IF(OR(V$3="",$A29=""),"",IF(COUNTIFS(Solicitudes!$A$3:$A$502,$A29,Solicitudes!$D$3:$D$502,"&lt;="&amp;V$3,Solicitudes!$E$3:$E$502,"&gt;="&amp;V$3,Solicitudes!$G$3:$G$502,"Aprobada",Solicitudes!$L$3:$L$502,"&lt;&gt;Licencia",Solicitudes!$L$3:$L$502,"&lt;&gt;Ausencia")&gt;0,"V",IF(COUNTIFS(Solicitudes!$A$3:$A$502,$A29,Solicitudes!$D$3:$D$502,"&lt;="&amp;V$3,Solicitudes!$E$3:$E$502,"&gt;="&amp;V$3,Solicitudes!$G$3:$G$502,"Aprobada",Solicitudes!$L$3:$L$502,"Licencia")+COUNTIFS(Solicitudes!$A$3:$A$502,$A29,Solicitudes!$D$3:$D$502,"&lt;="&amp;V$3,Solicitudes!$E$3:$E$502,"&gt;="&amp;V$3,Solicitudes!$G$3:$G$502,"Aprobada",Solicitudes!$L$3:$L$502,"Ausencia")&gt;0,"L",IF(COUNTIFS(Solicitudes!$A$3:$A$502,$A29,Solicitudes!$D$3:$D$502,"&lt;="&amp;V$3,Solicitudes!$E$3:$E$502,"&gt;="&amp;V$3,Solicitudes!$G$3:$G$502,"Solicitada")+COUNTIFS(Solicitudes!$A$3:$A$502,$A29,Solicitudes!$D$3:$D$502,"&lt;="&amp;V$3,Solicitudes!$E$3:$E$502,"&gt;="&amp;V$3,Solicitudes!$G$3:$G$502,"Planificada")&gt;0,"P",""))))</f>
        <v/>
      </c>
      <c r="W29" s="27">
        <f>IF(OR(W$3="",$A29=""),"",IF(COUNTIFS(Solicitudes!$A$3:$A$502,$A29,Solicitudes!$D$3:$D$502,"&lt;="&amp;W$3,Solicitudes!$E$3:$E$502,"&gt;="&amp;W$3,Solicitudes!$G$3:$G$502,"Aprobada",Solicitudes!$L$3:$L$502,"&lt;&gt;Licencia",Solicitudes!$L$3:$L$502,"&lt;&gt;Ausencia")&gt;0,"V",IF(COUNTIFS(Solicitudes!$A$3:$A$502,$A29,Solicitudes!$D$3:$D$502,"&lt;="&amp;W$3,Solicitudes!$E$3:$E$502,"&gt;="&amp;W$3,Solicitudes!$G$3:$G$502,"Aprobada",Solicitudes!$L$3:$L$502,"Licencia")+COUNTIFS(Solicitudes!$A$3:$A$502,$A29,Solicitudes!$D$3:$D$502,"&lt;="&amp;W$3,Solicitudes!$E$3:$E$502,"&gt;="&amp;W$3,Solicitudes!$G$3:$G$502,"Aprobada",Solicitudes!$L$3:$L$502,"Ausencia")&gt;0,"L",IF(COUNTIFS(Solicitudes!$A$3:$A$502,$A29,Solicitudes!$D$3:$D$502,"&lt;="&amp;W$3,Solicitudes!$E$3:$E$502,"&gt;="&amp;W$3,Solicitudes!$G$3:$G$502,"Solicitada")+COUNTIFS(Solicitudes!$A$3:$A$502,$A29,Solicitudes!$D$3:$D$502,"&lt;="&amp;W$3,Solicitudes!$E$3:$E$502,"&gt;="&amp;W$3,Solicitudes!$G$3:$G$502,"Planificada")&gt;0,"P",""))))</f>
        <v/>
      </c>
      <c r="X29" s="27">
        <f>IF(OR(X$3="",$A29=""),"",IF(COUNTIFS(Solicitudes!$A$3:$A$502,$A29,Solicitudes!$D$3:$D$502,"&lt;="&amp;X$3,Solicitudes!$E$3:$E$502,"&gt;="&amp;X$3,Solicitudes!$G$3:$G$502,"Aprobada",Solicitudes!$L$3:$L$502,"&lt;&gt;Licencia",Solicitudes!$L$3:$L$502,"&lt;&gt;Ausencia")&gt;0,"V",IF(COUNTIFS(Solicitudes!$A$3:$A$502,$A29,Solicitudes!$D$3:$D$502,"&lt;="&amp;X$3,Solicitudes!$E$3:$E$502,"&gt;="&amp;X$3,Solicitudes!$G$3:$G$502,"Aprobada",Solicitudes!$L$3:$L$502,"Licencia")+COUNTIFS(Solicitudes!$A$3:$A$502,$A29,Solicitudes!$D$3:$D$502,"&lt;="&amp;X$3,Solicitudes!$E$3:$E$502,"&gt;="&amp;X$3,Solicitudes!$G$3:$G$502,"Aprobada",Solicitudes!$L$3:$L$502,"Ausencia")&gt;0,"L",IF(COUNTIFS(Solicitudes!$A$3:$A$502,$A29,Solicitudes!$D$3:$D$502,"&lt;="&amp;X$3,Solicitudes!$E$3:$E$502,"&gt;="&amp;X$3,Solicitudes!$G$3:$G$502,"Solicitada")+COUNTIFS(Solicitudes!$A$3:$A$502,$A29,Solicitudes!$D$3:$D$502,"&lt;="&amp;X$3,Solicitudes!$E$3:$E$502,"&gt;="&amp;X$3,Solicitudes!$G$3:$G$502,"Planificada")&gt;0,"P",""))))</f>
        <v/>
      </c>
      <c r="Y29" s="27">
        <f>IF(OR(Y$3="",$A29=""),"",IF(COUNTIFS(Solicitudes!$A$3:$A$502,$A29,Solicitudes!$D$3:$D$502,"&lt;="&amp;Y$3,Solicitudes!$E$3:$E$502,"&gt;="&amp;Y$3,Solicitudes!$G$3:$G$502,"Aprobada",Solicitudes!$L$3:$L$502,"&lt;&gt;Licencia",Solicitudes!$L$3:$L$502,"&lt;&gt;Ausencia")&gt;0,"V",IF(COUNTIFS(Solicitudes!$A$3:$A$502,$A29,Solicitudes!$D$3:$D$502,"&lt;="&amp;Y$3,Solicitudes!$E$3:$E$502,"&gt;="&amp;Y$3,Solicitudes!$G$3:$G$502,"Aprobada",Solicitudes!$L$3:$L$502,"Licencia")+COUNTIFS(Solicitudes!$A$3:$A$502,$A29,Solicitudes!$D$3:$D$502,"&lt;="&amp;Y$3,Solicitudes!$E$3:$E$502,"&gt;="&amp;Y$3,Solicitudes!$G$3:$G$502,"Aprobada",Solicitudes!$L$3:$L$502,"Ausencia")&gt;0,"L",IF(COUNTIFS(Solicitudes!$A$3:$A$502,$A29,Solicitudes!$D$3:$D$502,"&lt;="&amp;Y$3,Solicitudes!$E$3:$E$502,"&gt;="&amp;Y$3,Solicitudes!$G$3:$G$502,"Solicitada")+COUNTIFS(Solicitudes!$A$3:$A$502,$A29,Solicitudes!$D$3:$D$502,"&lt;="&amp;Y$3,Solicitudes!$E$3:$E$502,"&gt;="&amp;Y$3,Solicitudes!$G$3:$G$502,"Planificada")&gt;0,"P",""))))</f>
        <v/>
      </c>
      <c r="Z29" s="27">
        <f>IF(OR(Z$3="",$A29=""),"",IF(COUNTIFS(Solicitudes!$A$3:$A$502,$A29,Solicitudes!$D$3:$D$502,"&lt;="&amp;Z$3,Solicitudes!$E$3:$E$502,"&gt;="&amp;Z$3,Solicitudes!$G$3:$G$502,"Aprobada",Solicitudes!$L$3:$L$502,"&lt;&gt;Licencia",Solicitudes!$L$3:$L$502,"&lt;&gt;Ausencia")&gt;0,"V",IF(COUNTIFS(Solicitudes!$A$3:$A$502,$A29,Solicitudes!$D$3:$D$502,"&lt;="&amp;Z$3,Solicitudes!$E$3:$E$502,"&gt;="&amp;Z$3,Solicitudes!$G$3:$G$502,"Aprobada",Solicitudes!$L$3:$L$502,"Licencia")+COUNTIFS(Solicitudes!$A$3:$A$502,$A29,Solicitudes!$D$3:$D$502,"&lt;="&amp;Z$3,Solicitudes!$E$3:$E$502,"&gt;="&amp;Z$3,Solicitudes!$G$3:$G$502,"Aprobada",Solicitudes!$L$3:$L$502,"Ausencia")&gt;0,"L",IF(COUNTIFS(Solicitudes!$A$3:$A$502,$A29,Solicitudes!$D$3:$D$502,"&lt;="&amp;Z$3,Solicitudes!$E$3:$E$502,"&gt;="&amp;Z$3,Solicitudes!$G$3:$G$502,"Solicitada")+COUNTIFS(Solicitudes!$A$3:$A$502,$A29,Solicitudes!$D$3:$D$502,"&lt;="&amp;Z$3,Solicitudes!$E$3:$E$502,"&gt;="&amp;Z$3,Solicitudes!$G$3:$G$502,"Planificada")&gt;0,"P",""))))</f>
        <v/>
      </c>
      <c r="AA29" s="27">
        <f>IF(OR(AA$3="",$A29=""),"",IF(COUNTIFS(Solicitudes!$A$3:$A$502,$A29,Solicitudes!$D$3:$D$502,"&lt;="&amp;AA$3,Solicitudes!$E$3:$E$502,"&gt;="&amp;AA$3,Solicitudes!$G$3:$G$502,"Aprobada",Solicitudes!$L$3:$L$502,"&lt;&gt;Licencia",Solicitudes!$L$3:$L$502,"&lt;&gt;Ausencia")&gt;0,"V",IF(COUNTIFS(Solicitudes!$A$3:$A$502,$A29,Solicitudes!$D$3:$D$502,"&lt;="&amp;AA$3,Solicitudes!$E$3:$E$502,"&gt;="&amp;AA$3,Solicitudes!$G$3:$G$502,"Aprobada",Solicitudes!$L$3:$L$502,"Licencia")+COUNTIFS(Solicitudes!$A$3:$A$502,$A29,Solicitudes!$D$3:$D$502,"&lt;="&amp;AA$3,Solicitudes!$E$3:$E$502,"&gt;="&amp;AA$3,Solicitudes!$G$3:$G$502,"Aprobada",Solicitudes!$L$3:$L$502,"Ausencia")&gt;0,"L",IF(COUNTIFS(Solicitudes!$A$3:$A$502,$A29,Solicitudes!$D$3:$D$502,"&lt;="&amp;AA$3,Solicitudes!$E$3:$E$502,"&gt;="&amp;AA$3,Solicitudes!$G$3:$G$502,"Solicitada")+COUNTIFS(Solicitudes!$A$3:$A$502,$A29,Solicitudes!$D$3:$D$502,"&lt;="&amp;AA$3,Solicitudes!$E$3:$E$502,"&gt;="&amp;AA$3,Solicitudes!$G$3:$G$502,"Planificada")&gt;0,"P",""))))</f>
        <v/>
      </c>
      <c r="AB29" s="27">
        <f>IF(OR(AB$3="",$A29=""),"",IF(COUNTIFS(Solicitudes!$A$3:$A$502,$A29,Solicitudes!$D$3:$D$502,"&lt;="&amp;AB$3,Solicitudes!$E$3:$E$502,"&gt;="&amp;AB$3,Solicitudes!$G$3:$G$502,"Aprobada",Solicitudes!$L$3:$L$502,"&lt;&gt;Licencia",Solicitudes!$L$3:$L$502,"&lt;&gt;Ausencia")&gt;0,"V",IF(COUNTIFS(Solicitudes!$A$3:$A$502,$A29,Solicitudes!$D$3:$D$502,"&lt;="&amp;AB$3,Solicitudes!$E$3:$E$502,"&gt;="&amp;AB$3,Solicitudes!$G$3:$G$502,"Aprobada",Solicitudes!$L$3:$L$502,"Licencia")+COUNTIFS(Solicitudes!$A$3:$A$502,$A29,Solicitudes!$D$3:$D$502,"&lt;="&amp;AB$3,Solicitudes!$E$3:$E$502,"&gt;="&amp;AB$3,Solicitudes!$G$3:$G$502,"Aprobada",Solicitudes!$L$3:$L$502,"Ausencia")&gt;0,"L",IF(COUNTIFS(Solicitudes!$A$3:$A$502,$A29,Solicitudes!$D$3:$D$502,"&lt;="&amp;AB$3,Solicitudes!$E$3:$E$502,"&gt;="&amp;AB$3,Solicitudes!$G$3:$G$502,"Solicitada")+COUNTIFS(Solicitudes!$A$3:$A$502,$A29,Solicitudes!$D$3:$D$502,"&lt;="&amp;AB$3,Solicitudes!$E$3:$E$502,"&gt;="&amp;AB$3,Solicitudes!$G$3:$G$502,"Planificada")&gt;0,"P",""))))</f>
        <v/>
      </c>
      <c r="AC29" s="27">
        <f>IF(OR(AC$3="",$A29=""),"",IF(COUNTIFS(Solicitudes!$A$3:$A$502,$A29,Solicitudes!$D$3:$D$502,"&lt;="&amp;AC$3,Solicitudes!$E$3:$E$502,"&gt;="&amp;AC$3,Solicitudes!$G$3:$G$502,"Aprobada",Solicitudes!$L$3:$L$502,"&lt;&gt;Licencia",Solicitudes!$L$3:$L$502,"&lt;&gt;Ausencia")&gt;0,"V",IF(COUNTIFS(Solicitudes!$A$3:$A$502,$A29,Solicitudes!$D$3:$D$502,"&lt;="&amp;AC$3,Solicitudes!$E$3:$E$502,"&gt;="&amp;AC$3,Solicitudes!$G$3:$G$502,"Aprobada",Solicitudes!$L$3:$L$502,"Licencia")+COUNTIFS(Solicitudes!$A$3:$A$502,$A29,Solicitudes!$D$3:$D$502,"&lt;="&amp;AC$3,Solicitudes!$E$3:$E$502,"&gt;="&amp;AC$3,Solicitudes!$G$3:$G$502,"Aprobada",Solicitudes!$L$3:$L$502,"Ausencia")&gt;0,"L",IF(COUNTIFS(Solicitudes!$A$3:$A$502,$A29,Solicitudes!$D$3:$D$502,"&lt;="&amp;AC$3,Solicitudes!$E$3:$E$502,"&gt;="&amp;AC$3,Solicitudes!$G$3:$G$502,"Solicitada")+COUNTIFS(Solicitudes!$A$3:$A$502,$A29,Solicitudes!$D$3:$D$502,"&lt;="&amp;AC$3,Solicitudes!$E$3:$E$502,"&gt;="&amp;AC$3,Solicitudes!$G$3:$G$502,"Planificada")&gt;0,"P",""))))</f>
        <v/>
      </c>
      <c r="AD29" s="27">
        <f>IF(OR(AD$3="",$A29=""),"",IF(COUNTIFS(Solicitudes!$A$3:$A$502,$A29,Solicitudes!$D$3:$D$502,"&lt;="&amp;AD$3,Solicitudes!$E$3:$E$502,"&gt;="&amp;AD$3,Solicitudes!$G$3:$G$502,"Aprobada",Solicitudes!$L$3:$L$502,"&lt;&gt;Licencia",Solicitudes!$L$3:$L$502,"&lt;&gt;Ausencia")&gt;0,"V",IF(COUNTIFS(Solicitudes!$A$3:$A$502,$A29,Solicitudes!$D$3:$D$502,"&lt;="&amp;AD$3,Solicitudes!$E$3:$E$502,"&gt;="&amp;AD$3,Solicitudes!$G$3:$G$502,"Aprobada",Solicitudes!$L$3:$L$502,"Licencia")+COUNTIFS(Solicitudes!$A$3:$A$502,$A29,Solicitudes!$D$3:$D$502,"&lt;="&amp;AD$3,Solicitudes!$E$3:$E$502,"&gt;="&amp;AD$3,Solicitudes!$G$3:$G$502,"Aprobada",Solicitudes!$L$3:$L$502,"Ausencia")&gt;0,"L",IF(COUNTIFS(Solicitudes!$A$3:$A$502,$A29,Solicitudes!$D$3:$D$502,"&lt;="&amp;AD$3,Solicitudes!$E$3:$E$502,"&gt;="&amp;AD$3,Solicitudes!$G$3:$G$502,"Solicitada")+COUNTIFS(Solicitudes!$A$3:$A$502,$A29,Solicitudes!$D$3:$D$502,"&lt;="&amp;AD$3,Solicitudes!$E$3:$E$502,"&gt;="&amp;AD$3,Solicitudes!$G$3:$G$502,"Planificada")&gt;0,"P",""))))</f>
        <v/>
      </c>
      <c r="AE29" s="27">
        <f>IF(OR(AE$3="",$A29=""),"",IF(COUNTIFS(Solicitudes!$A$3:$A$502,$A29,Solicitudes!$D$3:$D$502,"&lt;="&amp;AE$3,Solicitudes!$E$3:$E$502,"&gt;="&amp;AE$3,Solicitudes!$G$3:$G$502,"Aprobada",Solicitudes!$L$3:$L$502,"&lt;&gt;Licencia",Solicitudes!$L$3:$L$502,"&lt;&gt;Ausencia")&gt;0,"V",IF(COUNTIFS(Solicitudes!$A$3:$A$502,$A29,Solicitudes!$D$3:$D$502,"&lt;="&amp;AE$3,Solicitudes!$E$3:$E$502,"&gt;="&amp;AE$3,Solicitudes!$G$3:$G$502,"Aprobada",Solicitudes!$L$3:$L$502,"Licencia")+COUNTIFS(Solicitudes!$A$3:$A$502,$A29,Solicitudes!$D$3:$D$502,"&lt;="&amp;AE$3,Solicitudes!$E$3:$E$502,"&gt;="&amp;AE$3,Solicitudes!$G$3:$G$502,"Aprobada",Solicitudes!$L$3:$L$502,"Ausencia")&gt;0,"L",IF(COUNTIFS(Solicitudes!$A$3:$A$502,$A29,Solicitudes!$D$3:$D$502,"&lt;="&amp;AE$3,Solicitudes!$E$3:$E$502,"&gt;="&amp;AE$3,Solicitudes!$G$3:$G$502,"Solicitada")+COUNTIFS(Solicitudes!$A$3:$A$502,$A29,Solicitudes!$D$3:$D$502,"&lt;="&amp;AE$3,Solicitudes!$E$3:$E$502,"&gt;="&amp;AE$3,Solicitudes!$G$3:$G$502,"Planificada")&gt;0,"P",""))))</f>
        <v/>
      </c>
      <c r="AF29" s="27">
        <f>IF(OR(AF$3="",$A29=""),"",IF(COUNTIFS(Solicitudes!$A$3:$A$502,$A29,Solicitudes!$D$3:$D$502,"&lt;="&amp;AF$3,Solicitudes!$E$3:$E$502,"&gt;="&amp;AF$3,Solicitudes!$G$3:$G$502,"Aprobada",Solicitudes!$L$3:$L$502,"&lt;&gt;Licencia",Solicitudes!$L$3:$L$502,"&lt;&gt;Ausencia")&gt;0,"V",IF(COUNTIFS(Solicitudes!$A$3:$A$502,$A29,Solicitudes!$D$3:$D$502,"&lt;="&amp;AF$3,Solicitudes!$E$3:$E$502,"&gt;="&amp;AF$3,Solicitudes!$G$3:$G$502,"Aprobada",Solicitudes!$L$3:$L$502,"Licencia")+COUNTIFS(Solicitudes!$A$3:$A$502,$A29,Solicitudes!$D$3:$D$502,"&lt;="&amp;AF$3,Solicitudes!$E$3:$E$502,"&gt;="&amp;AF$3,Solicitudes!$G$3:$G$502,"Aprobada",Solicitudes!$L$3:$L$502,"Ausencia")&gt;0,"L",IF(COUNTIFS(Solicitudes!$A$3:$A$502,$A29,Solicitudes!$D$3:$D$502,"&lt;="&amp;AF$3,Solicitudes!$E$3:$E$502,"&gt;="&amp;AF$3,Solicitudes!$G$3:$G$502,"Solicitada")+COUNTIFS(Solicitudes!$A$3:$A$502,$A29,Solicitudes!$D$3:$D$502,"&lt;="&amp;AF$3,Solicitudes!$E$3:$E$502,"&gt;="&amp;AF$3,Solicitudes!$G$3:$G$502,"Planificada")&gt;0,"P",""))))</f>
        <v/>
      </c>
      <c r="AG29" s="27">
        <f>IF(OR(AG$3="",$A29=""),"",IF(COUNTIFS(Solicitudes!$A$3:$A$502,$A29,Solicitudes!$D$3:$D$502,"&lt;="&amp;AG$3,Solicitudes!$E$3:$E$502,"&gt;="&amp;AG$3,Solicitudes!$G$3:$G$502,"Aprobada",Solicitudes!$L$3:$L$502,"&lt;&gt;Licencia",Solicitudes!$L$3:$L$502,"&lt;&gt;Ausencia")&gt;0,"V",IF(COUNTIFS(Solicitudes!$A$3:$A$502,$A29,Solicitudes!$D$3:$D$502,"&lt;="&amp;AG$3,Solicitudes!$E$3:$E$502,"&gt;="&amp;AG$3,Solicitudes!$G$3:$G$502,"Aprobada",Solicitudes!$L$3:$L$502,"Licencia")+COUNTIFS(Solicitudes!$A$3:$A$502,$A29,Solicitudes!$D$3:$D$502,"&lt;="&amp;AG$3,Solicitudes!$E$3:$E$502,"&gt;="&amp;AG$3,Solicitudes!$G$3:$G$502,"Aprobada",Solicitudes!$L$3:$L$502,"Ausencia")&gt;0,"L",IF(COUNTIFS(Solicitudes!$A$3:$A$502,$A29,Solicitudes!$D$3:$D$502,"&lt;="&amp;AG$3,Solicitudes!$E$3:$E$502,"&gt;="&amp;AG$3,Solicitudes!$G$3:$G$502,"Solicitada")+COUNTIFS(Solicitudes!$A$3:$A$502,$A29,Solicitudes!$D$3:$D$502,"&lt;="&amp;AG$3,Solicitudes!$E$3:$E$502,"&gt;="&amp;AG$3,Solicitudes!$G$3:$G$502,"Planificada")&gt;0,"P",""))))</f>
        <v/>
      </c>
    </row>
    <row r="30">
      <c r="A30">
        <f>IF(Saldos!A30="","",Saldos!A30)</f>
        <v/>
      </c>
      <c r="B30">
        <f>IF(A30="","",Saldos!B30)</f>
        <v/>
      </c>
      <c r="C30" s="27">
        <f>IF(OR(C$3="",$A30=""),"",IF(COUNTIFS(Solicitudes!$A$3:$A$502,$A30,Solicitudes!$D$3:$D$502,"&lt;="&amp;C$3,Solicitudes!$E$3:$E$502,"&gt;="&amp;C$3,Solicitudes!$G$3:$G$502,"Aprobada",Solicitudes!$L$3:$L$502,"&lt;&gt;Licencia",Solicitudes!$L$3:$L$502,"&lt;&gt;Ausencia")&gt;0,"V",IF(COUNTIFS(Solicitudes!$A$3:$A$502,$A30,Solicitudes!$D$3:$D$502,"&lt;="&amp;C$3,Solicitudes!$E$3:$E$502,"&gt;="&amp;C$3,Solicitudes!$G$3:$G$502,"Aprobada",Solicitudes!$L$3:$L$502,"Licencia")+COUNTIFS(Solicitudes!$A$3:$A$502,$A30,Solicitudes!$D$3:$D$502,"&lt;="&amp;C$3,Solicitudes!$E$3:$E$502,"&gt;="&amp;C$3,Solicitudes!$G$3:$G$502,"Aprobada",Solicitudes!$L$3:$L$502,"Ausencia")&gt;0,"L",IF(COUNTIFS(Solicitudes!$A$3:$A$502,$A30,Solicitudes!$D$3:$D$502,"&lt;="&amp;C$3,Solicitudes!$E$3:$E$502,"&gt;="&amp;C$3,Solicitudes!$G$3:$G$502,"Solicitada")+COUNTIFS(Solicitudes!$A$3:$A$502,$A30,Solicitudes!$D$3:$D$502,"&lt;="&amp;C$3,Solicitudes!$E$3:$E$502,"&gt;="&amp;C$3,Solicitudes!$G$3:$G$502,"Planificada")&gt;0,"P",""))))</f>
        <v/>
      </c>
      <c r="D30" s="27">
        <f>IF(OR(D$3="",$A30=""),"",IF(COUNTIFS(Solicitudes!$A$3:$A$502,$A30,Solicitudes!$D$3:$D$502,"&lt;="&amp;D$3,Solicitudes!$E$3:$E$502,"&gt;="&amp;D$3,Solicitudes!$G$3:$G$502,"Aprobada",Solicitudes!$L$3:$L$502,"&lt;&gt;Licencia",Solicitudes!$L$3:$L$502,"&lt;&gt;Ausencia")&gt;0,"V",IF(COUNTIFS(Solicitudes!$A$3:$A$502,$A30,Solicitudes!$D$3:$D$502,"&lt;="&amp;D$3,Solicitudes!$E$3:$E$502,"&gt;="&amp;D$3,Solicitudes!$G$3:$G$502,"Aprobada",Solicitudes!$L$3:$L$502,"Licencia")+COUNTIFS(Solicitudes!$A$3:$A$502,$A30,Solicitudes!$D$3:$D$502,"&lt;="&amp;D$3,Solicitudes!$E$3:$E$502,"&gt;="&amp;D$3,Solicitudes!$G$3:$G$502,"Aprobada",Solicitudes!$L$3:$L$502,"Ausencia")&gt;0,"L",IF(COUNTIFS(Solicitudes!$A$3:$A$502,$A30,Solicitudes!$D$3:$D$502,"&lt;="&amp;D$3,Solicitudes!$E$3:$E$502,"&gt;="&amp;D$3,Solicitudes!$G$3:$G$502,"Solicitada")+COUNTIFS(Solicitudes!$A$3:$A$502,$A30,Solicitudes!$D$3:$D$502,"&lt;="&amp;D$3,Solicitudes!$E$3:$E$502,"&gt;="&amp;D$3,Solicitudes!$G$3:$G$502,"Planificada")&gt;0,"P",""))))</f>
        <v/>
      </c>
      <c r="E30" s="27">
        <f>IF(OR(E$3="",$A30=""),"",IF(COUNTIFS(Solicitudes!$A$3:$A$502,$A30,Solicitudes!$D$3:$D$502,"&lt;="&amp;E$3,Solicitudes!$E$3:$E$502,"&gt;="&amp;E$3,Solicitudes!$G$3:$G$502,"Aprobada",Solicitudes!$L$3:$L$502,"&lt;&gt;Licencia",Solicitudes!$L$3:$L$502,"&lt;&gt;Ausencia")&gt;0,"V",IF(COUNTIFS(Solicitudes!$A$3:$A$502,$A30,Solicitudes!$D$3:$D$502,"&lt;="&amp;E$3,Solicitudes!$E$3:$E$502,"&gt;="&amp;E$3,Solicitudes!$G$3:$G$502,"Aprobada",Solicitudes!$L$3:$L$502,"Licencia")+COUNTIFS(Solicitudes!$A$3:$A$502,$A30,Solicitudes!$D$3:$D$502,"&lt;="&amp;E$3,Solicitudes!$E$3:$E$502,"&gt;="&amp;E$3,Solicitudes!$G$3:$G$502,"Aprobada",Solicitudes!$L$3:$L$502,"Ausencia")&gt;0,"L",IF(COUNTIFS(Solicitudes!$A$3:$A$502,$A30,Solicitudes!$D$3:$D$502,"&lt;="&amp;E$3,Solicitudes!$E$3:$E$502,"&gt;="&amp;E$3,Solicitudes!$G$3:$G$502,"Solicitada")+COUNTIFS(Solicitudes!$A$3:$A$502,$A30,Solicitudes!$D$3:$D$502,"&lt;="&amp;E$3,Solicitudes!$E$3:$E$502,"&gt;="&amp;E$3,Solicitudes!$G$3:$G$502,"Planificada")&gt;0,"P",""))))</f>
        <v/>
      </c>
      <c r="F30" s="27">
        <f>IF(OR(F$3="",$A30=""),"",IF(COUNTIFS(Solicitudes!$A$3:$A$502,$A30,Solicitudes!$D$3:$D$502,"&lt;="&amp;F$3,Solicitudes!$E$3:$E$502,"&gt;="&amp;F$3,Solicitudes!$G$3:$G$502,"Aprobada",Solicitudes!$L$3:$L$502,"&lt;&gt;Licencia",Solicitudes!$L$3:$L$502,"&lt;&gt;Ausencia")&gt;0,"V",IF(COUNTIFS(Solicitudes!$A$3:$A$502,$A30,Solicitudes!$D$3:$D$502,"&lt;="&amp;F$3,Solicitudes!$E$3:$E$502,"&gt;="&amp;F$3,Solicitudes!$G$3:$G$502,"Aprobada",Solicitudes!$L$3:$L$502,"Licencia")+COUNTIFS(Solicitudes!$A$3:$A$502,$A30,Solicitudes!$D$3:$D$502,"&lt;="&amp;F$3,Solicitudes!$E$3:$E$502,"&gt;="&amp;F$3,Solicitudes!$G$3:$G$502,"Aprobada",Solicitudes!$L$3:$L$502,"Ausencia")&gt;0,"L",IF(COUNTIFS(Solicitudes!$A$3:$A$502,$A30,Solicitudes!$D$3:$D$502,"&lt;="&amp;F$3,Solicitudes!$E$3:$E$502,"&gt;="&amp;F$3,Solicitudes!$G$3:$G$502,"Solicitada")+COUNTIFS(Solicitudes!$A$3:$A$502,$A30,Solicitudes!$D$3:$D$502,"&lt;="&amp;F$3,Solicitudes!$E$3:$E$502,"&gt;="&amp;F$3,Solicitudes!$G$3:$G$502,"Planificada")&gt;0,"P",""))))</f>
        <v/>
      </c>
      <c r="G30" s="27">
        <f>IF(OR(G$3="",$A30=""),"",IF(COUNTIFS(Solicitudes!$A$3:$A$502,$A30,Solicitudes!$D$3:$D$502,"&lt;="&amp;G$3,Solicitudes!$E$3:$E$502,"&gt;="&amp;G$3,Solicitudes!$G$3:$G$502,"Aprobada",Solicitudes!$L$3:$L$502,"&lt;&gt;Licencia",Solicitudes!$L$3:$L$502,"&lt;&gt;Ausencia")&gt;0,"V",IF(COUNTIFS(Solicitudes!$A$3:$A$502,$A30,Solicitudes!$D$3:$D$502,"&lt;="&amp;G$3,Solicitudes!$E$3:$E$502,"&gt;="&amp;G$3,Solicitudes!$G$3:$G$502,"Aprobada",Solicitudes!$L$3:$L$502,"Licencia")+COUNTIFS(Solicitudes!$A$3:$A$502,$A30,Solicitudes!$D$3:$D$502,"&lt;="&amp;G$3,Solicitudes!$E$3:$E$502,"&gt;="&amp;G$3,Solicitudes!$G$3:$G$502,"Aprobada",Solicitudes!$L$3:$L$502,"Ausencia")&gt;0,"L",IF(COUNTIFS(Solicitudes!$A$3:$A$502,$A30,Solicitudes!$D$3:$D$502,"&lt;="&amp;G$3,Solicitudes!$E$3:$E$502,"&gt;="&amp;G$3,Solicitudes!$G$3:$G$502,"Solicitada")+COUNTIFS(Solicitudes!$A$3:$A$502,$A30,Solicitudes!$D$3:$D$502,"&lt;="&amp;G$3,Solicitudes!$E$3:$E$502,"&gt;="&amp;G$3,Solicitudes!$G$3:$G$502,"Planificada")&gt;0,"P",""))))</f>
        <v/>
      </c>
      <c r="H30" s="27">
        <f>IF(OR(H$3="",$A30=""),"",IF(COUNTIFS(Solicitudes!$A$3:$A$502,$A30,Solicitudes!$D$3:$D$502,"&lt;="&amp;H$3,Solicitudes!$E$3:$E$502,"&gt;="&amp;H$3,Solicitudes!$G$3:$G$502,"Aprobada",Solicitudes!$L$3:$L$502,"&lt;&gt;Licencia",Solicitudes!$L$3:$L$502,"&lt;&gt;Ausencia")&gt;0,"V",IF(COUNTIFS(Solicitudes!$A$3:$A$502,$A30,Solicitudes!$D$3:$D$502,"&lt;="&amp;H$3,Solicitudes!$E$3:$E$502,"&gt;="&amp;H$3,Solicitudes!$G$3:$G$502,"Aprobada",Solicitudes!$L$3:$L$502,"Licencia")+COUNTIFS(Solicitudes!$A$3:$A$502,$A30,Solicitudes!$D$3:$D$502,"&lt;="&amp;H$3,Solicitudes!$E$3:$E$502,"&gt;="&amp;H$3,Solicitudes!$G$3:$G$502,"Aprobada",Solicitudes!$L$3:$L$502,"Ausencia")&gt;0,"L",IF(COUNTIFS(Solicitudes!$A$3:$A$502,$A30,Solicitudes!$D$3:$D$502,"&lt;="&amp;H$3,Solicitudes!$E$3:$E$502,"&gt;="&amp;H$3,Solicitudes!$G$3:$G$502,"Solicitada")+COUNTIFS(Solicitudes!$A$3:$A$502,$A30,Solicitudes!$D$3:$D$502,"&lt;="&amp;H$3,Solicitudes!$E$3:$E$502,"&gt;="&amp;H$3,Solicitudes!$G$3:$G$502,"Planificada")&gt;0,"P",""))))</f>
        <v/>
      </c>
      <c r="I30" s="27">
        <f>IF(OR(I$3="",$A30=""),"",IF(COUNTIFS(Solicitudes!$A$3:$A$502,$A30,Solicitudes!$D$3:$D$502,"&lt;="&amp;I$3,Solicitudes!$E$3:$E$502,"&gt;="&amp;I$3,Solicitudes!$G$3:$G$502,"Aprobada",Solicitudes!$L$3:$L$502,"&lt;&gt;Licencia",Solicitudes!$L$3:$L$502,"&lt;&gt;Ausencia")&gt;0,"V",IF(COUNTIFS(Solicitudes!$A$3:$A$502,$A30,Solicitudes!$D$3:$D$502,"&lt;="&amp;I$3,Solicitudes!$E$3:$E$502,"&gt;="&amp;I$3,Solicitudes!$G$3:$G$502,"Aprobada",Solicitudes!$L$3:$L$502,"Licencia")+COUNTIFS(Solicitudes!$A$3:$A$502,$A30,Solicitudes!$D$3:$D$502,"&lt;="&amp;I$3,Solicitudes!$E$3:$E$502,"&gt;="&amp;I$3,Solicitudes!$G$3:$G$502,"Aprobada",Solicitudes!$L$3:$L$502,"Ausencia")&gt;0,"L",IF(COUNTIFS(Solicitudes!$A$3:$A$502,$A30,Solicitudes!$D$3:$D$502,"&lt;="&amp;I$3,Solicitudes!$E$3:$E$502,"&gt;="&amp;I$3,Solicitudes!$G$3:$G$502,"Solicitada")+COUNTIFS(Solicitudes!$A$3:$A$502,$A30,Solicitudes!$D$3:$D$502,"&lt;="&amp;I$3,Solicitudes!$E$3:$E$502,"&gt;="&amp;I$3,Solicitudes!$G$3:$G$502,"Planificada")&gt;0,"P",""))))</f>
        <v/>
      </c>
      <c r="J30" s="27">
        <f>IF(OR(J$3="",$A30=""),"",IF(COUNTIFS(Solicitudes!$A$3:$A$502,$A30,Solicitudes!$D$3:$D$502,"&lt;="&amp;J$3,Solicitudes!$E$3:$E$502,"&gt;="&amp;J$3,Solicitudes!$G$3:$G$502,"Aprobada",Solicitudes!$L$3:$L$502,"&lt;&gt;Licencia",Solicitudes!$L$3:$L$502,"&lt;&gt;Ausencia")&gt;0,"V",IF(COUNTIFS(Solicitudes!$A$3:$A$502,$A30,Solicitudes!$D$3:$D$502,"&lt;="&amp;J$3,Solicitudes!$E$3:$E$502,"&gt;="&amp;J$3,Solicitudes!$G$3:$G$502,"Aprobada",Solicitudes!$L$3:$L$502,"Licencia")+COUNTIFS(Solicitudes!$A$3:$A$502,$A30,Solicitudes!$D$3:$D$502,"&lt;="&amp;J$3,Solicitudes!$E$3:$E$502,"&gt;="&amp;J$3,Solicitudes!$G$3:$G$502,"Aprobada",Solicitudes!$L$3:$L$502,"Ausencia")&gt;0,"L",IF(COUNTIFS(Solicitudes!$A$3:$A$502,$A30,Solicitudes!$D$3:$D$502,"&lt;="&amp;J$3,Solicitudes!$E$3:$E$502,"&gt;="&amp;J$3,Solicitudes!$G$3:$G$502,"Solicitada")+COUNTIFS(Solicitudes!$A$3:$A$502,$A30,Solicitudes!$D$3:$D$502,"&lt;="&amp;J$3,Solicitudes!$E$3:$E$502,"&gt;="&amp;J$3,Solicitudes!$G$3:$G$502,"Planificada")&gt;0,"P",""))))</f>
        <v/>
      </c>
      <c r="K30" s="27">
        <f>IF(OR(K$3="",$A30=""),"",IF(COUNTIFS(Solicitudes!$A$3:$A$502,$A30,Solicitudes!$D$3:$D$502,"&lt;="&amp;K$3,Solicitudes!$E$3:$E$502,"&gt;="&amp;K$3,Solicitudes!$G$3:$G$502,"Aprobada",Solicitudes!$L$3:$L$502,"&lt;&gt;Licencia",Solicitudes!$L$3:$L$502,"&lt;&gt;Ausencia")&gt;0,"V",IF(COUNTIFS(Solicitudes!$A$3:$A$502,$A30,Solicitudes!$D$3:$D$502,"&lt;="&amp;K$3,Solicitudes!$E$3:$E$502,"&gt;="&amp;K$3,Solicitudes!$G$3:$G$502,"Aprobada",Solicitudes!$L$3:$L$502,"Licencia")+COUNTIFS(Solicitudes!$A$3:$A$502,$A30,Solicitudes!$D$3:$D$502,"&lt;="&amp;K$3,Solicitudes!$E$3:$E$502,"&gt;="&amp;K$3,Solicitudes!$G$3:$G$502,"Aprobada",Solicitudes!$L$3:$L$502,"Ausencia")&gt;0,"L",IF(COUNTIFS(Solicitudes!$A$3:$A$502,$A30,Solicitudes!$D$3:$D$502,"&lt;="&amp;K$3,Solicitudes!$E$3:$E$502,"&gt;="&amp;K$3,Solicitudes!$G$3:$G$502,"Solicitada")+COUNTIFS(Solicitudes!$A$3:$A$502,$A30,Solicitudes!$D$3:$D$502,"&lt;="&amp;K$3,Solicitudes!$E$3:$E$502,"&gt;="&amp;K$3,Solicitudes!$G$3:$G$502,"Planificada")&gt;0,"P",""))))</f>
        <v/>
      </c>
      <c r="L30" s="27">
        <f>IF(OR(L$3="",$A30=""),"",IF(COUNTIFS(Solicitudes!$A$3:$A$502,$A30,Solicitudes!$D$3:$D$502,"&lt;="&amp;L$3,Solicitudes!$E$3:$E$502,"&gt;="&amp;L$3,Solicitudes!$G$3:$G$502,"Aprobada",Solicitudes!$L$3:$L$502,"&lt;&gt;Licencia",Solicitudes!$L$3:$L$502,"&lt;&gt;Ausencia")&gt;0,"V",IF(COUNTIFS(Solicitudes!$A$3:$A$502,$A30,Solicitudes!$D$3:$D$502,"&lt;="&amp;L$3,Solicitudes!$E$3:$E$502,"&gt;="&amp;L$3,Solicitudes!$G$3:$G$502,"Aprobada",Solicitudes!$L$3:$L$502,"Licencia")+COUNTIFS(Solicitudes!$A$3:$A$502,$A30,Solicitudes!$D$3:$D$502,"&lt;="&amp;L$3,Solicitudes!$E$3:$E$502,"&gt;="&amp;L$3,Solicitudes!$G$3:$G$502,"Aprobada",Solicitudes!$L$3:$L$502,"Ausencia")&gt;0,"L",IF(COUNTIFS(Solicitudes!$A$3:$A$502,$A30,Solicitudes!$D$3:$D$502,"&lt;="&amp;L$3,Solicitudes!$E$3:$E$502,"&gt;="&amp;L$3,Solicitudes!$G$3:$G$502,"Solicitada")+COUNTIFS(Solicitudes!$A$3:$A$502,$A30,Solicitudes!$D$3:$D$502,"&lt;="&amp;L$3,Solicitudes!$E$3:$E$502,"&gt;="&amp;L$3,Solicitudes!$G$3:$G$502,"Planificada")&gt;0,"P",""))))</f>
        <v/>
      </c>
      <c r="M30" s="27">
        <f>IF(OR(M$3="",$A30=""),"",IF(COUNTIFS(Solicitudes!$A$3:$A$502,$A30,Solicitudes!$D$3:$D$502,"&lt;="&amp;M$3,Solicitudes!$E$3:$E$502,"&gt;="&amp;M$3,Solicitudes!$G$3:$G$502,"Aprobada",Solicitudes!$L$3:$L$502,"&lt;&gt;Licencia",Solicitudes!$L$3:$L$502,"&lt;&gt;Ausencia")&gt;0,"V",IF(COUNTIFS(Solicitudes!$A$3:$A$502,$A30,Solicitudes!$D$3:$D$502,"&lt;="&amp;M$3,Solicitudes!$E$3:$E$502,"&gt;="&amp;M$3,Solicitudes!$G$3:$G$502,"Aprobada",Solicitudes!$L$3:$L$502,"Licencia")+COUNTIFS(Solicitudes!$A$3:$A$502,$A30,Solicitudes!$D$3:$D$502,"&lt;="&amp;M$3,Solicitudes!$E$3:$E$502,"&gt;="&amp;M$3,Solicitudes!$G$3:$G$502,"Aprobada",Solicitudes!$L$3:$L$502,"Ausencia")&gt;0,"L",IF(COUNTIFS(Solicitudes!$A$3:$A$502,$A30,Solicitudes!$D$3:$D$502,"&lt;="&amp;M$3,Solicitudes!$E$3:$E$502,"&gt;="&amp;M$3,Solicitudes!$G$3:$G$502,"Solicitada")+COUNTIFS(Solicitudes!$A$3:$A$502,$A30,Solicitudes!$D$3:$D$502,"&lt;="&amp;M$3,Solicitudes!$E$3:$E$502,"&gt;="&amp;M$3,Solicitudes!$G$3:$G$502,"Planificada")&gt;0,"P",""))))</f>
        <v/>
      </c>
      <c r="N30" s="27">
        <f>IF(OR(N$3="",$A30=""),"",IF(COUNTIFS(Solicitudes!$A$3:$A$502,$A30,Solicitudes!$D$3:$D$502,"&lt;="&amp;N$3,Solicitudes!$E$3:$E$502,"&gt;="&amp;N$3,Solicitudes!$G$3:$G$502,"Aprobada",Solicitudes!$L$3:$L$502,"&lt;&gt;Licencia",Solicitudes!$L$3:$L$502,"&lt;&gt;Ausencia")&gt;0,"V",IF(COUNTIFS(Solicitudes!$A$3:$A$502,$A30,Solicitudes!$D$3:$D$502,"&lt;="&amp;N$3,Solicitudes!$E$3:$E$502,"&gt;="&amp;N$3,Solicitudes!$G$3:$G$502,"Aprobada",Solicitudes!$L$3:$L$502,"Licencia")+COUNTIFS(Solicitudes!$A$3:$A$502,$A30,Solicitudes!$D$3:$D$502,"&lt;="&amp;N$3,Solicitudes!$E$3:$E$502,"&gt;="&amp;N$3,Solicitudes!$G$3:$G$502,"Aprobada",Solicitudes!$L$3:$L$502,"Ausencia")&gt;0,"L",IF(COUNTIFS(Solicitudes!$A$3:$A$502,$A30,Solicitudes!$D$3:$D$502,"&lt;="&amp;N$3,Solicitudes!$E$3:$E$502,"&gt;="&amp;N$3,Solicitudes!$G$3:$G$502,"Solicitada")+COUNTIFS(Solicitudes!$A$3:$A$502,$A30,Solicitudes!$D$3:$D$502,"&lt;="&amp;N$3,Solicitudes!$E$3:$E$502,"&gt;="&amp;N$3,Solicitudes!$G$3:$G$502,"Planificada")&gt;0,"P",""))))</f>
        <v/>
      </c>
      <c r="O30" s="27">
        <f>IF(OR(O$3="",$A30=""),"",IF(COUNTIFS(Solicitudes!$A$3:$A$502,$A30,Solicitudes!$D$3:$D$502,"&lt;="&amp;O$3,Solicitudes!$E$3:$E$502,"&gt;="&amp;O$3,Solicitudes!$G$3:$G$502,"Aprobada",Solicitudes!$L$3:$L$502,"&lt;&gt;Licencia",Solicitudes!$L$3:$L$502,"&lt;&gt;Ausencia")&gt;0,"V",IF(COUNTIFS(Solicitudes!$A$3:$A$502,$A30,Solicitudes!$D$3:$D$502,"&lt;="&amp;O$3,Solicitudes!$E$3:$E$502,"&gt;="&amp;O$3,Solicitudes!$G$3:$G$502,"Aprobada",Solicitudes!$L$3:$L$502,"Licencia")+COUNTIFS(Solicitudes!$A$3:$A$502,$A30,Solicitudes!$D$3:$D$502,"&lt;="&amp;O$3,Solicitudes!$E$3:$E$502,"&gt;="&amp;O$3,Solicitudes!$G$3:$G$502,"Aprobada",Solicitudes!$L$3:$L$502,"Ausencia")&gt;0,"L",IF(COUNTIFS(Solicitudes!$A$3:$A$502,$A30,Solicitudes!$D$3:$D$502,"&lt;="&amp;O$3,Solicitudes!$E$3:$E$502,"&gt;="&amp;O$3,Solicitudes!$G$3:$G$502,"Solicitada")+COUNTIFS(Solicitudes!$A$3:$A$502,$A30,Solicitudes!$D$3:$D$502,"&lt;="&amp;O$3,Solicitudes!$E$3:$E$502,"&gt;="&amp;O$3,Solicitudes!$G$3:$G$502,"Planificada")&gt;0,"P",""))))</f>
        <v/>
      </c>
      <c r="P30" s="27">
        <f>IF(OR(P$3="",$A30=""),"",IF(COUNTIFS(Solicitudes!$A$3:$A$502,$A30,Solicitudes!$D$3:$D$502,"&lt;="&amp;P$3,Solicitudes!$E$3:$E$502,"&gt;="&amp;P$3,Solicitudes!$G$3:$G$502,"Aprobada",Solicitudes!$L$3:$L$502,"&lt;&gt;Licencia",Solicitudes!$L$3:$L$502,"&lt;&gt;Ausencia")&gt;0,"V",IF(COUNTIFS(Solicitudes!$A$3:$A$502,$A30,Solicitudes!$D$3:$D$502,"&lt;="&amp;P$3,Solicitudes!$E$3:$E$502,"&gt;="&amp;P$3,Solicitudes!$G$3:$G$502,"Aprobada",Solicitudes!$L$3:$L$502,"Licencia")+COUNTIFS(Solicitudes!$A$3:$A$502,$A30,Solicitudes!$D$3:$D$502,"&lt;="&amp;P$3,Solicitudes!$E$3:$E$502,"&gt;="&amp;P$3,Solicitudes!$G$3:$G$502,"Aprobada",Solicitudes!$L$3:$L$502,"Ausencia")&gt;0,"L",IF(COUNTIFS(Solicitudes!$A$3:$A$502,$A30,Solicitudes!$D$3:$D$502,"&lt;="&amp;P$3,Solicitudes!$E$3:$E$502,"&gt;="&amp;P$3,Solicitudes!$G$3:$G$502,"Solicitada")+COUNTIFS(Solicitudes!$A$3:$A$502,$A30,Solicitudes!$D$3:$D$502,"&lt;="&amp;P$3,Solicitudes!$E$3:$E$502,"&gt;="&amp;P$3,Solicitudes!$G$3:$G$502,"Planificada")&gt;0,"P",""))))</f>
        <v/>
      </c>
      <c r="Q30" s="27">
        <f>IF(OR(Q$3="",$A30=""),"",IF(COUNTIFS(Solicitudes!$A$3:$A$502,$A30,Solicitudes!$D$3:$D$502,"&lt;="&amp;Q$3,Solicitudes!$E$3:$E$502,"&gt;="&amp;Q$3,Solicitudes!$G$3:$G$502,"Aprobada",Solicitudes!$L$3:$L$502,"&lt;&gt;Licencia",Solicitudes!$L$3:$L$502,"&lt;&gt;Ausencia")&gt;0,"V",IF(COUNTIFS(Solicitudes!$A$3:$A$502,$A30,Solicitudes!$D$3:$D$502,"&lt;="&amp;Q$3,Solicitudes!$E$3:$E$502,"&gt;="&amp;Q$3,Solicitudes!$G$3:$G$502,"Aprobada",Solicitudes!$L$3:$L$502,"Licencia")+COUNTIFS(Solicitudes!$A$3:$A$502,$A30,Solicitudes!$D$3:$D$502,"&lt;="&amp;Q$3,Solicitudes!$E$3:$E$502,"&gt;="&amp;Q$3,Solicitudes!$G$3:$G$502,"Aprobada",Solicitudes!$L$3:$L$502,"Ausencia")&gt;0,"L",IF(COUNTIFS(Solicitudes!$A$3:$A$502,$A30,Solicitudes!$D$3:$D$502,"&lt;="&amp;Q$3,Solicitudes!$E$3:$E$502,"&gt;="&amp;Q$3,Solicitudes!$G$3:$G$502,"Solicitada")+COUNTIFS(Solicitudes!$A$3:$A$502,$A30,Solicitudes!$D$3:$D$502,"&lt;="&amp;Q$3,Solicitudes!$E$3:$E$502,"&gt;="&amp;Q$3,Solicitudes!$G$3:$G$502,"Planificada")&gt;0,"P",""))))</f>
        <v/>
      </c>
      <c r="R30" s="27">
        <f>IF(OR(R$3="",$A30=""),"",IF(COUNTIFS(Solicitudes!$A$3:$A$502,$A30,Solicitudes!$D$3:$D$502,"&lt;="&amp;R$3,Solicitudes!$E$3:$E$502,"&gt;="&amp;R$3,Solicitudes!$G$3:$G$502,"Aprobada",Solicitudes!$L$3:$L$502,"&lt;&gt;Licencia",Solicitudes!$L$3:$L$502,"&lt;&gt;Ausencia")&gt;0,"V",IF(COUNTIFS(Solicitudes!$A$3:$A$502,$A30,Solicitudes!$D$3:$D$502,"&lt;="&amp;R$3,Solicitudes!$E$3:$E$502,"&gt;="&amp;R$3,Solicitudes!$G$3:$G$502,"Aprobada",Solicitudes!$L$3:$L$502,"Licencia")+COUNTIFS(Solicitudes!$A$3:$A$502,$A30,Solicitudes!$D$3:$D$502,"&lt;="&amp;R$3,Solicitudes!$E$3:$E$502,"&gt;="&amp;R$3,Solicitudes!$G$3:$G$502,"Aprobada",Solicitudes!$L$3:$L$502,"Ausencia")&gt;0,"L",IF(COUNTIFS(Solicitudes!$A$3:$A$502,$A30,Solicitudes!$D$3:$D$502,"&lt;="&amp;R$3,Solicitudes!$E$3:$E$502,"&gt;="&amp;R$3,Solicitudes!$G$3:$G$502,"Solicitada")+COUNTIFS(Solicitudes!$A$3:$A$502,$A30,Solicitudes!$D$3:$D$502,"&lt;="&amp;R$3,Solicitudes!$E$3:$E$502,"&gt;="&amp;R$3,Solicitudes!$G$3:$G$502,"Planificada")&gt;0,"P",""))))</f>
        <v/>
      </c>
      <c r="S30" s="27">
        <f>IF(OR(S$3="",$A30=""),"",IF(COUNTIFS(Solicitudes!$A$3:$A$502,$A30,Solicitudes!$D$3:$D$502,"&lt;="&amp;S$3,Solicitudes!$E$3:$E$502,"&gt;="&amp;S$3,Solicitudes!$G$3:$G$502,"Aprobada",Solicitudes!$L$3:$L$502,"&lt;&gt;Licencia",Solicitudes!$L$3:$L$502,"&lt;&gt;Ausencia")&gt;0,"V",IF(COUNTIFS(Solicitudes!$A$3:$A$502,$A30,Solicitudes!$D$3:$D$502,"&lt;="&amp;S$3,Solicitudes!$E$3:$E$502,"&gt;="&amp;S$3,Solicitudes!$G$3:$G$502,"Aprobada",Solicitudes!$L$3:$L$502,"Licencia")+COUNTIFS(Solicitudes!$A$3:$A$502,$A30,Solicitudes!$D$3:$D$502,"&lt;="&amp;S$3,Solicitudes!$E$3:$E$502,"&gt;="&amp;S$3,Solicitudes!$G$3:$G$502,"Aprobada",Solicitudes!$L$3:$L$502,"Ausencia")&gt;0,"L",IF(COUNTIFS(Solicitudes!$A$3:$A$502,$A30,Solicitudes!$D$3:$D$502,"&lt;="&amp;S$3,Solicitudes!$E$3:$E$502,"&gt;="&amp;S$3,Solicitudes!$G$3:$G$502,"Solicitada")+COUNTIFS(Solicitudes!$A$3:$A$502,$A30,Solicitudes!$D$3:$D$502,"&lt;="&amp;S$3,Solicitudes!$E$3:$E$502,"&gt;="&amp;S$3,Solicitudes!$G$3:$G$502,"Planificada")&gt;0,"P",""))))</f>
        <v/>
      </c>
      <c r="T30" s="27">
        <f>IF(OR(T$3="",$A30=""),"",IF(COUNTIFS(Solicitudes!$A$3:$A$502,$A30,Solicitudes!$D$3:$D$502,"&lt;="&amp;T$3,Solicitudes!$E$3:$E$502,"&gt;="&amp;T$3,Solicitudes!$G$3:$G$502,"Aprobada",Solicitudes!$L$3:$L$502,"&lt;&gt;Licencia",Solicitudes!$L$3:$L$502,"&lt;&gt;Ausencia")&gt;0,"V",IF(COUNTIFS(Solicitudes!$A$3:$A$502,$A30,Solicitudes!$D$3:$D$502,"&lt;="&amp;T$3,Solicitudes!$E$3:$E$502,"&gt;="&amp;T$3,Solicitudes!$G$3:$G$502,"Aprobada",Solicitudes!$L$3:$L$502,"Licencia")+COUNTIFS(Solicitudes!$A$3:$A$502,$A30,Solicitudes!$D$3:$D$502,"&lt;="&amp;T$3,Solicitudes!$E$3:$E$502,"&gt;="&amp;T$3,Solicitudes!$G$3:$G$502,"Aprobada",Solicitudes!$L$3:$L$502,"Ausencia")&gt;0,"L",IF(COUNTIFS(Solicitudes!$A$3:$A$502,$A30,Solicitudes!$D$3:$D$502,"&lt;="&amp;T$3,Solicitudes!$E$3:$E$502,"&gt;="&amp;T$3,Solicitudes!$G$3:$G$502,"Solicitada")+COUNTIFS(Solicitudes!$A$3:$A$502,$A30,Solicitudes!$D$3:$D$502,"&lt;="&amp;T$3,Solicitudes!$E$3:$E$502,"&gt;="&amp;T$3,Solicitudes!$G$3:$G$502,"Planificada")&gt;0,"P",""))))</f>
        <v/>
      </c>
      <c r="U30" s="27">
        <f>IF(OR(U$3="",$A30=""),"",IF(COUNTIFS(Solicitudes!$A$3:$A$502,$A30,Solicitudes!$D$3:$D$502,"&lt;="&amp;U$3,Solicitudes!$E$3:$E$502,"&gt;="&amp;U$3,Solicitudes!$G$3:$G$502,"Aprobada",Solicitudes!$L$3:$L$502,"&lt;&gt;Licencia",Solicitudes!$L$3:$L$502,"&lt;&gt;Ausencia")&gt;0,"V",IF(COUNTIFS(Solicitudes!$A$3:$A$502,$A30,Solicitudes!$D$3:$D$502,"&lt;="&amp;U$3,Solicitudes!$E$3:$E$502,"&gt;="&amp;U$3,Solicitudes!$G$3:$G$502,"Aprobada",Solicitudes!$L$3:$L$502,"Licencia")+COUNTIFS(Solicitudes!$A$3:$A$502,$A30,Solicitudes!$D$3:$D$502,"&lt;="&amp;U$3,Solicitudes!$E$3:$E$502,"&gt;="&amp;U$3,Solicitudes!$G$3:$G$502,"Aprobada",Solicitudes!$L$3:$L$502,"Ausencia")&gt;0,"L",IF(COUNTIFS(Solicitudes!$A$3:$A$502,$A30,Solicitudes!$D$3:$D$502,"&lt;="&amp;U$3,Solicitudes!$E$3:$E$502,"&gt;="&amp;U$3,Solicitudes!$G$3:$G$502,"Solicitada")+COUNTIFS(Solicitudes!$A$3:$A$502,$A30,Solicitudes!$D$3:$D$502,"&lt;="&amp;U$3,Solicitudes!$E$3:$E$502,"&gt;="&amp;U$3,Solicitudes!$G$3:$G$502,"Planificada")&gt;0,"P",""))))</f>
        <v/>
      </c>
      <c r="V30" s="27">
        <f>IF(OR(V$3="",$A30=""),"",IF(COUNTIFS(Solicitudes!$A$3:$A$502,$A30,Solicitudes!$D$3:$D$502,"&lt;="&amp;V$3,Solicitudes!$E$3:$E$502,"&gt;="&amp;V$3,Solicitudes!$G$3:$G$502,"Aprobada",Solicitudes!$L$3:$L$502,"&lt;&gt;Licencia",Solicitudes!$L$3:$L$502,"&lt;&gt;Ausencia")&gt;0,"V",IF(COUNTIFS(Solicitudes!$A$3:$A$502,$A30,Solicitudes!$D$3:$D$502,"&lt;="&amp;V$3,Solicitudes!$E$3:$E$502,"&gt;="&amp;V$3,Solicitudes!$G$3:$G$502,"Aprobada",Solicitudes!$L$3:$L$502,"Licencia")+COUNTIFS(Solicitudes!$A$3:$A$502,$A30,Solicitudes!$D$3:$D$502,"&lt;="&amp;V$3,Solicitudes!$E$3:$E$502,"&gt;="&amp;V$3,Solicitudes!$G$3:$G$502,"Aprobada",Solicitudes!$L$3:$L$502,"Ausencia")&gt;0,"L",IF(COUNTIFS(Solicitudes!$A$3:$A$502,$A30,Solicitudes!$D$3:$D$502,"&lt;="&amp;V$3,Solicitudes!$E$3:$E$502,"&gt;="&amp;V$3,Solicitudes!$G$3:$G$502,"Solicitada")+COUNTIFS(Solicitudes!$A$3:$A$502,$A30,Solicitudes!$D$3:$D$502,"&lt;="&amp;V$3,Solicitudes!$E$3:$E$502,"&gt;="&amp;V$3,Solicitudes!$G$3:$G$502,"Planificada")&gt;0,"P",""))))</f>
        <v/>
      </c>
      <c r="W30" s="27">
        <f>IF(OR(W$3="",$A30=""),"",IF(COUNTIFS(Solicitudes!$A$3:$A$502,$A30,Solicitudes!$D$3:$D$502,"&lt;="&amp;W$3,Solicitudes!$E$3:$E$502,"&gt;="&amp;W$3,Solicitudes!$G$3:$G$502,"Aprobada",Solicitudes!$L$3:$L$502,"&lt;&gt;Licencia",Solicitudes!$L$3:$L$502,"&lt;&gt;Ausencia")&gt;0,"V",IF(COUNTIFS(Solicitudes!$A$3:$A$502,$A30,Solicitudes!$D$3:$D$502,"&lt;="&amp;W$3,Solicitudes!$E$3:$E$502,"&gt;="&amp;W$3,Solicitudes!$G$3:$G$502,"Aprobada",Solicitudes!$L$3:$L$502,"Licencia")+COUNTIFS(Solicitudes!$A$3:$A$502,$A30,Solicitudes!$D$3:$D$502,"&lt;="&amp;W$3,Solicitudes!$E$3:$E$502,"&gt;="&amp;W$3,Solicitudes!$G$3:$G$502,"Aprobada",Solicitudes!$L$3:$L$502,"Ausencia")&gt;0,"L",IF(COUNTIFS(Solicitudes!$A$3:$A$502,$A30,Solicitudes!$D$3:$D$502,"&lt;="&amp;W$3,Solicitudes!$E$3:$E$502,"&gt;="&amp;W$3,Solicitudes!$G$3:$G$502,"Solicitada")+COUNTIFS(Solicitudes!$A$3:$A$502,$A30,Solicitudes!$D$3:$D$502,"&lt;="&amp;W$3,Solicitudes!$E$3:$E$502,"&gt;="&amp;W$3,Solicitudes!$G$3:$G$502,"Planificada")&gt;0,"P",""))))</f>
        <v/>
      </c>
      <c r="X30" s="27">
        <f>IF(OR(X$3="",$A30=""),"",IF(COUNTIFS(Solicitudes!$A$3:$A$502,$A30,Solicitudes!$D$3:$D$502,"&lt;="&amp;X$3,Solicitudes!$E$3:$E$502,"&gt;="&amp;X$3,Solicitudes!$G$3:$G$502,"Aprobada",Solicitudes!$L$3:$L$502,"&lt;&gt;Licencia",Solicitudes!$L$3:$L$502,"&lt;&gt;Ausencia")&gt;0,"V",IF(COUNTIFS(Solicitudes!$A$3:$A$502,$A30,Solicitudes!$D$3:$D$502,"&lt;="&amp;X$3,Solicitudes!$E$3:$E$502,"&gt;="&amp;X$3,Solicitudes!$G$3:$G$502,"Aprobada",Solicitudes!$L$3:$L$502,"Licencia")+COUNTIFS(Solicitudes!$A$3:$A$502,$A30,Solicitudes!$D$3:$D$502,"&lt;="&amp;X$3,Solicitudes!$E$3:$E$502,"&gt;="&amp;X$3,Solicitudes!$G$3:$G$502,"Aprobada",Solicitudes!$L$3:$L$502,"Ausencia")&gt;0,"L",IF(COUNTIFS(Solicitudes!$A$3:$A$502,$A30,Solicitudes!$D$3:$D$502,"&lt;="&amp;X$3,Solicitudes!$E$3:$E$502,"&gt;="&amp;X$3,Solicitudes!$G$3:$G$502,"Solicitada")+COUNTIFS(Solicitudes!$A$3:$A$502,$A30,Solicitudes!$D$3:$D$502,"&lt;="&amp;X$3,Solicitudes!$E$3:$E$502,"&gt;="&amp;X$3,Solicitudes!$G$3:$G$502,"Planificada")&gt;0,"P",""))))</f>
        <v/>
      </c>
      <c r="Y30" s="27">
        <f>IF(OR(Y$3="",$A30=""),"",IF(COUNTIFS(Solicitudes!$A$3:$A$502,$A30,Solicitudes!$D$3:$D$502,"&lt;="&amp;Y$3,Solicitudes!$E$3:$E$502,"&gt;="&amp;Y$3,Solicitudes!$G$3:$G$502,"Aprobada",Solicitudes!$L$3:$L$502,"&lt;&gt;Licencia",Solicitudes!$L$3:$L$502,"&lt;&gt;Ausencia")&gt;0,"V",IF(COUNTIFS(Solicitudes!$A$3:$A$502,$A30,Solicitudes!$D$3:$D$502,"&lt;="&amp;Y$3,Solicitudes!$E$3:$E$502,"&gt;="&amp;Y$3,Solicitudes!$G$3:$G$502,"Aprobada",Solicitudes!$L$3:$L$502,"Licencia")+COUNTIFS(Solicitudes!$A$3:$A$502,$A30,Solicitudes!$D$3:$D$502,"&lt;="&amp;Y$3,Solicitudes!$E$3:$E$502,"&gt;="&amp;Y$3,Solicitudes!$G$3:$G$502,"Aprobada",Solicitudes!$L$3:$L$502,"Ausencia")&gt;0,"L",IF(COUNTIFS(Solicitudes!$A$3:$A$502,$A30,Solicitudes!$D$3:$D$502,"&lt;="&amp;Y$3,Solicitudes!$E$3:$E$502,"&gt;="&amp;Y$3,Solicitudes!$G$3:$G$502,"Solicitada")+COUNTIFS(Solicitudes!$A$3:$A$502,$A30,Solicitudes!$D$3:$D$502,"&lt;="&amp;Y$3,Solicitudes!$E$3:$E$502,"&gt;="&amp;Y$3,Solicitudes!$G$3:$G$502,"Planificada")&gt;0,"P",""))))</f>
        <v/>
      </c>
      <c r="Z30" s="27">
        <f>IF(OR(Z$3="",$A30=""),"",IF(COUNTIFS(Solicitudes!$A$3:$A$502,$A30,Solicitudes!$D$3:$D$502,"&lt;="&amp;Z$3,Solicitudes!$E$3:$E$502,"&gt;="&amp;Z$3,Solicitudes!$G$3:$G$502,"Aprobada",Solicitudes!$L$3:$L$502,"&lt;&gt;Licencia",Solicitudes!$L$3:$L$502,"&lt;&gt;Ausencia")&gt;0,"V",IF(COUNTIFS(Solicitudes!$A$3:$A$502,$A30,Solicitudes!$D$3:$D$502,"&lt;="&amp;Z$3,Solicitudes!$E$3:$E$502,"&gt;="&amp;Z$3,Solicitudes!$G$3:$G$502,"Aprobada",Solicitudes!$L$3:$L$502,"Licencia")+COUNTIFS(Solicitudes!$A$3:$A$502,$A30,Solicitudes!$D$3:$D$502,"&lt;="&amp;Z$3,Solicitudes!$E$3:$E$502,"&gt;="&amp;Z$3,Solicitudes!$G$3:$G$502,"Aprobada",Solicitudes!$L$3:$L$502,"Ausencia")&gt;0,"L",IF(COUNTIFS(Solicitudes!$A$3:$A$502,$A30,Solicitudes!$D$3:$D$502,"&lt;="&amp;Z$3,Solicitudes!$E$3:$E$502,"&gt;="&amp;Z$3,Solicitudes!$G$3:$G$502,"Solicitada")+COUNTIFS(Solicitudes!$A$3:$A$502,$A30,Solicitudes!$D$3:$D$502,"&lt;="&amp;Z$3,Solicitudes!$E$3:$E$502,"&gt;="&amp;Z$3,Solicitudes!$G$3:$G$502,"Planificada")&gt;0,"P",""))))</f>
        <v/>
      </c>
      <c r="AA30" s="27">
        <f>IF(OR(AA$3="",$A30=""),"",IF(COUNTIFS(Solicitudes!$A$3:$A$502,$A30,Solicitudes!$D$3:$D$502,"&lt;="&amp;AA$3,Solicitudes!$E$3:$E$502,"&gt;="&amp;AA$3,Solicitudes!$G$3:$G$502,"Aprobada",Solicitudes!$L$3:$L$502,"&lt;&gt;Licencia",Solicitudes!$L$3:$L$502,"&lt;&gt;Ausencia")&gt;0,"V",IF(COUNTIFS(Solicitudes!$A$3:$A$502,$A30,Solicitudes!$D$3:$D$502,"&lt;="&amp;AA$3,Solicitudes!$E$3:$E$502,"&gt;="&amp;AA$3,Solicitudes!$G$3:$G$502,"Aprobada",Solicitudes!$L$3:$L$502,"Licencia")+COUNTIFS(Solicitudes!$A$3:$A$502,$A30,Solicitudes!$D$3:$D$502,"&lt;="&amp;AA$3,Solicitudes!$E$3:$E$502,"&gt;="&amp;AA$3,Solicitudes!$G$3:$G$502,"Aprobada",Solicitudes!$L$3:$L$502,"Ausencia")&gt;0,"L",IF(COUNTIFS(Solicitudes!$A$3:$A$502,$A30,Solicitudes!$D$3:$D$502,"&lt;="&amp;AA$3,Solicitudes!$E$3:$E$502,"&gt;="&amp;AA$3,Solicitudes!$G$3:$G$502,"Solicitada")+COUNTIFS(Solicitudes!$A$3:$A$502,$A30,Solicitudes!$D$3:$D$502,"&lt;="&amp;AA$3,Solicitudes!$E$3:$E$502,"&gt;="&amp;AA$3,Solicitudes!$G$3:$G$502,"Planificada")&gt;0,"P",""))))</f>
        <v/>
      </c>
      <c r="AB30" s="27">
        <f>IF(OR(AB$3="",$A30=""),"",IF(COUNTIFS(Solicitudes!$A$3:$A$502,$A30,Solicitudes!$D$3:$D$502,"&lt;="&amp;AB$3,Solicitudes!$E$3:$E$502,"&gt;="&amp;AB$3,Solicitudes!$G$3:$G$502,"Aprobada",Solicitudes!$L$3:$L$502,"&lt;&gt;Licencia",Solicitudes!$L$3:$L$502,"&lt;&gt;Ausencia")&gt;0,"V",IF(COUNTIFS(Solicitudes!$A$3:$A$502,$A30,Solicitudes!$D$3:$D$502,"&lt;="&amp;AB$3,Solicitudes!$E$3:$E$502,"&gt;="&amp;AB$3,Solicitudes!$G$3:$G$502,"Aprobada",Solicitudes!$L$3:$L$502,"Licencia")+COUNTIFS(Solicitudes!$A$3:$A$502,$A30,Solicitudes!$D$3:$D$502,"&lt;="&amp;AB$3,Solicitudes!$E$3:$E$502,"&gt;="&amp;AB$3,Solicitudes!$G$3:$G$502,"Aprobada",Solicitudes!$L$3:$L$502,"Ausencia")&gt;0,"L",IF(COUNTIFS(Solicitudes!$A$3:$A$502,$A30,Solicitudes!$D$3:$D$502,"&lt;="&amp;AB$3,Solicitudes!$E$3:$E$502,"&gt;="&amp;AB$3,Solicitudes!$G$3:$G$502,"Solicitada")+COUNTIFS(Solicitudes!$A$3:$A$502,$A30,Solicitudes!$D$3:$D$502,"&lt;="&amp;AB$3,Solicitudes!$E$3:$E$502,"&gt;="&amp;AB$3,Solicitudes!$G$3:$G$502,"Planificada")&gt;0,"P",""))))</f>
        <v/>
      </c>
      <c r="AC30" s="27">
        <f>IF(OR(AC$3="",$A30=""),"",IF(COUNTIFS(Solicitudes!$A$3:$A$502,$A30,Solicitudes!$D$3:$D$502,"&lt;="&amp;AC$3,Solicitudes!$E$3:$E$502,"&gt;="&amp;AC$3,Solicitudes!$G$3:$G$502,"Aprobada",Solicitudes!$L$3:$L$502,"&lt;&gt;Licencia",Solicitudes!$L$3:$L$502,"&lt;&gt;Ausencia")&gt;0,"V",IF(COUNTIFS(Solicitudes!$A$3:$A$502,$A30,Solicitudes!$D$3:$D$502,"&lt;="&amp;AC$3,Solicitudes!$E$3:$E$502,"&gt;="&amp;AC$3,Solicitudes!$G$3:$G$502,"Aprobada",Solicitudes!$L$3:$L$502,"Licencia")+COUNTIFS(Solicitudes!$A$3:$A$502,$A30,Solicitudes!$D$3:$D$502,"&lt;="&amp;AC$3,Solicitudes!$E$3:$E$502,"&gt;="&amp;AC$3,Solicitudes!$G$3:$G$502,"Aprobada",Solicitudes!$L$3:$L$502,"Ausencia")&gt;0,"L",IF(COUNTIFS(Solicitudes!$A$3:$A$502,$A30,Solicitudes!$D$3:$D$502,"&lt;="&amp;AC$3,Solicitudes!$E$3:$E$502,"&gt;="&amp;AC$3,Solicitudes!$G$3:$G$502,"Solicitada")+COUNTIFS(Solicitudes!$A$3:$A$502,$A30,Solicitudes!$D$3:$D$502,"&lt;="&amp;AC$3,Solicitudes!$E$3:$E$502,"&gt;="&amp;AC$3,Solicitudes!$G$3:$G$502,"Planificada")&gt;0,"P",""))))</f>
        <v/>
      </c>
      <c r="AD30" s="27">
        <f>IF(OR(AD$3="",$A30=""),"",IF(COUNTIFS(Solicitudes!$A$3:$A$502,$A30,Solicitudes!$D$3:$D$502,"&lt;="&amp;AD$3,Solicitudes!$E$3:$E$502,"&gt;="&amp;AD$3,Solicitudes!$G$3:$G$502,"Aprobada",Solicitudes!$L$3:$L$502,"&lt;&gt;Licencia",Solicitudes!$L$3:$L$502,"&lt;&gt;Ausencia")&gt;0,"V",IF(COUNTIFS(Solicitudes!$A$3:$A$502,$A30,Solicitudes!$D$3:$D$502,"&lt;="&amp;AD$3,Solicitudes!$E$3:$E$502,"&gt;="&amp;AD$3,Solicitudes!$G$3:$G$502,"Aprobada",Solicitudes!$L$3:$L$502,"Licencia")+COUNTIFS(Solicitudes!$A$3:$A$502,$A30,Solicitudes!$D$3:$D$502,"&lt;="&amp;AD$3,Solicitudes!$E$3:$E$502,"&gt;="&amp;AD$3,Solicitudes!$G$3:$G$502,"Aprobada",Solicitudes!$L$3:$L$502,"Ausencia")&gt;0,"L",IF(COUNTIFS(Solicitudes!$A$3:$A$502,$A30,Solicitudes!$D$3:$D$502,"&lt;="&amp;AD$3,Solicitudes!$E$3:$E$502,"&gt;="&amp;AD$3,Solicitudes!$G$3:$G$502,"Solicitada")+COUNTIFS(Solicitudes!$A$3:$A$502,$A30,Solicitudes!$D$3:$D$502,"&lt;="&amp;AD$3,Solicitudes!$E$3:$E$502,"&gt;="&amp;AD$3,Solicitudes!$G$3:$G$502,"Planificada")&gt;0,"P",""))))</f>
        <v/>
      </c>
      <c r="AE30" s="27">
        <f>IF(OR(AE$3="",$A30=""),"",IF(COUNTIFS(Solicitudes!$A$3:$A$502,$A30,Solicitudes!$D$3:$D$502,"&lt;="&amp;AE$3,Solicitudes!$E$3:$E$502,"&gt;="&amp;AE$3,Solicitudes!$G$3:$G$502,"Aprobada",Solicitudes!$L$3:$L$502,"&lt;&gt;Licencia",Solicitudes!$L$3:$L$502,"&lt;&gt;Ausencia")&gt;0,"V",IF(COUNTIFS(Solicitudes!$A$3:$A$502,$A30,Solicitudes!$D$3:$D$502,"&lt;="&amp;AE$3,Solicitudes!$E$3:$E$502,"&gt;="&amp;AE$3,Solicitudes!$G$3:$G$502,"Aprobada",Solicitudes!$L$3:$L$502,"Licencia")+COUNTIFS(Solicitudes!$A$3:$A$502,$A30,Solicitudes!$D$3:$D$502,"&lt;="&amp;AE$3,Solicitudes!$E$3:$E$502,"&gt;="&amp;AE$3,Solicitudes!$G$3:$G$502,"Aprobada",Solicitudes!$L$3:$L$502,"Ausencia")&gt;0,"L",IF(COUNTIFS(Solicitudes!$A$3:$A$502,$A30,Solicitudes!$D$3:$D$502,"&lt;="&amp;AE$3,Solicitudes!$E$3:$E$502,"&gt;="&amp;AE$3,Solicitudes!$G$3:$G$502,"Solicitada")+COUNTIFS(Solicitudes!$A$3:$A$502,$A30,Solicitudes!$D$3:$D$502,"&lt;="&amp;AE$3,Solicitudes!$E$3:$E$502,"&gt;="&amp;AE$3,Solicitudes!$G$3:$G$502,"Planificada")&gt;0,"P",""))))</f>
        <v/>
      </c>
      <c r="AF30" s="27">
        <f>IF(OR(AF$3="",$A30=""),"",IF(COUNTIFS(Solicitudes!$A$3:$A$502,$A30,Solicitudes!$D$3:$D$502,"&lt;="&amp;AF$3,Solicitudes!$E$3:$E$502,"&gt;="&amp;AF$3,Solicitudes!$G$3:$G$502,"Aprobada",Solicitudes!$L$3:$L$502,"&lt;&gt;Licencia",Solicitudes!$L$3:$L$502,"&lt;&gt;Ausencia")&gt;0,"V",IF(COUNTIFS(Solicitudes!$A$3:$A$502,$A30,Solicitudes!$D$3:$D$502,"&lt;="&amp;AF$3,Solicitudes!$E$3:$E$502,"&gt;="&amp;AF$3,Solicitudes!$G$3:$G$502,"Aprobada",Solicitudes!$L$3:$L$502,"Licencia")+COUNTIFS(Solicitudes!$A$3:$A$502,$A30,Solicitudes!$D$3:$D$502,"&lt;="&amp;AF$3,Solicitudes!$E$3:$E$502,"&gt;="&amp;AF$3,Solicitudes!$G$3:$G$502,"Aprobada",Solicitudes!$L$3:$L$502,"Ausencia")&gt;0,"L",IF(COUNTIFS(Solicitudes!$A$3:$A$502,$A30,Solicitudes!$D$3:$D$502,"&lt;="&amp;AF$3,Solicitudes!$E$3:$E$502,"&gt;="&amp;AF$3,Solicitudes!$G$3:$G$502,"Solicitada")+COUNTIFS(Solicitudes!$A$3:$A$502,$A30,Solicitudes!$D$3:$D$502,"&lt;="&amp;AF$3,Solicitudes!$E$3:$E$502,"&gt;="&amp;AF$3,Solicitudes!$G$3:$G$502,"Planificada")&gt;0,"P",""))))</f>
        <v/>
      </c>
      <c r="AG30" s="27">
        <f>IF(OR(AG$3="",$A30=""),"",IF(COUNTIFS(Solicitudes!$A$3:$A$502,$A30,Solicitudes!$D$3:$D$502,"&lt;="&amp;AG$3,Solicitudes!$E$3:$E$502,"&gt;="&amp;AG$3,Solicitudes!$G$3:$G$502,"Aprobada",Solicitudes!$L$3:$L$502,"&lt;&gt;Licencia",Solicitudes!$L$3:$L$502,"&lt;&gt;Ausencia")&gt;0,"V",IF(COUNTIFS(Solicitudes!$A$3:$A$502,$A30,Solicitudes!$D$3:$D$502,"&lt;="&amp;AG$3,Solicitudes!$E$3:$E$502,"&gt;="&amp;AG$3,Solicitudes!$G$3:$G$502,"Aprobada",Solicitudes!$L$3:$L$502,"Licencia")+COUNTIFS(Solicitudes!$A$3:$A$502,$A30,Solicitudes!$D$3:$D$502,"&lt;="&amp;AG$3,Solicitudes!$E$3:$E$502,"&gt;="&amp;AG$3,Solicitudes!$G$3:$G$502,"Aprobada",Solicitudes!$L$3:$L$502,"Ausencia")&gt;0,"L",IF(COUNTIFS(Solicitudes!$A$3:$A$502,$A30,Solicitudes!$D$3:$D$502,"&lt;="&amp;AG$3,Solicitudes!$E$3:$E$502,"&gt;="&amp;AG$3,Solicitudes!$G$3:$G$502,"Solicitada")+COUNTIFS(Solicitudes!$A$3:$A$502,$A30,Solicitudes!$D$3:$D$502,"&lt;="&amp;AG$3,Solicitudes!$E$3:$E$502,"&gt;="&amp;AG$3,Solicitudes!$G$3:$G$502,"Planificada")&gt;0,"P",""))))</f>
        <v/>
      </c>
    </row>
    <row r="31">
      <c r="A31">
        <f>IF(Saldos!A31="","",Saldos!A31)</f>
        <v/>
      </c>
      <c r="B31">
        <f>IF(A31="","",Saldos!B31)</f>
        <v/>
      </c>
      <c r="C31" s="27">
        <f>IF(OR(C$3="",$A31=""),"",IF(COUNTIFS(Solicitudes!$A$3:$A$502,$A31,Solicitudes!$D$3:$D$502,"&lt;="&amp;C$3,Solicitudes!$E$3:$E$502,"&gt;="&amp;C$3,Solicitudes!$G$3:$G$502,"Aprobada",Solicitudes!$L$3:$L$502,"&lt;&gt;Licencia",Solicitudes!$L$3:$L$502,"&lt;&gt;Ausencia")&gt;0,"V",IF(COUNTIFS(Solicitudes!$A$3:$A$502,$A31,Solicitudes!$D$3:$D$502,"&lt;="&amp;C$3,Solicitudes!$E$3:$E$502,"&gt;="&amp;C$3,Solicitudes!$G$3:$G$502,"Aprobada",Solicitudes!$L$3:$L$502,"Licencia")+COUNTIFS(Solicitudes!$A$3:$A$502,$A31,Solicitudes!$D$3:$D$502,"&lt;="&amp;C$3,Solicitudes!$E$3:$E$502,"&gt;="&amp;C$3,Solicitudes!$G$3:$G$502,"Aprobada",Solicitudes!$L$3:$L$502,"Ausencia")&gt;0,"L",IF(COUNTIFS(Solicitudes!$A$3:$A$502,$A31,Solicitudes!$D$3:$D$502,"&lt;="&amp;C$3,Solicitudes!$E$3:$E$502,"&gt;="&amp;C$3,Solicitudes!$G$3:$G$502,"Solicitada")+COUNTIFS(Solicitudes!$A$3:$A$502,$A31,Solicitudes!$D$3:$D$502,"&lt;="&amp;C$3,Solicitudes!$E$3:$E$502,"&gt;="&amp;C$3,Solicitudes!$G$3:$G$502,"Planificada")&gt;0,"P",""))))</f>
        <v/>
      </c>
      <c r="D31" s="27">
        <f>IF(OR(D$3="",$A31=""),"",IF(COUNTIFS(Solicitudes!$A$3:$A$502,$A31,Solicitudes!$D$3:$D$502,"&lt;="&amp;D$3,Solicitudes!$E$3:$E$502,"&gt;="&amp;D$3,Solicitudes!$G$3:$G$502,"Aprobada",Solicitudes!$L$3:$L$502,"&lt;&gt;Licencia",Solicitudes!$L$3:$L$502,"&lt;&gt;Ausencia")&gt;0,"V",IF(COUNTIFS(Solicitudes!$A$3:$A$502,$A31,Solicitudes!$D$3:$D$502,"&lt;="&amp;D$3,Solicitudes!$E$3:$E$502,"&gt;="&amp;D$3,Solicitudes!$G$3:$G$502,"Aprobada",Solicitudes!$L$3:$L$502,"Licencia")+COUNTIFS(Solicitudes!$A$3:$A$502,$A31,Solicitudes!$D$3:$D$502,"&lt;="&amp;D$3,Solicitudes!$E$3:$E$502,"&gt;="&amp;D$3,Solicitudes!$G$3:$G$502,"Aprobada",Solicitudes!$L$3:$L$502,"Ausencia")&gt;0,"L",IF(COUNTIFS(Solicitudes!$A$3:$A$502,$A31,Solicitudes!$D$3:$D$502,"&lt;="&amp;D$3,Solicitudes!$E$3:$E$502,"&gt;="&amp;D$3,Solicitudes!$G$3:$G$502,"Solicitada")+COUNTIFS(Solicitudes!$A$3:$A$502,$A31,Solicitudes!$D$3:$D$502,"&lt;="&amp;D$3,Solicitudes!$E$3:$E$502,"&gt;="&amp;D$3,Solicitudes!$G$3:$G$502,"Planificada")&gt;0,"P",""))))</f>
        <v/>
      </c>
      <c r="E31" s="27">
        <f>IF(OR(E$3="",$A31=""),"",IF(COUNTIFS(Solicitudes!$A$3:$A$502,$A31,Solicitudes!$D$3:$D$502,"&lt;="&amp;E$3,Solicitudes!$E$3:$E$502,"&gt;="&amp;E$3,Solicitudes!$G$3:$G$502,"Aprobada",Solicitudes!$L$3:$L$502,"&lt;&gt;Licencia",Solicitudes!$L$3:$L$502,"&lt;&gt;Ausencia")&gt;0,"V",IF(COUNTIFS(Solicitudes!$A$3:$A$502,$A31,Solicitudes!$D$3:$D$502,"&lt;="&amp;E$3,Solicitudes!$E$3:$E$502,"&gt;="&amp;E$3,Solicitudes!$G$3:$G$502,"Aprobada",Solicitudes!$L$3:$L$502,"Licencia")+COUNTIFS(Solicitudes!$A$3:$A$502,$A31,Solicitudes!$D$3:$D$502,"&lt;="&amp;E$3,Solicitudes!$E$3:$E$502,"&gt;="&amp;E$3,Solicitudes!$G$3:$G$502,"Aprobada",Solicitudes!$L$3:$L$502,"Ausencia")&gt;0,"L",IF(COUNTIFS(Solicitudes!$A$3:$A$502,$A31,Solicitudes!$D$3:$D$502,"&lt;="&amp;E$3,Solicitudes!$E$3:$E$502,"&gt;="&amp;E$3,Solicitudes!$G$3:$G$502,"Solicitada")+COUNTIFS(Solicitudes!$A$3:$A$502,$A31,Solicitudes!$D$3:$D$502,"&lt;="&amp;E$3,Solicitudes!$E$3:$E$502,"&gt;="&amp;E$3,Solicitudes!$G$3:$G$502,"Planificada")&gt;0,"P",""))))</f>
        <v/>
      </c>
      <c r="F31" s="27">
        <f>IF(OR(F$3="",$A31=""),"",IF(COUNTIFS(Solicitudes!$A$3:$A$502,$A31,Solicitudes!$D$3:$D$502,"&lt;="&amp;F$3,Solicitudes!$E$3:$E$502,"&gt;="&amp;F$3,Solicitudes!$G$3:$G$502,"Aprobada",Solicitudes!$L$3:$L$502,"&lt;&gt;Licencia",Solicitudes!$L$3:$L$502,"&lt;&gt;Ausencia")&gt;0,"V",IF(COUNTIFS(Solicitudes!$A$3:$A$502,$A31,Solicitudes!$D$3:$D$502,"&lt;="&amp;F$3,Solicitudes!$E$3:$E$502,"&gt;="&amp;F$3,Solicitudes!$G$3:$G$502,"Aprobada",Solicitudes!$L$3:$L$502,"Licencia")+COUNTIFS(Solicitudes!$A$3:$A$502,$A31,Solicitudes!$D$3:$D$502,"&lt;="&amp;F$3,Solicitudes!$E$3:$E$502,"&gt;="&amp;F$3,Solicitudes!$G$3:$G$502,"Aprobada",Solicitudes!$L$3:$L$502,"Ausencia")&gt;0,"L",IF(COUNTIFS(Solicitudes!$A$3:$A$502,$A31,Solicitudes!$D$3:$D$502,"&lt;="&amp;F$3,Solicitudes!$E$3:$E$502,"&gt;="&amp;F$3,Solicitudes!$G$3:$G$502,"Solicitada")+COUNTIFS(Solicitudes!$A$3:$A$502,$A31,Solicitudes!$D$3:$D$502,"&lt;="&amp;F$3,Solicitudes!$E$3:$E$502,"&gt;="&amp;F$3,Solicitudes!$G$3:$G$502,"Planificada")&gt;0,"P",""))))</f>
        <v/>
      </c>
      <c r="G31" s="27">
        <f>IF(OR(G$3="",$A31=""),"",IF(COUNTIFS(Solicitudes!$A$3:$A$502,$A31,Solicitudes!$D$3:$D$502,"&lt;="&amp;G$3,Solicitudes!$E$3:$E$502,"&gt;="&amp;G$3,Solicitudes!$G$3:$G$502,"Aprobada",Solicitudes!$L$3:$L$502,"&lt;&gt;Licencia",Solicitudes!$L$3:$L$502,"&lt;&gt;Ausencia")&gt;0,"V",IF(COUNTIFS(Solicitudes!$A$3:$A$502,$A31,Solicitudes!$D$3:$D$502,"&lt;="&amp;G$3,Solicitudes!$E$3:$E$502,"&gt;="&amp;G$3,Solicitudes!$G$3:$G$502,"Aprobada",Solicitudes!$L$3:$L$502,"Licencia")+COUNTIFS(Solicitudes!$A$3:$A$502,$A31,Solicitudes!$D$3:$D$502,"&lt;="&amp;G$3,Solicitudes!$E$3:$E$502,"&gt;="&amp;G$3,Solicitudes!$G$3:$G$502,"Aprobada",Solicitudes!$L$3:$L$502,"Ausencia")&gt;0,"L",IF(COUNTIFS(Solicitudes!$A$3:$A$502,$A31,Solicitudes!$D$3:$D$502,"&lt;="&amp;G$3,Solicitudes!$E$3:$E$502,"&gt;="&amp;G$3,Solicitudes!$G$3:$G$502,"Solicitada")+COUNTIFS(Solicitudes!$A$3:$A$502,$A31,Solicitudes!$D$3:$D$502,"&lt;="&amp;G$3,Solicitudes!$E$3:$E$502,"&gt;="&amp;G$3,Solicitudes!$G$3:$G$502,"Planificada")&gt;0,"P",""))))</f>
        <v/>
      </c>
      <c r="H31" s="27">
        <f>IF(OR(H$3="",$A31=""),"",IF(COUNTIFS(Solicitudes!$A$3:$A$502,$A31,Solicitudes!$D$3:$D$502,"&lt;="&amp;H$3,Solicitudes!$E$3:$E$502,"&gt;="&amp;H$3,Solicitudes!$G$3:$G$502,"Aprobada",Solicitudes!$L$3:$L$502,"&lt;&gt;Licencia",Solicitudes!$L$3:$L$502,"&lt;&gt;Ausencia")&gt;0,"V",IF(COUNTIFS(Solicitudes!$A$3:$A$502,$A31,Solicitudes!$D$3:$D$502,"&lt;="&amp;H$3,Solicitudes!$E$3:$E$502,"&gt;="&amp;H$3,Solicitudes!$G$3:$G$502,"Aprobada",Solicitudes!$L$3:$L$502,"Licencia")+COUNTIFS(Solicitudes!$A$3:$A$502,$A31,Solicitudes!$D$3:$D$502,"&lt;="&amp;H$3,Solicitudes!$E$3:$E$502,"&gt;="&amp;H$3,Solicitudes!$G$3:$G$502,"Aprobada",Solicitudes!$L$3:$L$502,"Ausencia")&gt;0,"L",IF(COUNTIFS(Solicitudes!$A$3:$A$502,$A31,Solicitudes!$D$3:$D$502,"&lt;="&amp;H$3,Solicitudes!$E$3:$E$502,"&gt;="&amp;H$3,Solicitudes!$G$3:$G$502,"Solicitada")+COUNTIFS(Solicitudes!$A$3:$A$502,$A31,Solicitudes!$D$3:$D$502,"&lt;="&amp;H$3,Solicitudes!$E$3:$E$502,"&gt;="&amp;H$3,Solicitudes!$G$3:$G$502,"Planificada")&gt;0,"P",""))))</f>
        <v/>
      </c>
      <c r="I31" s="27">
        <f>IF(OR(I$3="",$A31=""),"",IF(COUNTIFS(Solicitudes!$A$3:$A$502,$A31,Solicitudes!$D$3:$D$502,"&lt;="&amp;I$3,Solicitudes!$E$3:$E$502,"&gt;="&amp;I$3,Solicitudes!$G$3:$G$502,"Aprobada",Solicitudes!$L$3:$L$502,"&lt;&gt;Licencia",Solicitudes!$L$3:$L$502,"&lt;&gt;Ausencia")&gt;0,"V",IF(COUNTIFS(Solicitudes!$A$3:$A$502,$A31,Solicitudes!$D$3:$D$502,"&lt;="&amp;I$3,Solicitudes!$E$3:$E$502,"&gt;="&amp;I$3,Solicitudes!$G$3:$G$502,"Aprobada",Solicitudes!$L$3:$L$502,"Licencia")+COUNTIFS(Solicitudes!$A$3:$A$502,$A31,Solicitudes!$D$3:$D$502,"&lt;="&amp;I$3,Solicitudes!$E$3:$E$502,"&gt;="&amp;I$3,Solicitudes!$G$3:$G$502,"Aprobada",Solicitudes!$L$3:$L$502,"Ausencia")&gt;0,"L",IF(COUNTIFS(Solicitudes!$A$3:$A$502,$A31,Solicitudes!$D$3:$D$502,"&lt;="&amp;I$3,Solicitudes!$E$3:$E$502,"&gt;="&amp;I$3,Solicitudes!$G$3:$G$502,"Solicitada")+COUNTIFS(Solicitudes!$A$3:$A$502,$A31,Solicitudes!$D$3:$D$502,"&lt;="&amp;I$3,Solicitudes!$E$3:$E$502,"&gt;="&amp;I$3,Solicitudes!$G$3:$G$502,"Planificada")&gt;0,"P",""))))</f>
        <v/>
      </c>
      <c r="J31" s="27">
        <f>IF(OR(J$3="",$A31=""),"",IF(COUNTIFS(Solicitudes!$A$3:$A$502,$A31,Solicitudes!$D$3:$D$502,"&lt;="&amp;J$3,Solicitudes!$E$3:$E$502,"&gt;="&amp;J$3,Solicitudes!$G$3:$G$502,"Aprobada",Solicitudes!$L$3:$L$502,"&lt;&gt;Licencia",Solicitudes!$L$3:$L$502,"&lt;&gt;Ausencia")&gt;0,"V",IF(COUNTIFS(Solicitudes!$A$3:$A$502,$A31,Solicitudes!$D$3:$D$502,"&lt;="&amp;J$3,Solicitudes!$E$3:$E$502,"&gt;="&amp;J$3,Solicitudes!$G$3:$G$502,"Aprobada",Solicitudes!$L$3:$L$502,"Licencia")+COUNTIFS(Solicitudes!$A$3:$A$502,$A31,Solicitudes!$D$3:$D$502,"&lt;="&amp;J$3,Solicitudes!$E$3:$E$502,"&gt;="&amp;J$3,Solicitudes!$G$3:$G$502,"Aprobada",Solicitudes!$L$3:$L$502,"Ausencia")&gt;0,"L",IF(COUNTIFS(Solicitudes!$A$3:$A$502,$A31,Solicitudes!$D$3:$D$502,"&lt;="&amp;J$3,Solicitudes!$E$3:$E$502,"&gt;="&amp;J$3,Solicitudes!$G$3:$G$502,"Solicitada")+COUNTIFS(Solicitudes!$A$3:$A$502,$A31,Solicitudes!$D$3:$D$502,"&lt;="&amp;J$3,Solicitudes!$E$3:$E$502,"&gt;="&amp;J$3,Solicitudes!$G$3:$G$502,"Planificada")&gt;0,"P",""))))</f>
        <v/>
      </c>
      <c r="K31" s="27">
        <f>IF(OR(K$3="",$A31=""),"",IF(COUNTIFS(Solicitudes!$A$3:$A$502,$A31,Solicitudes!$D$3:$D$502,"&lt;="&amp;K$3,Solicitudes!$E$3:$E$502,"&gt;="&amp;K$3,Solicitudes!$G$3:$G$502,"Aprobada",Solicitudes!$L$3:$L$502,"&lt;&gt;Licencia",Solicitudes!$L$3:$L$502,"&lt;&gt;Ausencia")&gt;0,"V",IF(COUNTIFS(Solicitudes!$A$3:$A$502,$A31,Solicitudes!$D$3:$D$502,"&lt;="&amp;K$3,Solicitudes!$E$3:$E$502,"&gt;="&amp;K$3,Solicitudes!$G$3:$G$502,"Aprobada",Solicitudes!$L$3:$L$502,"Licencia")+COUNTIFS(Solicitudes!$A$3:$A$502,$A31,Solicitudes!$D$3:$D$502,"&lt;="&amp;K$3,Solicitudes!$E$3:$E$502,"&gt;="&amp;K$3,Solicitudes!$G$3:$G$502,"Aprobada",Solicitudes!$L$3:$L$502,"Ausencia")&gt;0,"L",IF(COUNTIFS(Solicitudes!$A$3:$A$502,$A31,Solicitudes!$D$3:$D$502,"&lt;="&amp;K$3,Solicitudes!$E$3:$E$502,"&gt;="&amp;K$3,Solicitudes!$G$3:$G$502,"Solicitada")+COUNTIFS(Solicitudes!$A$3:$A$502,$A31,Solicitudes!$D$3:$D$502,"&lt;="&amp;K$3,Solicitudes!$E$3:$E$502,"&gt;="&amp;K$3,Solicitudes!$G$3:$G$502,"Planificada")&gt;0,"P",""))))</f>
        <v/>
      </c>
      <c r="L31" s="27">
        <f>IF(OR(L$3="",$A31=""),"",IF(COUNTIFS(Solicitudes!$A$3:$A$502,$A31,Solicitudes!$D$3:$D$502,"&lt;="&amp;L$3,Solicitudes!$E$3:$E$502,"&gt;="&amp;L$3,Solicitudes!$G$3:$G$502,"Aprobada",Solicitudes!$L$3:$L$502,"&lt;&gt;Licencia",Solicitudes!$L$3:$L$502,"&lt;&gt;Ausencia")&gt;0,"V",IF(COUNTIFS(Solicitudes!$A$3:$A$502,$A31,Solicitudes!$D$3:$D$502,"&lt;="&amp;L$3,Solicitudes!$E$3:$E$502,"&gt;="&amp;L$3,Solicitudes!$G$3:$G$502,"Aprobada",Solicitudes!$L$3:$L$502,"Licencia")+COUNTIFS(Solicitudes!$A$3:$A$502,$A31,Solicitudes!$D$3:$D$502,"&lt;="&amp;L$3,Solicitudes!$E$3:$E$502,"&gt;="&amp;L$3,Solicitudes!$G$3:$G$502,"Aprobada",Solicitudes!$L$3:$L$502,"Ausencia")&gt;0,"L",IF(COUNTIFS(Solicitudes!$A$3:$A$502,$A31,Solicitudes!$D$3:$D$502,"&lt;="&amp;L$3,Solicitudes!$E$3:$E$502,"&gt;="&amp;L$3,Solicitudes!$G$3:$G$502,"Solicitada")+COUNTIFS(Solicitudes!$A$3:$A$502,$A31,Solicitudes!$D$3:$D$502,"&lt;="&amp;L$3,Solicitudes!$E$3:$E$502,"&gt;="&amp;L$3,Solicitudes!$G$3:$G$502,"Planificada")&gt;0,"P",""))))</f>
        <v/>
      </c>
      <c r="M31" s="27">
        <f>IF(OR(M$3="",$A31=""),"",IF(COUNTIFS(Solicitudes!$A$3:$A$502,$A31,Solicitudes!$D$3:$D$502,"&lt;="&amp;M$3,Solicitudes!$E$3:$E$502,"&gt;="&amp;M$3,Solicitudes!$G$3:$G$502,"Aprobada",Solicitudes!$L$3:$L$502,"&lt;&gt;Licencia",Solicitudes!$L$3:$L$502,"&lt;&gt;Ausencia")&gt;0,"V",IF(COUNTIFS(Solicitudes!$A$3:$A$502,$A31,Solicitudes!$D$3:$D$502,"&lt;="&amp;M$3,Solicitudes!$E$3:$E$502,"&gt;="&amp;M$3,Solicitudes!$G$3:$G$502,"Aprobada",Solicitudes!$L$3:$L$502,"Licencia")+COUNTIFS(Solicitudes!$A$3:$A$502,$A31,Solicitudes!$D$3:$D$502,"&lt;="&amp;M$3,Solicitudes!$E$3:$E$502,"&gt;="&amp;M$3,Solicitudes!$G$3:$G$502,"Aprobada",Solicitudes!$L$3:$L$502,"Ausencia")&gt;0,"L",IF(COUNTIFS(Solicitudes!$A$3:$A$502,$A31,Solicitudes!$D$3:$D$502,"&lt;="&amp;M$3,Solicitudes!$E$3:$E$502,"&gt;="&amp;M$3,Solicitudes!$G$3:$G$502,"Solicitada")+COUNTIFS(Solicitudes!$A$3:$A$502,$A31,Solicitudes!$D$3:$D$502,"&lt;="&amp;M$3,Solicitudes!$E$3:$E$502,"&gt;="&amp;M$3,Solicitudes!$G$3:$G$502,"Planificada")&gt;0,"P",""))))</f>
        <v/>
      </c>
      <c r="N31" s="27">
        <f>IF(OR(N$3="",$A31=""),"",IF(COUNTIFS(Solicitudes!$A$3:$A$502,$A31,Solicitudes!$D$3:$D$502,"&lt;="&amp;N$3,Solicitudes!$E$3:$E$502,"&gt;="&amp;N$3,Solicitudes!$G$3:$G$502,"Aprobada",Solicitudes!$L$3:$L$502,"&lt;&gt;Licencia",Solicitudes!$L$3:$L$502,"&lt;&gt;Ausencia")&gt;0,"V",IF(COUNTIFS(Solicitudes!$A$3:$A$502,$A31,Solicitudes!$D$3:$D$502,"&lt;="&amp;N$3,Solicitudes!$E$3:$E$502,"&gt;="&amp;N$3,Solicitudes!$G$3:$G$502,"Aprobada",Solicitudes!$L$3:$L$502,"Licencia")+COUNTIFS(Solicitudes!$A$3:$A$502,$A31,Solicitudes!$D$3:$D$502,"&lt;="&amp;N$3,Solicitudes!$E$3:$E$502,"&gt;="&amp;N$3,Solicitudes!$G$3:$G$502,"Aprobada",Solicitudes!$L$3:$L$502,"Ausencia")&gt;0,"L",IF(COUNTIFS(Solicitudes!$A$3:$A$502,$A31,Solicitudes!$D$3:$D$502,"&lt;="&amp;N$3,Solicitudes!$E$3:$E$502,"&gt;="&amp;N$3,Solicitudes!$G$3:$G$502,"Solicitada")+COUNTIFS(Solicitudes!$A$3:$A$502,$A31,Solicitudes!$D$3:$D$502,"&lt;="&amp;N$3,Solicitudes!$E$3:$E$502,"&gt;="&amp;N$3,Solicitudes!$G$3:$G$502,"Planificada")&gt;0,"P",""))))</f>
        <v/>
      </c>
      <c r="O31" s="27">
        <f>IF(OR(O$3="",$A31=""),"",IF(COUNTIFS(Solicitudes!$A$3:$A$502,$A31,Solicitudes!$D$3:$D$502,"&lt;="&amp;O$3,Solicitudes!$E$3:$E$502,"&gt;="&amp;O$3,Solicitudes!$G$3:$G$502,"Aprobada",Solicitudes!$L$3:$L$502,"&lt;&gt;Licencia",Solicitudes!$L$3:$L$502,"&lt;&gt;Ausencia")&gt;0,"V",IF(COUNTIFS(Solicitudes!$A$3:$A$502,$A31,Solicitudes!$D$3:$D$502,"&lt;="&amp;O$3,Solicitudes!$E$3:$E$502,"&gt;="&amp;O$3,Solicitudes!$G$3:$G$502,"Aprobada",Solicitudes!$L$3:$L$502,"Licencia")+COUNTIFS(Solicitudes!$A$3:$A$502,$A31,Solicitudes!$D$3:$D$502,"&lt;="&amp;O$3,Solicitudes!$E$3:$E$502,"&gt;="&amp;O$3,Solicitudes!$G$3:$G$502,"Aprobada",Solicitudes!$L$3:$L$502,"Ausencia")&gt;0,"L",IF(COUNTIFS(Solicitudes!$A$3:$A$502,$A31,Solicitudes!$D$3:$D$502,"&lt;="&amp;O$3,Solicitudes!$E$3:$E$502,"&gt;="&amp;O$3,Solicitudes!$G$3:$G$502,"Solicitada")+COUNTIFS(Solicitudes!$A$3:$A$502,$A31,Solicitudes!$D$3:$D$502,"&lt;="&amp;O$3,Solicitudes!$E$3:$E$502,"&gt;="&amp;O$3,Solicitudes!$G$3:$G$502,"Planificada")&gt;0,"P",""))))</f>
        <v/>
      </c>
      <c r="P31" s="27">
        <f>IF(OR(P$3="",$A31=""),"",IF(COUNTIFS(Solicitudes!$A$3:$A$502,$A31,Solicitudes!$D$3:$D$502,"&lt;="&amp;P$3,Solicitudes!$E$3:$E$502,"&gt;="&amp;P$3,Solicitudes!$G$3:$G$502,"Aprobada",Solicitudes!$L$3:$L$502,"&lt;&gt;Licencia",Solicitudes!$L$3:$L$502,"&lt;&gt;Ausencia")&gt;0,"V",IF(COUNTIFS(Solicitudes!$A$3:$A$502,$A31,Solicitudes!$D$3:$D$502,"&lt;="&amp;P$3,Solicitudes!$E$3:$E$502,"&gt;="&amp;P$3,Solicitudes!$G$3:$G$502,"Aprobada",Solicitudes!$L$3:$L$502,"Licencia")+COUNTIFS(Solicitudes!$A$3:$A$502,$A31,Solicitudes!$D$3:$D$502,"&lt;="&amp;P$3,Solicitudes!$E$3:$E$502,"&gt;="&amp;P$3,Solicitudes!$G$3:$G$502,"Aprobada",Solicitudes!$L$3:$L$502,"Ausencia")&gt;0,"L",IF(COUNTIFS(Solicitudes!$A$3:$A$502,$A31,Solicitudes!$D$3:$D$502,"&lt;="&amp;P$3,Solicitudes!$E$3:$E$502,"&gt;="&amp;P$3,Solicitudes!$G$3:$G$502,"Solicitada")+COUNTIFS(Solicitudes!$A$3:$A$502,$A31,Solicitudes!$D$3:$D$502,"&lt;="&amp;P$3,Solicitudes!$E$3:$E$502,"&gt;="&amp;P$3,Solicitudes!$G$3:$G$502,"Planificada")&gt;0,"P",""))))</f>
        <v/>
      </c>
      <c r="Q31" s="27">
        <f>IF(OR(Q$3="",$A31=""),"",IF(COUNTIFS(Solicitudes!$A$3:$A$502,$A31,Solicitudes!$D$3:$D$502,"&lt;="&amp;Q$3,Solicitudes!$E$3:$E$502,"&gt;="&amp;Q$3,Solicitudes!$G$3:$G$502,"Aprobada",Solicitudes!$L$3:$L$502,"&lt;&gt;Licencia",Solicitudes!$L$3:$L$502,"&lt;&gt;Ausencia")&gt;0,"V",IF(COUNTIFS(Solicitudes!$A$3:$A$502,$A31,Solicitudes!$D$3:$D$502,"&lt;="&amp;Q$3,Solicitudes!$E$3:$E$502,"&gt;="&amp;Q$3,Solicitudes!$G$3:$G$502,"Aprobada",Solicitudes!$L$3:$L$502,"Licencia")+COUNTIFS(Solicitudes!$A$3:$A$502,$A31,Solicitudes!$D$3:$D$502,"&lt;="&amp;Q$3,Solicitudes!$E$3:$E$502,"&gt;="&amp;Q$3,Solicitudes!$G$3:$G$502,"Aprobada",Solicitudes!$L$3:$L$502,"Ausencia")&gt;0,"L",IF(COUNTIFS(Solicitudes!$A$3:$A$502,$A31,Solicitudes!$D$3:$D$502,"&lt;="&amp;Q$3,Solicitudes!$E$3:$E$502,"&gt;="&amp;Q$3,Solicitudes!$G$3:$G$502,"Solicitada")+COUNTIFS(Solicitudes!$A$3:$A$502,$A31,Solicitudes!$D$3:$D$502,"&lt;="&amp;Q$3,Solicitudes!$E$3:$E$502,"&gt;="&amp;Q$3,Solicitudes!$G$3:$G$502,"Planificada")&gt;0,"P",""))))</f>
        <v/>
      </c>
      <c r="R31" s="27">
        <f>IF(OR(R$3="",$A31=""),"",IF(COUNTIFS(Solicitudes!$A$3:$A$502,$A31,Solicitudes!$D$3:$D$502,"&lt;="&amp;R$3,Solicitudes!$E$3:$E$502,"&gt;="&amp;R$3,Solicitudes!$G$3:$G$502,"Aprobada",Solicitudes!$L$3:$L$502,"&lt;&gt;Licencia",Solicitudes!$L$3:$L$502,"&lt;&gt;Ausencia")&gt;0,"V",IF(COUNTIFS(Solicitudes!$A$3:$A$502,$A31,Solicitudes!$D$3:$D$502,"&lt;="&amp;R$3,Solicitudes!$E$3:$E$502,"&gt;="&amp;R$3,Solicitudes!$G$3:$G$502,"Aprobada",Solicitudes!$L$3:$L$502,"Licencia")+COUNTIFS(Solicitudes!$A$3:$A$502,$A31,Solicitudes!$D$3:$D$502,"&lt;="&amp;R$3,Solicitudes!$E$3:$E$502,"&gt;="&amp;R$3,Solicitudes!$G$3:$G$502,"Aprobada",Solicitudes!$L$3:$L$502,"Ausencia")&gt;0,"L",IF(COUNTIFS(Solicitudes!$A$3:$A$502,$A31,Solicitudes!$D$3:$D$502,"&lt;="&amp;R$3,Solicitudes!$E$3:$E$502,"&gt;="&amp;R$3,Solicitudes!$G$3:$G$502,"Solicitada")+COUNTIFS(Solicitudes!$A$3:$A$502,$A31,Solicitudes!$D$3:$D$502,"&lt;="&amp;R$3,Solicitudes!$E$3:$E$502,"&gt;="&amp;R$3,Solicitudes!$G$3:$G$502,"Planificada")&gt;0,"P",""))))</f>
        <v/>
      </c>
      <c r="S31" s="27">
        <f>IF(OR(S$3="",$A31=""),"",IF(COUNTIFS(Solicitudes!$A$3:$A$502,$A31,Solicitudes!$D$3:$D$502,"&lt;="&amp;S$3,Solicitudes!$E$3:$E$502,"&gt;="&amp;S$3,Solicitudes!$G$3:$G$502,"Aprobada",Solicitudes!$L$3:$L$502,"&lt;&gt;Licencia",Solicitudes!$L$3:$L$502,"&lt;&gt;Ausencia")&gt;0,"V",IF(COUNTIFS(Solicitudes!$A$3:$A$502,$A31,Solicitudes!$D$3:$D$502,"&lt;="&amp;S$3,Solicitudes!$E$3:$E$502,"&gt;="&amp;S$3,Solicitudes!$G$3:$G$502,"Aprobada",Solicitudes!$L$3:$L$502,"Licencia")+COUNTIFS(Solicitudes!$A$3:$A$502,$A31,Solicitudes!$D$3:$D$502,"&lt;="&amp;S$3,Solicitudes!$E$3:$E$502,"&gt;="&amp;S$3,Solicitudes!$G$3:$G$502,"Aprobada",Solicitudes!$L$3:$L$502,"Ausencia")&gt;0,"L",IF(COUNTIFS(Solicitudes!$A$3:$A$502,$A31,Solicitudes!$D$3:$D$502,"&lt;="&amp;S$3,Solicitudes!$E$3:$E$502,"&gt;="&amp;S$3,Solicitudes!$G$3:$G$502,"Solicitada")+COUNTIFS(Solicitudes!$A$3:$A$502,$A31,Solicitudes!$D$3:$D$502,"&lt;="&amp;S$3,Solicitudes!$E$3:$E$502,"&gt;="&amp;S$3,Solicitudes!$G$3:$G$502,"Planificada")&gt;0,"P",""))))</f>
        <v/>
      </c>
      <c r="T31" s="27">
        <f>IF(OR(T$3="",$A31=""),"",IF(COUNTIFS(Solicitudes!$A$3:$A$502,$A31,Solicitudes!$D$3:$D$502,"&lt;="&amp;T$3,Solicitudes!$E$3:$E$502,"&gt;="&amp;T$3,Solicitudes!$G$3:$G$502,"Aprobada",Solicitudes!$L$3:$L$502,"&lt;&gt;Licencia",Solicitudes!$L$3:$L$502,"&lt;&gt;Ausencia")&gt;0,"V",IF(COUNTIFS(Solicitudes!$A$3:$A$502,$A31,Solicitudes!$D$3:$D$502,"&lt;="&amp;T$3,Solicitudes!$E$3:$E$502,"&gt;="&amp;T$3,Solicitudes!$G$3:$G$502,"Aprobada",Solicitudes!$L$3:$L$502,"Licencia")+COUNTIFS(Solicitudes!$A$3:$A$502,$A31,Solicitudes!$D$3:$D$502,"&lt;="&amp;T$3,Solicitudes!$E$3:$E$502,"&gt;="&amp;T$3,Solicitudes!$G$3:$G$502,"Aprobada",Solicitudes!$L$3:$L$502,"Ausencia")&gt;0,"L",IF(COUNTIFS(Solicitudes!$A$3:$A$502,$A31,Solicitudes!$D$3:$D$502,"&lt;="&amp;T$3,Solicitudes!$E$3:$E$502,"&gt;="&amp;T$3,Solicitudes!$G$3:$G$502,"Solicitada")+COUNTIFS(Solicitudes!$A$3:$A$502,$A31,Solicitudes!$D$3:$D$502,"&lt;="&amp;T$3,Solicitudes!$E$3:$E$502,"&gt;="&amp;T$3,Solicitudes!$G$3:$G$502,"Planificada")&gt;0,"P",""))))</f>
        <v/>
      </c>
      <c r="U31" s="27">
        <f>IF(OR(U$3="",$A31=""),"",IF(COUNTIFS(Solicitudes!$A$3:$A$502,$A31,Solicitudes!$D$3:$D$502,"&lt;="&amp;U$3,Solicitudes!$E$3:$E$502,"&gt;="&amp;U$3,Solicitudes!$G$3:$G$502,"Aprobada",Solicitudes!$L$3:$L$502,"&lt;&gt;Licencia",Solicitudes!$L$3:$L$502,"&lt;&gt;Ausencia")&gt;0,"V",IF(COUNTIFS(Solicitudes!$A$3:$A$502,$A31,Solicitudes!$D$3:$D$502,"&lt;="&amp;U$3,Solicitudes!$E$3:$E$502,"&gt;="&amp;U$3,Solicitudes!$G$3:$G$502,"Aprobada",Solicitudes!$L$3:$L$502,"Licencia")+COUNTIFS(Solicitudes!$A$3:$A$502,$A31,Solicitudes!$D$3:$D$502,"&lt;="&amp;U$3,Solicitudes!$E$3:$E$502,"&gt;="&amp;U$3,Solicitudes!$G$3:$G$502,"Aprobada",Solicitudes!$L$3:$L$502,"Ausencia")&gt;0,"L",IF(COUNTIFS(Solicitudes!$A$3:$A$502,$A31,Solicitudes!$D$3:$D$502,"&lt;="&amp;U$3,Solicitudes!$E$3:$E$502,"&gt;="&amp;U$3,Solicitudes!$G$3:$G$502,"Solicitada")+COUNTIFS(Solicitudes!$A$3:$A$502,$A31,Solicitudes!$D$3:$D$502,"&lt;="&amp;U$3,Solicitudes!$E$3:$E$502,"&gt;="&amp;U$3,Solicitudes!$G$3:$G$502,"Planificada")&gt;0,"P",""))))</f>
        <v/>
      </c>
      <c r="V31" s="27">
        <f>IF(OR(V$3="",$A31=""),"",IF(COUNTIFS(Solicitudes!$A$3:$A$502,$A31,Solicitudes!$D$3:$D$502,"&lt;="&amp;V$3,Solicitudes!$E$3:$E$502,"&gt;="&amp;V$3,Solicitudes!$G$3:$G$502,"Aprobada",Solicitudes!$L$3:$L$502,"&lt;&gt;Licencia",Solicitudes!$L$3:$L$502,"&lt;&gt;Ausencia")&gt;0,"V",IF(COUNTIFS(Solicitudes!$A$3:$A$502,$A31,Solicitudes!$D$3:$D$502,"&lt;="&amp;V$3,Solicitudes!$E$3:$E$502,"&gt;="&amp;V$3,Solicitudes!$G$3:$G$502,"Aprobada",Solicitudes!$L$3:$L$502,"Licencia")+COUNTIFS(Solicitudes!$A$3:$A$502,$A31,Solicitudes!$D$3:$D$502,"&lt;="&amp;V$3,Solicitudes!$E$3:$E$502,"&gt;="&amp;V$3,Solicitudes!$G$3:$G$502,"Aprobada",Solicitudes!$L$3:$L$502,"Ausencia")&gt;0,"L",IF(COUNTIFS(Solicitudes!$A$3:$A$502,$A31,Solicitudes!$D$3:$D$502,"&lt;="&amp;V$3,Solicitudes!$E$3:$E$502,"&gt;="&amp;V$3,Solicitudes!$G$3:$G$502,"Solicitada")+COUNTIFS(Solicitudes!$A$3:$A$502,$A31,Solicitudes!$D$3:$D$502,"&lt;="&amp;V$3,Solicitudes!$E$3:$E$502,"&gt;="&amp;V$3,Solicitudes!$G$3:$G$502,"Planificada")&gt;0,"P",""))))</f>
        <v/>
      </c>
      <c r="W31" s="27">
        <f>IF(OR(W$3="",$A31=""),"",IF(COUNTIFS(Solicitudes!$A$3:$A$502,$A31,Solicitudes!$D$3:$D$502,"&lt;="&amp;W$3,Solicitudes!$E$3:$E$502,"&gt;="&amp;W$3,Solicitudes!$G$3:$G$502,"Aprobada",Solicitudes!$L$3:$L$502,"&lt;&gt;Licencia",Solicitudes!$L$3:$L$502,"&lt;&gt;Ausencia")&gt;0,"V",IF(COUNTIFS(Solicitudes!$A$3:$A$502,$A31,Solicitudes!$D$3:$D$502,"&lt;="&amp;W$3,Solicitudes!$E$3:$E$502,"&gt;="&amp;W$3,Solicitudes!$G$3:$G$502,"Aprobada",Solicitudes!$L$3:$L$502,"Licencia")+COUNTIFS(Solicitudes!$A$3:$A$502,$A31,Solicitudes!$D$3:$D$502,"&lt;="&amp;W$3,Solicitudes!$E$3:$E$502,"&gt;="&amp;W$3,Solicitudes!$G$3:$G$502,"Aprobada",Solicitudes!$L$3:$L$502,"Ausencia")&gt;0,"L",IF(COUNTIFS(Solicitudes!$A$3:$A$502,$A31,Solicitudes!$D$3:$D$502,"&lt;="&amp;W$3,Solicitudes!$E$3:$E$502,"&gt;="&amp;W$3,Solicitudes!$G$3:$G$502,"Solicitada")+COUNTIFS(Solicitudes!$A$3:$A$502,$A31,Solicitudes!$D$3:$D$502,"&lt;="&amp;W$3,Solicitudes!$E$3:$E$502,"&gt;="&amp;W$3,Solicitudes!$G$3:$G$502,"Planificada")&gt;0,"P",""))))</f>
        <v/>
      </c>
      <c r="X31" s="27">
        <f>IF(OR(X$3="",$A31=""),"",IF(COUNTIFS(Solicitudes!$A$3:$A$502,$A31,Solicitudes!$D$3:$D$502,"&lt;="&amp;X$3,Solicitudes!$E$3:$E$502,"&gt;="&amp;X$3,Solicitudes!$G$3:$G$502,"Aprobada",Solicitudes!$L$3:$L$502,"&lt;&gt;Licencia",Solicitudes!$L$3:$L$502,"&lt;&gt;Ausencia")&gt;0,"V",IF(COUNTIFS(Solicitudes!$A$3:$A$502,$A31,Solicitudes!$D$3:$D$502,"&lt;="&amp;X$3,Solicitudes!$E$3:$E$502,"&gt;="&amp;X$3,Solicitudes!$G$3:$G$502,"Aprobada",Solicitudes!$L$3:$L$502,"Licencia")+COUNTIFS(Solicitudes!$A$3:$A$502,$A31,Solicitudes!$D$3:$D$502,"&lt;="&amp;X$3,Solicitudes!$E$3:$E$502,"&gt;="&amp;X$3,Solicitudes!$G$3:$G$502,"Aprobada",Solicitudes!$L$3:$L$502,"Ausencia")&gt;0,"L",IF(COUNTIFS(Solicitudes!$A$3:$A$502,$A31,Solicitudes!$D$3:$D$502,"&lt;="&amp;X$3,Solicitudes!$E$3:$E$502,"&gt;="&amp;X$3,Solicitudes!$G$3:$G$502,"Solicitada")+COUNTIFS(Solicitudes!$A$3:$A$502,$A31,Solicitudes!$D$3:$D$502,"&lt;="&amp;X$3,Solicitudes!$E$3:$E$502,"&gt;="&amp;X$3,Solicitudes!$G$3:$G$502,"Planificada")&gt;0,"P",""))))</f>
        <v/>
      </c>
      <c r="Y31" s="27">
        <f>IF(OR(Y$3="",$A31=""),"",IF(COUNTIFS(Solicitudes!$A$3:$A$502,$A31,Solicitudes!$D$3:$D$502,"&lt;="&amp;Y$3,Solicitudes!$E$3:$E$502,"&gt;="&amp;Y$3,Solicitudes!$G$3:$G$502,"Aprobada",Solicitudes!$L$3:$L$502,"&lt;&gt;Licencia",Solicitudes!$L$3:$L$502,"&lt;&gt;Ausencia")&gt;0,"V",IF(COUNTIFS(Solicitudes!$A$3:$A$502,$A31,Solicitudes!$D$3:$D$502,"&lt;="&amp;Y$3,Solicitudes!$E$3:$E$502,"&gt;="&amp;Y$3,Solicitudes!$G$3:$G$502,"Aprobada",Solicitudes!$L$3:$L$502,"Licencia")+COUNTIFS(Solicitudes!$A$3:$A$502,$A31,Solicitudes!$D$3:$D$502,"&lt;="&amp;Y$3,Solicitudes!$E$3:$E$502,"&gt;="&amp;Y$3,Solicitudes!$G$3:$G$502,"Aprobada",Solicitudes!$L$3:$L$502,"Ausencia")&gt;0,"L",IF(COUNTIFS(Solicitudes!$A$3:$A$502,$A31,Solicitudes!$D$3:$D$502,"&lt;="&amp;Y$3,Solicitudes!$E$3:$E$502,"&gt;="&amp;Y$3,Solicitudes!$G$3:$G$502,"Solicitada")+COUNTIFS(Solicitudes!$A$3:$A$502,$A31,Solicitudes!$D$3:$D$502,"&lt;="&amp;Y$3,Solicitudes!$E$3:$E$502,"&gt;="&amp;Y$3,Solicitudes!$G$3:$G$502,"Planificada")&gt;0,"P",""))))</f>
        <v/>
      </c>
      <c r="Z31" s="27">
        <f>IF(OR(Z$3="",$A31=""),"",IF(COUNTIFS(Solicitudes!$A$3:$A$502,$A31,Solicitudes!$D$3:$D$502,"&lt;="&amp;Z$3,Solicitudes!$E$3:$E$502,"&gt;="&amp;Z$3,Solicitudes!$G$3:$G$502,"Aprobada",Solicitudes!$L$3:$L$502,"&lt;&gt;Licencia",Solicitudes!$L$3:$L$502,"&lt;&gt;Ausencia")&gt;0,"V",IF(COUNTIFS(Solicitudes!$A$3:$A$502,$A31,Solicitudes!$D$3:$D$502,"&lt;="&amp;Z$3,Solicitudes!$E$3:$E$502,"&gt;="&amp;Z$3,Solicitudes!$G$3:$G$502,"Aprobada",Solicitudes!$L$3:$L$502,"Licencia")+COUNTIFS(Solicitudes!$A$3:$A$502,$A31,Solicitudes!$D$3:$D$502,"&lt;="&amp;Z$3,Solicitudes!$E$3:$E$502,"&gt;="&amp;Z$3,Solicitudes!$G$3:$G$502,"Aprobada",Solicitudes!$L$3:$L$502,"Ausencia")&gt;0,"L",IF(COUNTIFS(Solicitudes!$A$3:$A$502,$A31,Solicitudes!$D$3:$D$502,"&lt;="&amp;Z$3,Solicitudes!$E$3:$E$502,"&gt;="&amp;Z$3,Solicitudes!$G$3:$G$502,"Solicitada")+COUNTIFS(Solicitudes!$A$3:$A$502,$A31,Solicitudes!$D$3:$D$502,"&lt;="&amp;Z$3,Solicitudes!$E$3:$E$502,"&gt;="&amp;Z$3,Solicitudes!$G$3:$G$502,"Planificada")&gt;0,"P",""))))</f>
        <v/>
      </c>
      <c r="AA31" s="27">
        <f>IF(OR(AA$3="",$A31=""),"",IF(COUNTIFS(Solicitudes!$A$3:$A$502,$A31,Solicitudes!$D$3:$D$502,"&lt;="&amp;AA$3,Solicitudes!$E$3:$E$502,"&gt;="&amp;AA$3,Solicitudes!$G$3:$G$502,"Aprobada",Solicitudes!$L$3:$L$502,"&lt;&gt;Licencia",Solicitudes!$L$3:$L$502,"&lt;&gt;Ausencia")&gt;0,"V",IF(COUNTIFS(Solicitudes!$A$3:$A$502,$A31,Solicitudes!$D$3:$D$502,"&lt;="&amp;AA$3,Solicitudes!$E$3:$E$502,"&gt;="&amp;AA$3,Solicitudes!$G$3:$G$502,"Aprobada",Solicitudes!$L$3:$L$502,"Licencia")+COUNTIFS(Solicitudes!$A$3:$A$502,$A31,Solicitudes!$D$3:$D$502,"&lt;="&amp;AA$3,Solicitudes!$E$3:$E$502,"&gt;="&amp;AA$3,Solicitudes!$G$3:$G$502,"Aprobada",Solicitudes!$L$3:$L$502,"Ausencia")&gt;0,"L",IF(COUNTIFS(Solicitudes!$A$3:$A$502,$A31,Solicitudes!$D$3:$D$502,"&lt;="&amp;AA$3,Solicitudes!$E$3:$E$502,"&gt;="&amp;AA$3,Solicitudes!$G$3:$G$502,"Solicitada")+COUNTIFS(Solicitudes!$A$3:$A$502,$A31,Solicitudes!$D$3:$D$502,"&lt;="&amp;AA$3,Solicitudes!$E$3:$E$502,"&gt;="&amp;AA$3,Solicitudes!$G$3:$G$502,"Planificada")&gt;0,"P",""))))</f>
        <v/>
      </c>
      <c r="AB31" s="27">
        <f>IF(OR(AB$3="",$A31=""),"",IF(COUNTIFS(Solicitudes!$A$3:$A$502,$A31,Solicitudes!$D$3:$D$502,"&lt;="&amp;AB$3,Solicitudes!$E$3:$E$502,"&gt;="&amp;AB$3,Solicitudes!$G$3:$G$502,"Aprobada",Solicitudes!$L$3:$L$502,"&lt;&gt;Licencia",Solicitudes!$L$3:$L$502,"&lt;&gt;Ausencia")&gt;0,"V",IF(COUNTIFS(Solicitudes!$A$3:$A$502,$A31,Solicitudes!$D$3:$D$502,"&lt;="&amp;AB$3,Solicitudes!$E$3:$E$502,"&gt;="&amp;AB$3,Solicitudes!$G$3:$G$502,"Aprobada",Solicitudes!$L$3:$L$502,"Licencia")+COUNTIFS(Solicitudes!$A$3:$A$502,$A31,Solicitudes!$D$3:$D$502,"&lt;="&amp;AB$3,Solicitudes!$E$3:$E$502,"&gt;="&amp;AB$3,Solicitudes!$G$3:$G$502,"Aprobada",Solicitudes!$L$3:$L$502,"Ausencia")&gt;0,"L",IF(COUNTIFS(Solicitudes!$A$3:$A$502,$A31,Solicitudes!$D$3:$D$502,"&lt;="&amp;AB$3,Solicitudes!$E$3:$E$502,"&gt;="&amp;AB$3,Solicitudes!$G$3:$G$502,"Solicitada")+COUNTIFS(Solicitudes!$A$3:$A$502,$A31,Solicitudes!$D$3:$D$502,"&lt;="&amp;AB$3,Solicitudes!$E$3:$E$502,"&gt;="&amp;AB$3,Solicitudes!$G$3:$G$502,"Planificada")&gt;0,"P",""))))</f>
        <v/>
      </c>
      <c r="AC31" s="27">
        <f>IF(OR(AC$3="",$A31=""),"",IF(COUNTIFS(Solicitudes!$A$3:$A$502,$A31,Solicitudes!$D$3:$D$502,"&lt;="&amp;AC$3,Solicitudes!$E$3:$E$502,"&gt;="&amp;AC$3,Solicitudes!$G$3:$G$502,"Aprobada",Solicitudes!$L$3:$L$502,"&lt;&gt;Licencia",Solicitudes!$L$3:$L$502,"&lt;&gt;Ausencia")&gt;0,"V",IF(COUNTIFS(Solicitudes!$A$3:$A$502,$A31,Solicitudes!$D$3:$D$502,"&lt;="&amp;AC$3,Solicitudes!$E$3:$E$502,"&gt;="&amp;AC$3,Solicitudes!$G$3:$G$502,"Aprobada",Solicitudes!$L$3:$L$502,"Licencia")+COUNTIFS(Solicitudes!$A$3:$A$502,$A31,Solicitudes!$D$3:$D$502,"&lt;="&amp;AC$3,Solicitudes!$E$3:$E$502,"&gt;="&amp;AC$3,Solicitudes!$G$3:$G$502,"Aprobada",Solicitudes!$L$3:$L$502,"Ausencia")&gt;0,"L",IF(COUNTIFS(Solicitudes!$A$3:$A$502,$A31,Solicitudes!$D$3:$D$502,"&lt;="&amp;AC$3,Solicitudes!$E$3:$E$502,"&gt;="&amp;AC$3,Solicitudes!$G$3:$G$502,"Solicitada")+COUNTIFS(Solicitudes!$A$3:$A$502,$A31,Solicitudes!$D$3:$D$502,"&lt;="&amp;AC$3,Solicitudes!$E$3:$E$502,"&gt;="&amp;AC$3,Solicitudes!$G$3:$G$502,"Planificada")&gt;0,"P",""))))</f>
        <v/>
      </c>
      <c r="AD31" s="27">
        <f>IF(OR(AD$3="",$A31=""),"",IF(COUNTIFS(Solicitudes!$A$3:$A$502,$A31,Solicitudes!$D$3:$D$502,"&lt;="&amp;AD$3,Solicitudes!$E$3:$E$502,"&gt;="&amp;AD$3,Solicitudes!$G$3:$G$502,"Aprobada",Solicitudes!$L$3:$L$502,"&lt;&gt;Licencia",Solicitudes!$L$3:$L$502,"&lt;&gt;Ausencia")&gt;0,"V",IF(COUNTIFS(Solicitudes!$A$3:$A$502,$A31,Solicitudes!$D$3:$D$502,"&lt;="&amp;AD$3,Solicitudes!$E$3:$E$502,"&gt;="&amp;AD$3,Solicitudes!$G$3:$G$502,"Aprobada",Solicitudes!$L$3:$L$502,"Licencia")+COUNTIFS(Solicitudes!$A$3:$A$502,$A31,Solicitudes!$D$3:$D$502,"&lt;="&amp;AD$3,Solicitudes!$E$3:$E$502,"&gt;="&amp;AD$3,Solicitudes!$G$3:$G$502,"Aprobada",Solicitudes!$L$3:$L$502,"Ausencia")&gt;0,"L",IF(COUNTIFS(Solicitudes!$A$3:$A$502,$A31,Solicitudes!$D$3:$D$502,"&lt;="&amp;AD$3,Solicitudes!$E$3:$E$502,"&gt;="&amp;AD$3,Solicitudes!$G$3:$G$502,"Solicitada")+COUNTIFS(Solicitudes!$A$3:$A$502,$A31,Solicitudes!$D$3:$D$502,"&lt;="&amp;AD$3,Solicitudes!$E$3:$E$502,"&gt;="&amp;AD$3,Solicitudes!$G$3:$G$502,"Planificada")&gt;0,"P",""))))</f>
        <v/>
      </c>
      <c r="AE31" s="27">
        <f>IF(OR(AE$3="",$A31=""),"",IF(COUNTIFS(Solicitudes!$A$3:$A$502,$A31,Solicitudes!$D$3:$D$502,"&lt;="&amp;AE$3,Solicitudes!$E$3:$E$502,"&gt;="&amp;AE$3,Solicitudes!$G$3:$G$502,"Aprobada",Solicitudes!$L$3:$L$502,"&lt;&gt;Licencia",Solicitudes!$L$3:$L$502,"&lt;&gt;Ausencia")&gt;0,"V",IF(COUNTIFS(Solicitudes!$A$3:$A$502,$A31,Solicitudes!$D$3:$D$502,"&lt;="&amp;AE$3,Solicitudes!$E$3:$E$502,"&gt;="&amp;AE$3,Solicitudes!$G$3:$G$502,"Aprobada",Solicitudes!$L$3:$L$502,"Licencia")+COUNTIFS(Solicitudes!$A$3:$A$502,$A31,Solicitudes!$D$3:$D$502,"&lt;="&amp;AE$3,Solicitudes!$E$3:$E$502,"&gt;="&amp;AE$3,Solicitudes!$G$3:$G$502,"Aprobada",Solicitudes!$L$3:$L$502,"Ausencia")&gt;0,"L",IF(COUNTIFS(Solicitudes!$A$3:$A$502,$A31,Solicitudes!$D$3:$D$502,"&lt;="&amp;AE$3,Solicitudes!$E$3:$E$502,"&gt;="&amp;AE$3,Solicitudes!$G$3:$G$502,"Solicitada")+COUNTIFS(Solicitudes!$A$3:$A$502,$A31,Solicitudes!$D$3:$D$502,"&lt;="&amp;AE$3,Solicitudes!$E$3:$E$502,"&gt;="&amp;AE$3,Solicitudes!$G$3:$G$502,"Planificada")&gt;0,"P",""))))</f>
        <v/>
      </c>
      <c r="AF31" s="27">
        <f>IF(OR(AF$3="",$A31=""),"",IF(COUNTIFS(Solicitudes!$A$3:$A$502,$A31,Solicitudes!$D$3:$D$502,"&lt;="&amp;AF$3,Solicitudes!$E$3:$E$502,"&gt;="&amp;AF$3,Solicitudes!$G$3:$G$502,"Aprobada",Solicitudes!$L$3:$L$502,"&lt;&gt;Licencia",Solicitudes!$L$3:$L$502,"&lt;&gt;Ausencia")&gt;0,"V",IF(COUNTIFS(Solicitudes!$A$3:$A$502,$A31,Solicitudes!$D$3:$D$502,"&lt;="&amp;AF$3,Solicitudes!$E$3:$E$502,"&gt;="&amp;AF$3,Solicitudes!$G$3:$G$502,"Aprobada",Solicitudes!$L$3:$L$502,"Licencia")+COUNTIFS(Solicitudes!$A$3:$A$502,$A31,Solicitudes!$D$3:$D$502,"&lt;="&amp;AF$3,Solicitudes!$E$3:$E$502,"&gt;="&amp;AF$3,Solicitudes!$G$3:$G$502,"Aprobada",Solicitudes!$L$3:$L$502,"Ausencia")&gt;0,"L",IF(COUNTIFS(Solicitudes!$A$3:$A$502,$A31,Solicitudes!$D$3:$D$502,"&lt;="&amp;AF$3,Solicitudes!$E$3:$E$502,"&gt;="&amp;AF$3,Solicitudes!$G$3:$G$502,"Solicitada")+COUNTIFS(Solicitudes!$A$3:$A$502,$A31,Solicitudes!$D$3:$D$502,"&lt;="&amp;AF$3,Solicitudes!$E$3:$E$502,"&gt;="&amp;AF$3,Solicitudes!$G$3:$G$502,"Planificada")&gt;0,"P",""))))</f>
        <v/>
      </c>
      <c r="AG31" s="27">
        <f>IF(OR(AG$3="",$A31=""),"",IF(COUNTIFS(Solicitudes!$A$3:$A$502,$A31,Solicitudes!$D$3:$D$502,"&lt;="&amp;AG$3,Solicitudes!$E$3:$E$502,"&gt;="&amp;AG$3,Solicitudes!$G$3:$G$502,"Aprobada",Solicitudes!$L$3:$L$502,"&lt;&gt;Licencia",Solicitudes!$L$3:$L$502,"&lt;&gt;Ausencia")&gt;0,"V",IF(COUNTIFS(Solicitudes!$A$3:$A$502,$A31,Solicitudes!$D$3:$D$502,"&lt;="&amp;AG$3,Solicitudes!$E$3:$E$502,"&gt;="&amp;AG$3,Solicitudes!$G$3:$G$502,"Aprobada",Solicitudes!$L$3:$L$502,"Licencia")+COUNTIFS(Solicitudes!$A$3:$A$502,$A31,Solicitudes!$D$3:$D$502,"&lt;="&amp;AG$3,Solicitudes!$E$3:$E$502,"&gt;="&amp;AG$3,Solicitudes!$G$3:$G$502,"Aprobada",Solicitudes!$L$3:$L$502,"Ausencia")&gt;0,"L",IF(COUNTIFS(Solicitudes!$A$3:$A$502,$A31,Solicitudes!$D$3:$D$502,"&lt;="&amp;AG$3,Solicitudes!$E$3:$E$502,"&gt;="&amp;AG$3,Solicitudes!$G$3:$G$502,"Solicitada")+COUNTIFS(Solicitudes!$A$3:$A$502,$A31,Solicitudes!$D$3:$D$502,"&lt;="&amp;AG$3,Solicitudes!$E$3:$E$502,"&gt;="&amp;AG$3,Solicitudes!$G$3:$G$502,"Planificada")&gt;0,"P",""))))</f>
        <v/>
      </c>
    </row>
    <row r="32">
      <c r="A32">
        <f>IF(Saldos!A32="","",Saldos!A32)</f>
        <v/>
      </c>
      <c r="B32">
        <f>IF(A32="","",Saldos!B32)</f>
        <v/>
      </c>
      <c r="C32" s="27">
        <f>IF(OR(C$3="",$A32=""),"",IF(COUNTIFS(Solicitudes!$A$3:$A$502,$A32,Solicitudes!$D$3:$D$502,"&lt;="&amp;C$3,Solicitudes!$E$3:$E$502,"&gt;="&amp;C$3,Solicitudes!$G$3:$G$502,"Aprobada",Solicitudes!$L$3:$L$502,"&lt;&gt;Licencia",Solicitudes!$L$3:$L$502,"&lt;&gt;Ausencia")&gt;0,"V",IF(COUNTIFS(Solicitudes!$A$3:$A$502,$A32,Solicitudes!$D$3:$D$502,"&lt;="&amp;C$3,Solicitudes!$E$3:$E$502,"&gt;="&amp;C$3,Solicitudes!$G$3:$G$502,"Aprobada",Solicitudes!$L$3:$L$502,"Licencia")+COUNTIFS(Solicitudes!$A$3:$A$502,$A32,Solicitudes!$D$3:$D$502,"&lt;="&amp;C$3,Solicitudes!$E$3:$E$502,"&gt;="&amp;C$3,Solicitudes!$G$3:$G$502,"Aprobada",Solicitudes!$L$3:$L$502,"Ausencia")&gt;0,"L",IF(COUNTIFS(Solicitudes!$A$3:$A$502,$A32,Solicitudes!$D$3:$D$502,"&lt;="&amp;C$3,Solicitudes!$E$3:$E$502,"&gt;="&amp;C$3,Solicitudes!$G$3:$G$502,"Solicitada")+COUNTIFS(Solicitudes!$A$3:$A$502,$A32,Solicitudes!$D$3:$D$502,"&lt;="&amp;C$3,Solicitudes!$E$3:$E$502,"&gt;="&amp;C$3,Solicitudes!$G$3:$G$502,"Planificada")&gt;0,"P",""))))</f>
        <v/>
      </c>
      <c r="D32" s="27">
        <f>IF(OR(D$3="",$A32=""),"",IF(COUNTIFS(Solicitudes!$A$3:$A$502,$A32,Solicitudes!$D$3:$D$502,"&lt;="&amp;D$3,Solicitudes!$E$3:$E$502,"&gt;="&amp;D$3,Solicitudes!$G$3:$G$502,"Aprobada",Solicitudes!$L$3:$L$502,"&lt;&gt;Licencia",Solicitudes!$L$3:$L$502,"&lt;&gt;Ausencia")&gt;0,"V",IF(COUNTIFS(Solicitudes!$A$3:$A$502,$A32,Solicitudes!$D$3:$D$502,"&lt;="&amp;D$3,Solicitudes!$E$3:$E$502,"&gt;="&amp;D$3,Solicitudes!$G$3:$G$502,"Aprobada",Solicitudes!$L$3:$L$502,"Licencia")+COUNTIFS(Solicitudes!$A$3:$A$502,$A32,Solicitudes!$D$3:$D$502,"&lt;="&amp;D$3,Solicitudes!$E$3:$E$502,"&gt;="&amp;D$3,Solicitudes!$G$3:$G$502,"Aprobada",Solicitudes!$L$3:$L$502,"Ausencia")&gt;0,"L",IF(COUNTIFS(Solicitudes!$A$3:$A$502,$A32,Solicitudes!$D$3:$D$502,"&lt;="&amp;D$3,Solicitudes!$E$3:$E$502,"&gt;="&amp;D$3,Solicitudes!$G$3:$G$502,"Solicitada")+COUNTIFS(Solicitudes!$A$3:$A$502,$A32,Solicitudes!$D$3:$D$502,"&lt;="&amp;D$3,Solicitudes!$E$3:$E$502,"&gt;="&amp;D$3,Solicitudes!$G$3:$G$502,"Planificada")&gt;0,"P",""))))</f>
        <v/>
      </c>
      <c r="E32" s="27">
        <f>IF(OR(E$3="",$A32=""),"",IF(COUNTIFS(Solicitudes!$A$3:$A$502,$A32,Solicitudes!$D$3:$D$502,"&lt;="&amp;E$3,Solicitudes!$E$3:$E$502,"&gt;="&amp;E$3,Solicitudes!$G$3:$G$502,"Aprobada",Solicitudes!$L$3:$L$502,"&lt;&gt;Licencia",Solicitudes!$L$3:$L$502,"&lt;&gt;Ausencia")&gt;0,"V",IF(COUNTIFS(Solicitudes!$A$3:$A$502,$A32,Solicitudes!$D$3:$D$502,"&lt;="&amp;E$3,Solicitudes!$E$3:$E$502,"&gt;="&amp;E$3,Solicitudes!$G$3:$G$502,"Aprobada",Solicitudes!$L$3:$L$502,"Licencia")+COUNTIFS(Solicitudes!$A$3:$A$502,$A32,Solicitudes!$D$3:$D$502,"&lt;="&amp;E$3,Solicitudes!$E$3:$E$502,"&gt;="&amp;E$3,Solicitudes!$G$3:$G$502,"Aprobada",Solicitudes!$L$3:$L$502,"Ausencia")&gt;0,"L",IF(COUNTIFS(Solicitudes!$A$3:$A$502,$A32,Solicitudes!$D$3:$D$502,"&lt;="&amp;E$3,Solicitudes!$E$3:$E$502,"&gt;="&amp;E$3,Solicitudes!$G$3:$G$502,"Solicitada")+COUNTIFS(Solicitudes!$A$3:$A$502,$A32,Solicitudes!$D$3:$D$502,"&lt;="&amp;E$3,Solicitudes!$E$3:$E$502,"&gt;="&amp;E$3,Solicitudes!$G$3:$G$502,"Planificada")&gt;0,"P",""))))</f>
        <v/>
      </c>
      <c r="F32" s="27">
        <f>IF(OR(F$3="",$A32=""),"",IF(COUNTIFS(Solicitudes!$A$3:$A$502,$A32,Solicitudes!$D$3:$D$502,"&lt;="&amp;F$3,Solicitudes!$E$3:$E$502,"&gt;="&amp;F$3,Solicitudes!$G$3:$G$502,"Aprobada",Solicitudes!$L$3:$L$502,"&lt;&gt;Licencia",Solicitudes!$L$3:$L$502,"&lt;&gt;Ausencia")&gt;0,"V",IF(COUNTIFS(Solicitudes!$A$3:$A$502,$A32,Solicitudes!$D$3:$D$502,"&lt;="&amp;F$3,Solicitudes!$E$3:$E$502,"&gt;="&amp;F$3,Solicitudes!$G$3:$G$502,"Aprobada",Solicitudes!$L$3:$L$502,"Licencia")+COUNTIFS(Solicitudes!$A$3:$A$502,$A32,Solicitudes!$D$3:$D$502,"&lt;="&amp;F$3,Solicitudes!$E$3:$E$502,"&gt;="&amp;F$3,Solicitudes!$G$3:$G$502,"Aprobada",Solicitudes!$L$3:$L$502,"Ausencia")&gt;0,"L",IF(COUNTIFS(Solicitudes!$A$3:$A$502,$A32,Solicitudes!$D$3:$D$502,"&lt;="&amp;F$3,Solicitudes!$E$3:$E$502,"&gt;="&amp;F$3,Solicitudes!$G$3:$G$502,"Solicitada")+COUNTIFS(Solicitudes!$A$3:$A$502,$A32,Solicitudes!$D$3:$D$502,"&lt;="&amp;F$3,Solicitudes!$E$3:$E$502,"&gt;="&amp;F$3,Solicitudes!$G$3:$G$502,"Planificada")&gt;0,"P",""))))</f>
        <v/>
      </c>
      <c r="G32" s="27">
        <f>IF(OR(G$3="",$A32=""),"",IF(COUNTIFS(Solicitudes!$A$3:$A$502,$A32,Solicitudes!$D$3:$D$502,"&lt;="&amp;G$3,Solicitudes!$E$3:$E$502,"&gt;="&amp;G$3,Solicitudes!$G$3:$G$502,"Aprobada",Solicitudes!$L$3:$L$502,"&lt;&gt;Licencia",Solicitudes!$L$3:$L$502,"&lt;&gt;Ausencia")&gt;0,"V",IF(COUNTIFS(Solicitudes!$A$3:$A$502,$A32,Solicitudes!$D$3:$D$502,"&lt;="&amp;G$3,Solicitudes!$E$3:$E$502,"&gt;="&amp;G$3,Solicitudes!$G$3:$G$502,"Aprobada",Solicitudes!$L$3:$L$502,"Licencia")+COUNTIFS(Solicitudes!$A$3:$A$502,$A32,Solicitudes!$D$3:$D$502,"&lt;="&amp;G$3,Solicitudes!$E$3:$E$502,"&gt;="&amp;G$3,Solicitudes!$G$3:$G$502,"Aprobada",Solicitudes!$L$3:$L$502,"Ausencia")&gt;0,"L",IF(COUNTIFS(Solicitudes!$A$3:$A$502,$A32,Solicitudes!$D$3:$D$502,"&lt;="&amp;G$3,Solicitudes!$E$3:$E$502,"&gt;="&amp;G$3,Solicitudes!$G$3:$G$502,"Solicitada")+COUNTIFS(Solicitudes!$A$3:$A$502,$A32,Solicitudes!$D$3:$D$502,"&lt;="&amp;G$3,Solicitudes!$E$3:$E$502,"&gt;="&amp;G$3,Solicitudes!$G$3:$G$502,"Planificada")&gt;0,"P",""))))</f>
        <v/>
      </c>
      <c r="H32" s="27">
        <f>IF(OR(H$3="",$A32=""),"",IF(COUNTIFS(Solicitudes!$A$3:$A$502,$A32,Solicitudes!$D$3:$D$502,"&lt;="&amp;H$3,Solicitudes!$E$3:$E$502,"&gt;="&amp;H$3,Solicitudes!$G$3:$G$502,"Aprobada",Solicitudes!$L$3:$L$502,"&lt;&gt;Licencia",Solicitudes!$L$3:$L$502,"&lt;&gt;Ausencia")&gt;0,"V",IF(COUNTIFS(Solicitudes!$A$3:$A$502,$A32,Solicitudes!$D$3:$D$502,"&lt;="&amp;H$3,Solicitudes!$E$3:$E$502,"&gt;="&amp;H$3,Solicitudes!$G$3:$G$502,"Aprobada",Solicitudes!$L$3:$L$502,"Licencia")+COUNTIFS(Solicitudes!$A$3:$A$502,$A32,Solicitudes!$D$3:$D$502,"&lt;="&amp;H$3,Solicitudes!$E$3:$E$502,"&gt;="&amp;H$3,Solicitudes!$G$3:$G$502,"Aprobada",Solicitudes!$L$3:$L$502,"Ausencia")&gt;0,"L",IF(COUNTIFS(Solicitudes!$A$3:$A$502,$A32,Solicitudes!$D$3:$D$502,"&lt;="&amp;H$3,Solicitudes!$E$3:$E$502,"&gt;="&amp;H$3,Solicitudes!$G$3:$G$502,"Solicitada")+COUNTIFS(Solicitudes!$A$3:$A$502,$A32,Solicitudes!$D$3:$D$502,"&lt;="&amp;H$3,Solicitudes!$E$3:$E$502,"&gt;="&amp;H$3,Solicitudes!$G$3:$G$502,"Planificada")&gt;0,"P",""))))</f>
        <v/>
      </c>
      <c r="I32" s="27">
        <f>IF(OR(I$3="",$A32=""),"",IF(COUNTIFS(Solicitudes!$A$3:$A$502,$A32,Solicitudes!$D$3:$D$502,"&lt;="&amp;I$3,Solicitudes!$E$3:$E$502,"&gt;="&amp;I$3,Solicitudes!$G$3:$G$502,"Aprobada",Solicitudes!$L$3:$L$502,"&lt;&gt;Licencia",Solicitudes!$L$3:$L$502,"&lt;&gt;Ausencia")&gt;0,"V",IF(COUNTIFS(Solicitudes!$A$3:$A$502,$A32,Solicitudes!$D$3:$D$502,"&lt;="&amp;I$3,Solicitudes!$E$3:$E$502,"&gt;="&amp;I$3,Solicitudes!$G$3:$G$502,"Aprobada",Solicitudes!$L$3:$L$502,"Licencia")+COUNTIFS(Solicitudes!$A$3:$A$502,$A32,Solicitudes!$D$3:$D$502,"&lt;="&amp;I$3,Solicitudes!$E$3:$E$502,"&gt;="&amp;I$3,Solicitudes!$G$3:$G$502,"Aprobada",Solicitudes!$L$3:$L$502,"Ausencia")&gt;0,"L",IF(COUNTIFS(Solicitudes!$A$3:$A$502,$A32,Solicitudes!$D$3:$D$502,"&lt;="&amp;I$3,Solicitudes!$E$3:$E$502,"&gt;="&amp;I$3,Solicitudes!$G$3:$G$502,"Solicitada")+COUNTIFS(Solicitudes!$A$3:$A$502,$A32,Solicitudes!$D$3:$D$502,"&lt;="&amp;I$3,Solicitudes!$E$3:$E$502,"&gt;="&amp;I$3,Solicitudes!$G$3:$G$502,"Planificada")&gt;0,"P",""))))</f>
        <v/>
      </c>
      <c r="J32" s="27">
        <f>IF(OR(J$3="",$A32=""),"",IF(COUNTIFS(Solicitudes!$A$3:$A$502,$A32,Solicitudes!$D$3:$D$502,"&lt;="&amp;J$3,Solicitudes!$E$3:$E$502,"&gt;="&amp;J$3,Solicitudes!$G$3:$G$502,"Aprobada",Solicitudes!$L$3:$L$502,"&lt;&gt;Licencia",Solicitudes!$L$3:$L$502,"&lt;&gt;Ausencia")&gt;0,"V",IF(COUNTIFS(Solicitudes!$A$3:$A$502,$A32,Solicitudes!$D$3:$D$502,"&lt;="&amp;J$3,Solicitudes!$E$3:$E$502,"&gt;="&amp;J$3,Solicitudes!$G$3:$G$502,"Aprobada",Solicitudes!$L$3:$L$502,"Licencia")+COUNTIFS(Solicitudes!$A$3:$A$502,$A32,Solicitudes!$D$3:$D$502,"&lt;="&amp;J$3,Solicitudes!$E$3:$E$502,"&gt;="&amp;J$3,Solicitudes!$G$3:$G$502,"Aprobada",Solicitudes!$L$3:$L$502,"Ausencia")&gt;0,"L",IF(COUNTIFS(Solicitudes!$A$3:$A$502,$A32,Solicitudes!$D$3:$D$502,"&lt;="&amp;J$3,Solicitudes!$E$3:$E$502,"&gt;="&amp;J$3,Solicitudes!$G$3:$G$502,"Solicitada")+COUNTIFS(Solicitudes!$A$3:$A$502,$A32,Solicitudes!$D$3:$D$502,"&lt;="&amp;J$3,Solicitudes!$E$3:$E$502,"&gt;="&amp;J$3,Solicitudes!$G$3:$G$502,"Planificada")&gt;0,"P",""))))</f>
        <v/>
      </c>
      <c r="K32" s="27">
        <f>IF(OR(K$3="",$A32=""),"",IF(COUNTIFS(Solicitudes!$A$3:$A$502,$A32,Solicitudes!$D$3:$D$502,"&lt;="&amp;K$3,Solicitudes!$E$3:$E$502,"&gt;="&amp;K$3,Solicitudes!$G$3:$G$502,"Aprobada",Solicitudes!$L$3:$L$502,"&lt;&gt;Licencia",Solicitudes!$L$3:$L$502,"&lt;&gt;Ausencia")&gt;0,"V",IF(COUNTIFS(Solicitudes!$A$3:$A$502,$A32,Solicitudes!$D$3:$D$502,"&lt;="&amp;K$3,Solicitudes!$E$3:$E$502,"&gt;="&amp;K$3,Solicitudes!$G$3:$G$502,"Aprobada",Solicitudes!$L$3:$L$502,"Licencia")+COUNTIFS(Solicitudes!$A$3:$A$502,$A32,Solicitudes!$D$3:$D$502,"&lt;="&amp;K$3,Solicitudes!$E$3:$E$502,"&gt;="&amp;K$3,Solicitudes!$G$3:$G$502,"Aprobada",Solicitudes!$L$3:$L$502,"Ausencia")&gt;0,"L",IF(COUNTIFS(Solicitudes!$A$3:$A$502,$A32,Solicitudes!$D$3:$D$502,"&lt;="&amp;K$3,Solicitudes!$E$3:$E$502,"&gt;="&amp;K$3,Solicitudes!$G$3:$G$502,"Solicitada")+COUNTIFS(Solicitudes!$A$3:$A$502,$A32,Solicitudes!$D$3:$D$502,"&lt;="&amp;K$3,Solicitudes!$E$3:$E$502,"&gt;="&amp;K$3,Solicitudes!$G$3:$G$502,"Planificada")&gt;0,"P",""))))</f>
        <v/>
      </c>
      <c r="L32" s="27">
        <f>IF(OR(L$3="",$A32=""),"",IF(COUNTIFS(Solicitudes!$A$3:$A$502,$A32,Solicitudes!$D$3:$D$502,"&lt;="&amp;L$3,Solicitudes!$E$3:$E$502,"&gt;="&amp;L$3,Solicitudes!$G$3:$G$502,"Aprobada",Solicitudes!$L$3:$L$502,"&lt;&gt;Licencia",Solicitudes!$L$3:$L$502,"&lt;&gt;Ausencia")&gt;0,"V",IF(COUNTIFS(Solicitudes!$A$3:$A$502,$A32,Solicitudes!$D$3:$D$502,"&lt;="&amp;L$3,Solicitudes!$E$3:$E$502,"&gt;="&amp;L$3,Solicitudes!$G$3:$G$502,"Aprobada",Solicitudes!$L$3:$L$502,"Licencia")+COUNTIFS(Solicitudes!$A$3:$A$502,$A32,Solicitudes!$D$3:$D$502,"&lt;="&amp;L$3,Solicitudes!$E$3:$E$502,"&gt;="&amp;L$3,Solicitudes!$G$3:$G$502,"Aprobada",Solicitudes!$L$3:$L$502,"Ausencia")&gt;0,"L",IF(COUNTIFS(Solicitudes!$A$3:$A$502,$A32,Solicitudes!$D$3:$D$502,"&lt;="&amp;L$3,Solicitudes!$E$3:$E$502,"&gt;="&amp;L$3,Solicitudes!$G$3:$G$502,"Solicitada")+COUNTIFS(Solicitudes!$A$3:$A$502,$A32,Solicitudes!$D$3:$D$502,"&lt;="&amp;L$3,Solicitudes!$E$3:$E$502,"&gt;="&amp;L$3,Solicitudes!$G$3:$G$502,"Planificada")&gt;0,"P",""))))</f>
        <v/>
      </c>
      <c r="M32" s="27">
        <f>IF(OR(M$3="",$A32=""),"",IF(COUNTIFS(Solicitudes!$A$3:$A$502,$A32,Solicitudes!$D$3:$D$502,"&lt;="&amp;M$3,Solicitudes!$E$3:$E$502,"&gt;="&amp;M$3,Solicitudes!$G$3:$G$502,"Aprobada",Solicitudes!$L$3:$L$502,"&lt;&gt;Licencia",Solicitudes!$L$3:$L$502,"&lt;&gt;Ausencia")&gt;0,"V",IF(COUNTIFS(Solicitudes!$A$3:$A$502,$A32,Solicitudes!$D$3:$D$502,"&lt;="&amp;M$3,Solicitudes!$E$3:$E$502,"&gt;="&amp;M$3,Solicitudes!$G$3:$G$502,"Aprobada",Solicitudes!$L$3:$L$502,"Licencia")+COUNTIFS(Solicitudes!$A$3:$A$502,$A32,Solicitudes!$D$3:$D$502,"&lt;="&amp;M$3,Solicitudes!$E$3:$E$502,"&gt;="&amp;M$3,Solicitudes!$G$3:$G$502,"Aprobada",Solicitudes!$L$3:$L$502,"Ausencia")&gt;0,"L",IF(COUNTIFS(Solicitudes!$A$3:$A$502,$A32,Solicitudes!$D$3:$D$502,"&lt;="&amp;M$3,Solicitudes!$E$3:$E$502,"&gt;="&amp;M$3,Solicitudes!$G$3:$G$502,"Solicitada")+COUNTIFS(Solicitudes!$A$3:$A$502,$A32,Solicitudes!$D$3:$D$502,"&lt;="&amp;M$3,Solicitudes!$E$3:$E$502,"&gt;="&amp;M$3,Solicitudes!$G$3:$G$502,"Planificada")&gt;0,"P",""))))</f>
        <v/>
      </c>
      <c r="N32" s="27">
        <f>IF(OR(N$3="",$A32=""),"",IF(COUNTIFS(Solicitudes!$A$3:$A$502,$A32,Solicitudes!$D$3:$D$502,"&lt;="&amp;N$3,Solicitudes!$E$3:$E$502,"&gt;="&amp;N$3,Solicitudes!$G$3:$G$502,"Aprobada",Solicitudes!$L$3:$L$502,"&lt;&gt;Licencia",Solicitudes!$L$3:$L$502,"&lt;&gt;Ausencia")&gt;0,"V",IF(COUNTIFS(Solicitudes!$A$3:$A$502,$A32,Solicitudes!$D$3:$D$502,"&lt;="&amp;N$3,Solicitudes!$E$3:$E$502,"&gt;="&amp;N$3,Solicitudes!$G$3:$G$502,"Aprobada",Solicitudes!$L$3:$L$502,"Licencia")+COUNTIFS(Solicitudes!$A$3:$A$502,$A32,Solicitudes!$D$3:$D$502,"&lt;="&amp;N$3,Solicitudes!$E$3:$E$502,"&gt;="&amp;N$3,Solicitudes!$G$3:$G$502,"Aprobada",Solicitudes!$L$3:$L$502,"Ausencia")&gt;0,"L",IF(COUNTIFS(Solicitudes!$A$3:$A$502,$A32,Solicitudes!$D$3:$D$502,"&lt;="&amp;N$3,Solicitudes!$E$3:$E$502,"&gt;="&amp;N$3,Solicitudes!$G$3:$G$502,"Solicitada")+COUNTIFS(Solicitudes!$A$3:$A$502,$A32,Solicitudes!$D$3:$D$502,"&lt;="&amp;N$3,Solicitudes!$E$3:$E$502,"&gt;="&amp;N$3,Solicitudes!$G$3:$G$502,"Planificada")&gt;0,"P",""))))</f>
        <v/>
      </c>
      <c r="O32" s="27">
        <f>IF(OR(O$3="",$A32=""),"",IF(COUNTIFS(Solicitudes!$A$3:$A$502,$A32,Solicitudes!$D$3:$D$502,"&lt;="&amp;O$3,Solicitudes!$E$3:$E$502,"&gt;="&amp;O$3,Solicitudes!$G$3:$G$502,"Aprobada",Solicitudes!$L$3:$L$502,"&lt;&gt;Licencia",Solicitudes!$L$3:$L$502,"&lt;&gt;Ausencia")&gt;0,"V",IF(COUNTIFS(Solicitudes!$A$3:$A$502,$A32,Solicitudes!$D$3:$D$502,"&lt;="&amp;O$3,Solicitudes!$E$3:$E$502,"&gt;="&amp;O$3,Solicitudes!$G$3:$G$502,"Aprobada",Solicitudes!$L$3:$L$502,"Licencia")+COUNTIFS(Solicitudes!$A$3:$A$502,$A32,Solicitudes!$D$3:$D$502,"&lt;="&amp;O$3,Solicitudes!$E$3:$E$502,"&gt;="&amp;O$3,Solicitudes!$G$3:$G$502,"Aprobada",Solicitudes!$L$3:$L$502,"Ausencia")&gt;0,"L",IF(COUNTIFS(Solicitudes!$A$3:$A$502,$A32,Solicitudes!$D$3:$D$502,"&lt;="&amp;O$3,Solicitudes!$E$3:$E$502,"&gt;="&amp;O$3,Solicitudes!$G$3:$G$502,"Solicitada")+COUNTIFS(Solicitudes!$A$3:$A$502,$A32,Solicitudes!$D$3:$D$502,"&lt;="&amp;O$3,Solicitudes!$E$3:$E$502,"&gt;="&amp;O$3,Solicitudes!$G$3:$G$502,"Planificada")&gt;0,"P",""))))</f>
        <v/>
      </c>
      <c r="P32" s="27">
        <f>IF(OR(P$3="",$A32=""),"",IF(COUNTIFS(Solicitudes!$A$3:$A$502,$A32,Solicitudes!$D$3:$D$502,"&lt;="&amp;P$3,Solicitudes!$E$3:$E$502,"&gt;="&amp;P$3,Solicitudes!$G$3:$G$502,"Aprobada",Solicitudes!$L$3:$L$502,"&lt;&gt;Licencia",Solicitudes!$L$3:$L$502,"&lt;&gt;Ausencia")&gt;0,"V",IF(COUNTIFS(Solicitudes!$A$3:$A$502,$A32,Solicitudes!$D$3:$D$502,"&lt;="&amp;P$3,Solicitudes!$E$3:$E$502,"&gt;="&amp;P$3,Solicitudes!$G$3:$G$502,"Aprobada",Solicitudes!$L$3:$L$502,"Licencia")+COUNTIFS(Solicitudes!$A$3:$A$502,$A32,Solicitudes!$D$3:$D$502,"&lt;="&amp;P$3,Solicitudes!$E$3:$E$502,"&gt;="&amp;P$3,Solicitudes!$G$3:$G$502,"Aprobada",Solicitudes!$L$3:$L$502,"Ausencia")&gt;0,"L",IF(COUNTIFS(Solicitudes!$A$3:$A$502,$A32,Solicitudes!$D$3:$D$502,"&lt;="&amp;P$3,Solicitudes!$E$3:$E$502,"&gt;="&amp;P$3,Solicitudes!$G$3:$G$502,"Solicitada")+COUNTIFS(Solicitudes!$A$3:$A$502,$A32,Solicitudes!$D$3:$D$502,"&lt;="&amp;P$3,Solicitudes!$E$3:$E$502,"&gt;="&amp;P$3,Solicitudes!$G$3:$G$502,"Planificada")&gt;0,"P",""))))</f>
        <v/>
      </c>
      <c r="Q32" s="27">
        <f>IF(OR(Q$3="",$A32=""),"",IF(COUNTIFS(Solicitudes!$A$3:$A$502,$A32,Solicitudes!$D$3:$D$502,"&lt;="&amp;Q$3,Solicitudes!$E$3:$E$502,"&gt;="&amp;Q$3,Solicitudes!$G$3:$G$502,"Aprobada",Solicitudes!$L$3:$L$502,"&lt;&gt;Licencia",Solicitudes!$L$3:$L$502,"&lt;&gt;Ausencia")&gt;0,"V",IF(COUNTIFS(Solicitudes!$A$3:$A$502,$A32,Solicitudes!$D$3:$D$502,"&lt;="&amp;Q$3,Solicitudes!$E$3:$E$502,"&gt;="&amp;Q$3,Solicitudes!$G$3:$G$502,"Aprobada",Solicitudes!$L$3:$L$502,"Licencia")+COUNTIFS(Solicitudes!$A$3:$A$502,$A32,Solicitudes!$D$3:$D$502,"&lt;="&amp;Q$3,Solicitudes!$E$3:$E$502,"&gt;="&amp;Q$3,Solicitudes!$G$3:$G$502,"Aprobada",Solicitudes!$L$3:$L$502,"Ausencia")&gt;0,"L",IF(COUNTIFS(Solicitudes!$A$3:$A$502,$A32,Solicitudes!$D$3:$D$502,"&lt;="&amp;Q$3,Solicitudes!$E$3:$E$502,"&gt;="&amp;Q$3,Solicitudes!$G$3:$G$502,"Solicitada")+COUNTIFS(Solicitudes!$A$3:$A$502,$A32,Solicitudes!$D$3:$D$502,"&lt;="&amp;Q$3,Solicitudes!$E$3:$E$502,"&gt;="&amp;Q$3,Solicitudes!$G$3:$G$502,"Planificada")&gt;0,"P",""))))</f>
        <v/>
      </c>
      <c r="R32" s="27">
        <f>IF(OR(R$3="",$A32=""),"",IF(COUNTIFS(Solicitudes!$A$3:$A$502,$A32,Solicitudes!$D$3:$D$502,"&lt;="&amp;R$3,Solicitudes!$E$3:$E$502,"&gt;="&amp;R$3,Solicitudes!$G$3:$G$502,"Aprobada",Solicitudes!$L$3:$L$502,"&lt;&gt;Licencia",Solicitudes!$L$3:$L$502,"&lt;&gt;Ausencia")&gt;0,"V",IF(COUNTIFS(Solicitudes!$A$3:$A$502,$A32,Solicitudes!$D$3:$D$502,"&lt;="&amp;R$3,Solicitudes!$E$3:$E$502,"&gt;="&amp;R$3,Solicitudes!$G$3:$G$502,"Aprobada",Solicitudes!$L$3:$L$502,"Licencia")+COUNTIFS(Solicitudes!$A$3:$A$502,$A32,Solicitudes!$D$3:$D$502,"&lt;="&amp;R$3,Solicitudes!$E$3:$E$502,"&gt;="&amp;R$3,Solicitudes!$G$3:$G$502,"Aprobada",Solicitudes!$L$3:$L$502,"Ausencia")&gt;0,"L",IF(COUNTIFS(Solicitudes!$A$3:$A$502,$A32,Solicitudes!$D$3:$D$502,"&lt;="&amp;R$3,Solicitudes!$E$3:$E$502,"&gt;="&amp;R$3,Solicitudes!$G$3:$G$502,"Solicitada")+COUNTIFS(Solicitudes!$A$3:$A$502,$A32,Solicitudes!$D$3:$D$502,"&lt;="&amp;R$3,Solicitudes!$E$3:$E$502,"&gt;="&amp;R$3,Solicitudes!$G$3:$G$502,"Planificada")&gt;0,"P",""))))</f>
        <v/>
      </c>
      <c r="S32" s="27">
        <f>IF(OR(S$3="",$A32=""),"",IF(COUNTIFS(Solicitudes!$A$3:$A$502,$A32,Solicitudes!$D$3:$D$502,"&lt;="&amp;S$3,Solicitudes!$E$3:$E$502,"&gt;="&amp;S$3,Solicitudes!$G$3:$G$502,"Aprobada",Solicitudes!$L$3:$L$502,"&lt;&gt;Licencia",Solicitudes!$L$3:$L$502,"&lt;&gt;Ausencia")&gt;0,"V",IF(COUNTIFS(Solicitudes!$A$3:$A$502,$A32,Solicitudes!$D$3:$D$502,"&lt;="&amp;S$3,Solicitudes!$E$3:$E$502,"&gt;="&amp;S$3,Solicitudes!$G$3:$G$502,"Aprobada",Solicitudes!$L$3:$L$502,"Licencia")+COUNTIFS(Solicitudes!$A$3:$A$502,$A32,Solicitudes!$D$3:$D$502,"&lt;="&amp;S$3,Solicitudes!$E$3:$E$502,"&gt;="&amp;S$3,Solicitudes!$G$3:$G$502,"Aprobada",Solicitudes!$L$3:$L$502,"Ausencia")&gt;0,"L",IF(COUNTIFS(Solicitudes!$A$3:$A$502,$A32,Solicitudes!$D$3:$D$502,"&lt;="&amp;S$3,Solicitudes!$E$3:$E$502,"&gt;="&amp;S$3,Solicitudes!$G$3:$G$502,"Solicitada")+COUNTIFS(Solicitudes!$A$3:$A$502,$A32,Solicitudes!$D$3:$D$502,"&lt;="&amp;S$3,Solicitudes!$E$3:$E$502,"&gt;="&amp;S$3,Solicitudes!$G$3:$G$502,"Planificada")&gt;0,"P",""))))</f>
        <v/>
      </c>
      <c r="T32" s="27">
        <f>IF(OR(T$3="",$A32=""),"",IF(COUNTIFS(Solicitudes!$A$3:$A$502,$A32,Solicitudes!$D$3:$D$502,"&lt;="&amp;T$3,Solicitudes!$E$3:$E$502,"&gt;="&amp;T$3,Solicitudes!$G$3:$G$502,"Aprobada",Solicitudes!$L$3:$L$502,"&lt;&gt;Licencia",Solicitudes!$L$3:$L$502,"&lt;&gt;Ausencia")&gt;0,"V",IF(COUNTIFS(Solicitudes!$A$3:$A$502,$A32,Solicitudes!$D$3:$D$502,"&lt;="&amp;T$3,Solicitudes!$E$3:$E$502,"&gt;="&amp;T$3,Solicitudes!$G$3:$G$502,"Aprobada",Solicitudes!$L$3:$L$502,"Licencia")+COUNTIFS(Solicitudes!$A$3:$A$502,$A32,Solicitudes!$D$3:$D$502,"&lt;="&amp;T$3,Solicitudes!$E$3:$E$502,"&gt;="&amp;T$3,Solicitudes!$G$3:$G$502,"Aprobada",Solicitudes!$L$3:$L$502,"Ausencia")&gt;0,"L",IF(COUNTIFS(Solicitudes!$A$3:$A$502,$A32,Solicitudes!$D$3:$D$502,"&lt;="&amp;T$3,Solicitudes!$E$3:$E$502,"&gt;="&amp;T$3,Solicitudes!$G$3:$G$502,"Solicitada")+COUNTIFS(Solicitudes!$A$3:$A$502,$A32,Solicitudes!$D$3:$D$502,"&lt;="&amp;T$3,Solicitudes!$E$3:$E$502,"&gt;="&amp;T$3,Solicitudes!$G$3:$G$502,"Planificada")&gt;0,"P",""))))</f>
        <v/>
      </c>
      <c r="U32" s="27">
        <f>IF(OR(U$3="",$A32=""),"",IF(COUNTIFS(Solicitudes!$A$3:$A$502,$A32,Solicitudes!$D$3:$D$502,"&lt;="&amp;U$3,Solicitudes!$E$3:$E$502,"&gt;="&amp;U$3,Solicitudes!$G$3:$G$502,"Aprobada",Solicitudes!$L$3:$L$502,"&lt;&gt;Licencia",Solicitudes!$L$3:$L$502,"&lt;&gt;Ausencia")&gt;0,"V",IF(COUNTIFS(Solicitudes!$A$3:$A$502,$A32,Solicitudes!$D$3:$D$502,"&lt;="&amp;U$3,Solicitudes!$E$3:$E$502,"&gt;="&amp;U$3,Solicitudes!$G$3:$G$502,"Aprobada",Solicitudes!$L$3:$L$502,"Licencia")+COUNTIFS(Solicitudes!$A$3:$A$502,$A32,Solicitudes!$D$3:$D$502,"&lt;="&amp;U$3,Solicitudes!$E$3:$E$502,"&gt;="&amp;U$3,Solicitudes!$G$3:$G$502,"Aprobada",Solicitudes!$L$3:$L$502,"Ausencia")&gt;0,"L",IF(COUNTIFS(Solicitudes!$A$3:$A$502,$A32,Solicitudes!$D$3:$D$502,"&lt;="&amp;U$3,Solicitudes!$E$3:$E$502,"&gt;="&amp;U$3,Solicitudes!$G$3:$G$502,"Solicitada")+COUNTIFS(Solicitudes!$A$3:$A$502,$A32,Solicitudes!$D$3:$D$502,"&lt;="&amp;U$3,Solicitudes!$E$3:$E$502,"&gt;="&amp;U$3,Solicitudes!$G$3:$G$502,"Planificada")&gt;0,"P",""))))</f>
        <v/>
      </c>
      <c r="V32" s="27">
        <f>IF(OR(V$3="",$A32=""),"",IF(COUNTIFS(Solicitudes!$A$3:$A$502,$A32,Solicitudes!$D$3:$D$502,"&lt;="&amp;V$3,Solicitudes!$E$3:$E$502,"&gt;="&amp;V$3,Solicitudes!$G$3:$G$502,"Aprobada",Solicitudes!$L$3:$L$502,"&lt;&gt;Licencia",Solicitudes!$L$3:$L$502,"&lt;&gt;Ausencia")&gt;0,"V",IF(COUNTIFS(Solicitudes!$A$3:$A$502,$A32,Solicitudes!$D$3:$D$502,"&lt;="&amp;V$3,Solicitudes!$E$3:$E$502,"&gt;="&amp;V$3,Solicitudes!$G$3:$G$502,"Aprobada",Solicitudes!$L$3:$L$502,"Licencia")+COUNTIFS(Solicitudes!$A$3:$A$502,$A32,Solicitudes!$D$3:$D$502,"&lt;="&amp;V$3,Solicitudes!$E$3:$E$502,"&gt;="&amp;V$3,Solicitudes!$G$3:$G$502,"Aprobada",Solicitudes!$L$3:$L$502,"Ausencia")&gt;0,"L",IF(COUNTIFS(Solicitudes!$A$3:$A$502,$A32,Solicitudes!$D$3:$D$502,"&lt;="&amp;V$3,Solicitudes!$E$3:$E$502,"&gt;="&amp;V$3,Solicitudes!$G$3:$G$502,"Solicitada")+COUNTIFS(Solicitudes!$A$3:$A$502,$A32,Solicitudes!$D$3:$D$502,"&lt;="&amp;V$3,Solicitudes!$E$3:$E$502,"&gt;="&amp;V$3,Solicitudes!$G$3:$G$502,"Planificada")&gt;0,"P",""))))</f>
        <v/>
      </c>
      <c r="W32" s="27">
        <f>IF(OR(W$3="",$A32=""),"",IF(COUNTIFS(Solicitudes!$A$3:$A$502,$A32,Solicitudes!$D$3:$D$502,"&lt;="&amp;W$3,Solicitudes!$E$3:$E$502,"&gt;="&amp;W$3,Solicitudes!$G$3:$G$502,"Aprobada",Solicitudes!$L$3:$L$502,"&lt;&gt;Licencia",Solicitudes!$L$3:$L$502,"&lt;&gt;Ausencia")&gt;0,"V",IF(COUNTIFS(Solicitudes!$A$3:$A$502,$A32,Solicitudes!$D$3:$D$502,"&lt;="&amp;W$3,Solicitudes!$E$3:$E$502,"&gt;="&amp;W$3,Solicitudes!$G$3:$G$502,"Aprobada",Solicitudes!$L$3:$L$502,"Licencia")+COUNTIFS(Solicitudes!$A$3:$A$502,$A32,Solicitudes!$D$3:$D$502,"&lt;="&amp;W$3,Solicitudes!$E$3:$E$502,"&gt;="&amp;W$3,Solicitudes!$G$3:$G$502,"Aprobada",Solicitudes!$L$3:$L$502,"Ausencia")&gt;0,"L",IF(COUNTIFS(Solicitudes!$A$3:$A$502,$A32,Solicitudes!$D$3:$D$502,"&lt;="&amp;W$3,Solicitudes!$E$3:$E$502,"&gt;="&amp;W$3,Solicitudes!$G$3:$G$502,"Solicitada")+COUNTIFS(Solicitudes!$A$3:$A$502,$A32,Solicitudes!$D$3:$D$502,"&lt;="&amp;W$3,Solicitudes!$E$3:$E$502,"&gt;="&amp;W$3,Solicitudes!$G$3:$G$502,"Planificada")&gt;0,"P",""))))</f>
        <v/>
      </c>
      <c r="X32" s="27">
        <f>IF(OR(X$3="",$A32=""),"",IF(COUNTIFS(Solicitudes!$A$3:$A$502,$A32,Solicitudes!$D$3:$D$502,"&lt;="&amp;X$3,Solicitudes!$E$3:$E$502,"&gt;="&amp;X$3,Solicitudes!$G$3:$G$502,"Aprobada",Solicitudes!$L$3:$L$502,"&lt;&gt;Licencia",Solicitudes!$L$3:$L$502,"&lt;&gt;Ausencia")&gt;0,"V",IF(COUNTIFS(Solicitudes!$A$3:$A$502,$A32,Solicitudes!$D$3:$D$502,"&lt;="&amp;X$3,Solicitudes!$E$3:$E$502,"&gt;="&amp;X$3,Solicitudes!$G$3:$G$502,"Aprobada",Solicitudes!$L$3:$L$502,"Licencia")+COUNTIFS(Solicitudes!$A$3:$A$502,$A32,Solicitudes!$D$3:$D$502,"&lt;="&amp;X$3,Solicitudes!$E$3:$E$502,"&gt;="&amp;X$3,Solicitudes!$G$3:$G$502,"Aprobada",Solicitudes!$L$3:$L$502,"Ausencia")&gt;0,"L",IF(COUNTIFS(Solicitudes!$A$3:$A$502,$A32,Solicitudes!$D$3:$D$502,"&lt;="&amp;X$3,Solicitudes!$E$3:$E$502,"&gt;="&amp;X$3,Solicitudes!$G$3:$G$502,"Solicitada")+COUNTIFS(Solicitudes!$A$3:$A$502,$A32,Solicitudes!$D$3:$D$502,"&lt;="&amp;X$3,Solicitudes!$E$3:$E$502,"&gt;="&amp;X$3,Solicitudes!$G$3:$G$502,"Planificada")&gt;0,"P",""))))</f>
        <v/>
      </c>
      <c r="Y32" s="27">
        <f>IF(OR(Y$3="",$A32=""),"",IF(COUNTIFS(Solicitudes!$A$3:$A$502,$A32,Solicitudes!$D$3:$D$502,"&lt;="&amp;Y$3,Solicitudes!$E$3:$E$502,"&gt;="&amp;Y$3,Solicitudes!$G$3:$G$502,"Aprobada",Solicitudes!$L$3:$L$502,"&lt;&gt;Licencia",Solicitudes!$L$3:$L$502,"&lt;&gt;Ausencia")&gt;0,"V",IF(COUNTIFS(Solicitudes!$A$3:$A$502,$A32,Solicitudes!$D$3:$D$502,"&lt;="&amp;Y$3,Solicitudes!$E$3:$E$502,"&gt;="&amp;Y$3,Solicitudes!$G$3:$G$502,"Aprobada",Solicitudes!$L$3:$L$502,"Licencia")+COUNTIFS(Solicitudes!$A$3:$A$502,$A32,Solicitudes!$D$3:$D$502,"&lt;="&amp;Y$3,Solicitudes!$E$3:$E$502,"&gt;="&amp;Y$3,Solicitudes!$G$3:$G$502,"Aprobada",Solicitudes!$L$3:$L$502,"Ausencia")&gt;0,"L",IF(COUNTIFS(Solicitudes!$A$3:$A$502,$A32,Solicitudes!$D$3:$D$502,"&lt;="&amp;Y$3,Solicitudes!$E$3:$E$502,"&gt;="&amp;Y$3,Solicitudes!$G$3:$G$502,"Solicitada")+COUNTIFS(Solicitudes!$A$3:$A$502,$A32,Solicitudes!$D$3:$D$502,"&lt;="&amp;Y$3,Solicitudes!$E$3:$E$502,"&gt;="&amp;Y$3,Solicitudes!$G$3:$G$502,"Planificada")&gt;0,"P",""))))</f>
        <v/>
      </c>
      <c r="Z32" s="27">
        <f>IF(OR(Z$3="",$A32=""),"",IF(COUNTIFS(Solicitudes!$A$3:$A$502,$A32,Solicitudes!$D$3:$D$502,"&lt;="&amp;Z$3,Solicitudes!$E$3:$E$502,"&gt;="&amp;Z$3,Solicitudes!$G$3:$G$502,"Aprobada",Solicitudes!$L$3:$L$502,"&lt;&gt;Licencia",Solicitudes!$L$3:$L$502,"&lt;&gt;Ausencia")&gt;0,"V",IF(COUNTIFS(Solicitudes!$A$3:$A$502,$A32,Solicitudes!$D$3:$D$502,"&lt;="&amp;Z$3,Solicitudes!$E$3:$E$502,"&gt;="&amp;Z$3,Solicitudes!$G$3:$G$502,"Aprobada",Solicitudes!$L$3:$L$502,"Licencia")+COUNTIFS(Solicitudes!$A$3:$A$502,$A32,Solicitudes!$D$3:$D$502,"&lt;="&amp;Z$3,Solicitudes!$E$3:$E$502,"&gt;="&amp;Z$3,Solicitudes!$G$3:$G$502,"Aprobada",Solicitudes!$L$3:$L$502,"Ausencia")&gt;0,"L",IF(COUNTIFS(Solicitudes!$A$3:$A$502,$A32,Solicitudes!$D$3:$D$502,"&lt;="&amp;Z$3,Solicitudes!$E$3:$E$502,"&gt;="&amp;Z$3,Solicitudes!$G$3:$G$502,"Solicitada")+COUNTIFS(Solicitudes!$A$3:$A$502,$A32,Solicitudes!$D$3:$D$502,"&lt;="&amp;Z$3,Solicitudes!$E$3:$E$502,"&gt;="&amp;Z$3,Solicitudes!$G$3:$G$502,"Planificada")&gt;0,"P",""))))</f>
        <v/>
      </c>
      <c r="AA32" s="27">
        <f>IF(OR(AA$3="",$A32=""),"",IF(COUNTIFS(Solicitudes!$A$3:$A$502,$A32,Solicitudes!$D$3:$D$502,"&lt;="&amp;AA$3,Solicitudes!$E$3:$E$502,"&gt;="&amp;AA$3,Solicitudes!$G$3:$G$502,"Aprobada",Solicitudes!$L$3:$L$502,"&lt;&gt;Licencia",Solicitudes!$L$3:$L$502,"&lt;&gt;Ausencia")&gt;0,"V",IF(COUNTIFS(Solicitudes!$A$3:$A$502,$A32,Solicitudes!$D$3:$D$502,"&lt;="&amp;AA$3,Solicitudes!$E$3:$E$502,"&gt;="&amp;AA$3,Solicitudes!$G$3:$G$502,"Aprobada",Solicitudes!$L$3:$L$502,"Licencia")+COUNTIFS(Solicitudes!$A$3:$A$502,$A32,Solicitudes!$D$3:$D$502,"&lt;="&amp;AA$3,Solicitudes!$E$3:$E$502,"&gt;="&amp;AA$3,Solicitudes!$G$3:$G$502,"Aprobada",Solicitudes!$L$3:$L$502,"Ausencia")&gt;0,"L",IF(COUNTIFS(Solicitudes!$A$3:$A$502,$A32,Solicitudes!$D$3:$D$502,"&lt;="&amp;AA$3,Solicitudes!$E$3:$E$502,"&gt;="&amp;AA$3,Solicitudes!$G$3:$G$502,"Solicitada")+COUNTIFS(Solicitudes!$A$3:$A$502,$A32,Solicitudes!$D$3:$D$502,"&lt;="&amp;AA$3,Solicitudes!$E$3:$E$502,"&gt;="&amp;AA$3,Solicitudes!$G$3:$G$502,"Planificada")&gt;0,"P",""))))</f>
        <v/>
      </c>
      <c r="AB32" s="27">
        <f>IF(OR(AB$3="",$A32=""),"",IF(COUNTIFS(Solicitudes!$A$3:$A$502,$A32,Solicitudes!$D$3:$D$502,"&lt;="&amp;AB$3,Solicitudes!$E$3:$E$502,"&gt;="&amp;AB$3,Solicitudes!$G$3:$G$502,"Aprobada",Solicitudes!$L$3:$L$502,"&lt;&gt;Licencia",Solicitudes!$L$3:$L$502,"&lt;&gt;Ausencia")&gt;0,"V",IF(COUNTIFS(Solicitudes!$A$3:$A$502,$A32,Solicitudes!$D$3:$D$502,"&lt;="&amp;AB$3,Solicitudes!$E$3:$E$502,"&gt;="&amp;AB$3,Solicitudes!$G$3:$G$502,"Aprobada",Solicitudes!$L$3:$L$502,"Licencia")+COUNTIFS(Solicitudes!$A$3:$A$502,$A32,Solicitudes!$D$3:$D$502,"&lt;="&amp;AB$3,Solicitudes!$E$3:$E$502,"&gt;="&amp;AB$3,Solicitudes!$G$3:$G$502,"Aprobada",Solicitudes!$L$3:$L$502,"Ausencia")&gt;0,"L",IF(COUNTIFS(Solicitudes!$A$3:$A$502,$A32,Solicitudes!$D$3:$D$502,"&lt;="&amp;AB$3,Solicitudes!$E$3:$E$502,"&gt;="&amp;AB$3,Solicitudes!$G$3:$G$502,"Solicitada")+COUNTIFS(Solicitudes!$A$3:$A$502,$A32,Solicitudes!$D$3:$D$502,"&lt;="&amp;AB$3,Solicitudes!$E$3:$E$502,"&gt;="&amp;AB$3,Solicitudes!$G$3:$G$502,"Planificada")&gt;0,"P",""))))</f>
        <v/>
      </c>
      <c r="AC32" s="27">
        <f>IF(OR(AC$3="",$A32=""),"",IF(COUNTIFS(Solicitudes!$A$3:$A$502,$A32,Solicitudes!$D$3:$D$502,"&lt;="&amp;AC$3,Solicitudes!$E$3:$E$502,"&gt;="&amp;AC$3,Solicitudes!$G$3:$G$502,"Aprobada",Solicitudes!$L$3:$L$502,"&lt;&gt;Licencia",Solicitudes!$L$3:$L$502,"&lt;&gt;Ausencia")&gt;0,"V",IF(COUNTIFS(Solicitudes!$A$3:$A$502,$A32,Solicitudes!$D$3:$D$502,"&lt;="&amp;AC$3,Solicitudes!$E$3:$E$502,"&gt;="&amp;AC$3,Solicitudes!$G$3:$G$502,"Aprobada",Solicitudes!$L$3:$L$502,"Licencia")+COUNTIFS(Solicitudes!$A$3:$A$502,$A32,Solicitudes!$D$3:$D$502,"&lt;="&amp;AC$3,Solicitudes!$E$3:$E$502,"&gt;="&amp;AC$3,Solicitudes!$G$3:$G$502,"Aprobada",Solicitudes!$L$3:$L$502,"Ausencia")&gt;0,"L",IF(COUNTIFS(Solicitudes!$A$3:$A$502,$A32,Solicitudes!$D$3:$D$502,"&lt;="&amp;AC$3,Solicitudes!$E$3:$E$502,"&gt;="&amp;AC$3,Solicitudes!$G$3:$G$502,"Solicitada")+COUNTIFS(Solicitudes!$A$3:$A$502,$A32,Solicitudes!$D$3:$D$502,"&lt;="&amp;AC$3,Solicitudes!$E$3:$E$502,"&gt;="&amp;AC$3,Solicitudes!$G$3:$G$502,"Planificada")&gt;0,"P",""))))</f>
        <v/>
      </c>
      <c r="AD32" s="27">
        <f>IF(OR(AD$3="",$A32=""),"",IF(COUNTIFS(Solicitudes!$A$3:$A$502,$A32,Solicitudes!$D$3:$D$502,"&lt;="&amp;AD$3,Solicitudes!$E$3:$E$502,"&gt;="&amp;AD$3,Solicitudes!$G$3:$G$502,"Aprobada",Solicitudes!$L$3:$L$502,"&lt;&gt;Licencia",Solicitudes!$L$3:$L$502,"&lt;&gt;Ausencia")&gt;0,"V",IF(COUNTIFS(Solicitudes!$A$3:$A$502,$A32,Solicitudes!$D$3:$D$502,"&lt;="&amp;AD$3,Solicitudes!$E$3:$E$502,"&gt;="&amp;AD$3,Solicitudes!$G$3:$G$502,"Aprobada",Solicitudes!$L$3:$L$502,"Licencia")+COUNTIFS(Solicitudes!$A$3:$A$502,$A32,Solicitudes!$D$3:$D$502,"&lt;="&amp;AD$3,Solicitudes!$E$3:$E$502,"&gt;="&amp;AD$3,Solicitudes!$G$3:$G$502,"Aprobada",Solicitudes!$L$3:$L$502,"Ausencia")&gt;0,"L",IF(COUNTIFS(Solicitudes!$A$3:$A$502,$A32,Solicitudes!$D$3:$D$502,"&lt;="&amp;AD$3,Solicitudes!$E$3:$E$502,"&gt;="&amp;AD$3,Solicitudes!$G$3:$G$502,"Solicitada")+COUNTIFS(Solicitudes!$A$3:$A$502,$A32,Solicitudes!$D$3:$D$502,"&lt;="&amp;AD$3,Solicitudes!$E$3:$E$502,"&gt;="&amp;AD$3,Solicitudes!$G$3:$G$502,"Planificada")&gt;0,"P",""))))</f>
        <v/>
      </c>
      <c r="AE32" s="27">
        <f>IF(OR(AE$3="",$A32=""),"",IF(COUNTIFS(Solicitudes!$A$3:$A$502,$A32,Solicitudes!$D$3:$D$502,"&lt;="&amp;AE$3,Solicitudes!$E$3:$E$502,"&gt;="&amp;AE$3,Solicitudes!$G$3:$G$502,"Aprobada",Solicitudes!$L$3:$L$502,"&lt;&gt;Licencia",Solicitudes!$L$3:$L$502,"&lt;&gt;Ausencia")&gt;0,"V",IF(COUNTIFS(Solicitudes!$A$3:$A$502,$A32,Solicitudes!$D$3:$D$502,"&lt;="&amp;AE$3,Solicitudes!$E$3:$E$502,"&gt;="&amp;AE$3,Solicitudes!$G$3:$G$502,"Aprobada",Solicitudes!$L$3:$L$502,"Licencia")+COUNTIFS(Solicitudes!$A$3:$A$502,$A32,Solicitudes!$D$3:$D$502,"&lt;="&amp;AE$3,Solicitudes!$E$3:$E$502,"&gt;="&amp;AE$3,Solicitudes!$G$3:$G$502,"Aprobada",Solicitudes!$L$3:$L$502,"Ausencia")&gt;0,"L",IF(COUNTIFS(Solicitudes!$A$3:$A$502,$A32,Solicitudes!$D$3:$D$502,"&lt;="&amp;AE$3,Solicitudes!$E$3:$E$502,"&gt;="&amp;AE$3,Solicitudes!$G$3:$G$502,"Solicitada")+COUNTIFS(Solicitudes!$A$3:$A$502,$A32,Solicitudes!$D$3:$D$502,"&lt;="&amp;AE$3,Solicitudes!$E$3:$E$502,"&gt;="&amp;AE$3,Solicitudes!$G$3:$G$502,"Planificada")&gt;0,"P",""))))</f>
        <v/>
      </c>
      <c r="AF32" s="27">
        <f>IF(OR(AF$3="",$A32=""),"",IF(COUNTIFS(Solicitudes!$A$3:$A$502,$A32,Solicitudes!$D$3:$D$502,"&lt;="&amp;AF$3,Solicitudes!$E$3:$E$502,"&gt;="&amp;AF$3,Solicitudes!$G$3:$G$502,"Aprobada",Solicitudes!$L$3:$L$502,"&lt;&gt;Licencia",Solicitudes!$L$3:$L$502,"&lt;&gt;Ausencia")&gt;0,"V",IF(COUNTIFS(Solicitudes!$A$3:$A$502,$A32,Solicitudes!$D$3:$D$502,"&lt;="&amp;AF$3,Solicitudes!$E$3:$E$502,"&gt;="&amp;AF$3,Solicitudes!$G$3:$G$502,"Aprobada",Solicitudes!$L$3:$L$502,"Licencia")+COUNTIFS(Solicitudes!$A$3:$A$502,$A32,Solicitudes!$D$3:$D$502,"&lt;="&amp;AF$3,Solicitudes!$E$3:$E$502,"&gt;="&amp;AF$3,Solicitudes!$G$3:$G$502,"Aprobada",Solicitudes!$L$3:$L$502,"Ausencia")&gt;0,"L",IF(COUNTIFS(Solicitudes!$A$3:$A$502,$A32,Solicitudes!$D$3:$D$502,"&lt;="&amp;AF$3,Solicitudes!$E$3:$E$502,"&gt;="&amp;AF$3,Solicitudes!$G$3:$G$502,"Solicitada")+COUNTIFS(Solicitudes!$A$3:$A$502,$A32,Solicitudes!$D$3:$D$502,"&lt;="&amp;AF$3,Solicitudes!$E$3:$E$502,"&gt;="&amp;AF$3,Solicitudes!$G$3:$G$502,"Planificada")&gt;0,"P",""))))</f>
        <v/>
      </c>
      <c r="AG32" s="27">
        <f>IF(OR(AG$3="",$A32=""),"",IF(COUNTIFS(Solicitudes!$A$3:$A$502,$A32,Solicitudes!$D$3:$D$502,"&lt;="&amp;AG$3,Solicitudes!$E$3:$E$502,"&gt;="&amp;AG$3,Solicitudes!$G$3:$G$502,"Aprobada",Solicitudes!$L$3:$L$502,"&lt;&gt;Licencia",Solicitudes!$L$3:$L$502,"&lt;&gt;Ausencia")&gt;0,"V",IF(COUNTIFS(Solicitudes!$A$3:$A$502,$A32,Solicitudes!$D$3:$D$502,"&lt;="&amp;AG$3,Solicitudes!$E$3:$E$502,"&gt;="&amp;AG$3,Solicitudes!$G$3:$G$502,"Aprobada",Solicitudes!$L$3:$L$502,"Licencia")+COUNTIFS(Solicitudes!$A$3:$A$502,$A32,Solicitudes!$D$3:$D$502,"&lt;="&amp;AG$3,Solicitudes!$E$3:$E$502,"&gt;="&amp;AG$3,Solicitudes!$G$3:$G$502,"Aprobada",Solicitudes!$L$3:$L$502,"Ausencia")&gt;0,"L",IF(COUNTIFS(Solicitudes!$A$3:$A$502,$A32,Solicitudes!$D$3:$D$502,"&lt;="&amp;AG$3,Solicitudes!$E$3:$E$502,"&gt;="&amp;AG$3,Solicitudes!$G$3:$G$502,"Solicitada")+COUNTIFS(Solicitudes!$A$3:$A$502,$A32,Solicitudes!$D$3:$D$502,"&lt;="&amp;AG$3,Solicitudes!$E$3:$E$502,"&gt;="&amp;AG$3,Solicitudes!$G$3:$G$502,"Planificada")&gt;0,"P",""))))</f>
        <v/>
      </c>
    </row>
    <row r="33">
      <c r="A33">
        <f>IF(Saldos!A33="","",Saldos!A33)</f>
        <v/>
      </c>
      <c r="B33">
        <f>IF(A33="","",Saldos!B33)</f>
        <v/>
      </c>
      <c r="C33" s="27">
        <f>IF(OR(C$3="",$A33=""),"",IF(COUNTIFS(Solicitudes!$A$3:$A$502,$A33,Solicitudes!$D$3:$D$502,"&lt;="&amp;C$3,Solicitudes!$E$3:$E$502,"&gt;="&amp;C$3,Solicitudes!$G$3:$G$502,"Aprobada",Solicitudes!$L$3:$L$502,"&lt;&gt;Licencia",Solicitudes!$L$3:$L$502,"&lt;&gt;Ausencia")&gt;0,"V",IF(COUNTIFS(Solicitudes!$A$3:$A$502,$A33,Solicitudes!$D$3:$D$502,"&lt;="&amp;C$3,Solicitudes!$E$3:$E$502,"&gt;="&amp;C$3,Solicitudes!$G$3:$G$502,"Aprobada",Solicitudes!$L$3:$L$502,"Licencia")+COUNTIFS(Solicitudes!$A$3:$A$502,$A33,Solicitudes!$D$3:$D$502,"&lt;="&amp;C$3,Solicitudes!$E$3:$E$502,"&gt;="&amp;C$3,Solicitudes!$G$3:$G$502,"Aprobada",Solicitudes!$L$3:$L$502,"Ausencia")&gt;0,"L",IF(COUNTIFS(Solicitudes!$A$3:$A$502,$A33,Solicitudes!$D$3:$D$502,"&lt;="&amp;C$3,Solicitudes!$E$3:$E$502,"&gt;="&amp;C$3,Solicitudes!$G$3:$G$502,"Solicitada")+COUNTIFS(Solicitudes!$A$3:$A$502,$A33,Solicitudes!$D$3:$D$502,"&lt;="&amp;C$3,Solicitudes!$E$3:$E$502,"&gt;="&amp;C$3,Solicitudes!$G$3:$G$502,"Planificada")&gt;0,"P",""))))</f>
        <v/>
      </c>
      <c r="D33" s="27">
        <f>IF(OR(D$3="",$A33=""),"",IF(COUNTIFS(Solicitudes!$A$3:$A$502,$A33,Solicitudes!$D$3:$D$502,"&lt;="&amp;D$3,Solicitudes!$E$3:$E$502,"&gt;="&amp;D$3,Solicitudes!$G$3:$G$502,"Aprobada",Solicitudes!$L$3:$L$502,"&lt;&gt;Licencia",Solicitudes!$L$3:$L$502,"&lt;&gt;Ausencia")&gt;0,"V",IF(COUNTIFS(Solicitudes!$A$3:$A$502,$A33,Solicitudes!$D$3:$D$502,"&lt;="&amp;D$3,Solicitudes!$E$3:$E$502,"&gt;="&amp;D$3,Solicitudes!$G$3:$G$502,"Aprobada",Solicitudes!$L$3:$L$502,"Licencia")+COUNTIFS(Solicitudes!$A$3:$A$502,$A33,Solicitudes!$D$3:$D$502,"&lt;="&amp;D$3,Solicitudes!$E$3:$E$502,"&gt;="&amp;D$3,Solicitudes!$G$3:$G$502,"Aprobada",Solicitudes!$L$3:$L$502,"Ausencia")&gt;0,"L",IF(COUNTIFS(Solicitudes!$A$3:$A$502,$A33,Solicitudes!$D$3:$D$502,"&lt;="&amp;D$3,Solicitudes!$E$3:$E$502,"&gt;="&amp;D$3,Solicitudes!$G$3:$G$502,"Solicitada")+COUNTIFS(Solicitudes!$A$3:$A$502,$A33,Solicitudes!$D$3:$D$502,"&lt;="&amp;D$3,Solicitudes!$E$3:$E$502,"&gt;="&amp;D$3,Solicitudes!$G$3:$G$502,"Planificada")&gt;0,"P",""))))</f>
        <v/>
      </c>
      <c r="E33" s="27">
        <f>IF(OR(E$3="",$A33=""),"",IF(COUNTIFS(Solicitudes!$A$3:$A$502,$A33,Solicitudes!$D$3:$D$502,"&lt;="&amp;E$3,Solicitudes!$E$3:$E$502,"&gt;="&amp;E$3,Solicitudes!$G$3:$G$502,"Aprobada",Solicitudes!$L$3:$L$502,"&lt;&gt;Licencia",Solicitudes!$L$3:$L$502,"&lt;&gt;Ausencia")&gt;0,"V",IF(COUNTIFS(Solicitudes!$A$3:$A$502,$A33,Solicitudes!$D$3:$D$502,"&lt;="&amp;E$3,Solicitudes!$E$3:$E$502,"&gt;="&amp;E$3,Solicitudes!$G$3:$G$502,"Aprobada",Solicitudes!$L$3:$L$502,"Licencia")+COUNTIFS(Solicitudes!$A$3:$A$502,$A33,Solicitudes!$D$3:$D$502,"&lt;="&amp;E$3,Solicitudes!$E$3:$E$502,"&gt;="&amp;E$3,Solicitudes!$G$3:$G$502,"Aprobada",Solicitudes!$L$3:$L$502,"Ausencia")&gt;0,"L",IF(COUNTIFS(Solicitudes!$A$3:$A$502,$A33,Solicitudes!$D$3:$D$502,"&lt;="&amp;E$3,Solicitudes!$E$3:$E$502,"&gt;="&amp;E$3,Solicitudes!$G$3:$G$502,"Solicitada")+COUNTIFS(Solicitudes!$A$3:$A$502,$A33,Solicitudes!$D$3:$D$502,"&lt;="&amp;E$3,Solicitudes!$E$3:$E$502,"&gt;="&amp;E$3,Solicitudes!$G$3:$G$502,"Planificada")&gt;0,"P",""))))</f>
        <v/>
      </c>
      <c r="F33" s="27">
        <f>IF(OR(F$3="",$A33=""),"",IF(COUNTIFS(Solicitudes!$A$3:$A$502,$A33,Solicitudes!$D$3:$D$502,"&lt;="&amp;F$3,Solicitudes!$E$3:$E$502,"&gt;="&amp;F$3,Solicitudes!$G$3:$G$502,"Aprobada",Solicitudes!$L$3:$L$502,"&lt;&gt;Licencia",Solicitudes!$L$3:$L$502,"&lt;&gt;Ausencia")&gt;0,"V",IF(COUNTIFS(Solicitudes!$A$3:$A$502,$A33,Solicitudes!$D$3:$D$502,"&lt;="&amp;F$3,Solicitudes!$E$3:$E$502,"&gt;="&amp;F$3,Solicitudes!$G$3:$G$502,"Aprobada",Solicitudes!$L$3:$L$502,"Licencia")+COUNTIFS(Solicitudes!$A$3:$A$502,$A33,Solicitudes!$D$3:$D$502,"&lt;="&amp;F$3,Solicitudes!$E$3:$E$502,"&gt;="&amp;F$3,Solicitudes!$G$3:$G$502,"Aprobada",Solicitudes!$L$3:$L$502,"Ausencia")&gt;0,"L",IF(COUNTIFS(Solicitudes!$A$3:$A$502,$A33,Solicitudes!$D$3:$D$502,"&lt;="&amp;F$3,Solicitudes!$E$3:$E$502,"&gt;="&amp;F$3,Solicitudes!$G$3:$G$502,"Solicitada")+COUNTIFS(Solicitudes!$A$3:$A$502,$A33,Solicitudes!$D$3:$D$502,"&lt;="&amp;F$3,Solicitudes!$E$3:$E$502,"&gt;="&amp;F$3,Solicitudes!$G$3:$G$502,"Planificada")&gt;0,"P",""))))</f>
        <v/>
      </c>
      <c r="G33" s="27">
        <f>IF(OR(G$3="",$A33=""),"",IF(COUNTIFS(Solicitudes!$A$3:$A$502,$A33,Solicitudes!$D$3:$D$502,"&lt;="&amp;G$3,Solicitudes!$E$3:$E$502,"&gt;="&amp;G$3,Solicitudes!$G$3:$G$502,"Aprobada",Solicitudes!$L$3:$L$502,"&lt;&gt;Licencia",Solicitudes!$L$3:$L$502,"&lt;&gt;Ausencia")&gt;0,"V",IF(COUNTIFS(Solicitudes!$A$3:$A$502,$A33,Solicitudes!$D$3:$D$502,"&lt;="&amp;G$3,Solicitudes!$E$3:$E$502,"&gt;="&amp;G$3,Solicitudes!$G$3:$G$502,"Aprobada",Solicitudes!$L$3:$L$502,"Licencia")+COUNTIFS(Solicitudes!$A$3:$A$502,$A33,Solicitudes!$D$3:$D$502,"&lt;="&amp;G$3,Solicitudes!$E$3:$E$502,"&gt;="&amp;G$3,Solicitudes!$G$3:$G$502,"Aprobada",Solicitudes!$L$3:$L$502,"Ausencia")&gt;0,"L",IF(COUNTIFS(Solicitudes!$A$3:$A$502,$A33,Solicitudes!$D$3:$D$502,"&lt;="&amp;G$3,Solicitudes!$E$3:$E$502,"&gt;="&amp;G$3,Solicitudes!$G$3:$G$502,"Solicitada")+COUNTIFS(Solicitudes!$A$3:$A$502,$A33,Solicitudes!$D$3:$D$502,"&lt;="&amp;G$3,Solicitudes!$E$3:$E$502,"&gt;="&amp;G$3,Solicitudes!$G$3:$G$502,"Planificada")&gt;0,"P",""))))</f>
        <v/>
      </c>
      <c r="H33" s="27">
        <f>IF(OR(H$3="",$A33=""),"",IF(COUNTIFS(Solicitudes!$A$3:$A$502,$A33,Solicitudes!$D$3:$D$502,"&lt;="&amp;H$3,Solicitudes!$E$3:$E$502,"&gt;="&amp;H$3,Solicitudes!$G$3:$G$502,"Aprobada",Solicitudes!$L$3:$L$502,"&lt;&gt;Licencia",Solicitudes!$L$3:$L$502,"&lt;&gt;Ausencia")&gt;0,"V",IF(COUNTIFS(Solicitudes!$A$3:$A$502,$A33,Solicitudes!$D$3:$D$502,"&lt;="&amp;H$3,Solicitudes!$E$3:$E$502,"&gt;="&amp;H$3,Solicitudes!$G$3:$G$502,"Aprobada",Solicitudes!$L$3:$L$502,"Licencia")+COUNTIFS(Solicitudes!$A$3:$A$502,$A33,Solicitudes!$D$3:$D$502,"&lt;="&amp;H$3,Solicitudes!$E$3:$E$502,"&gt;="&amp;H$3,Solicitudes!$G$3:$G$502,"Aprobada",Solicitudes!$L$3:$L$502,"Ausencia")&gt;0,"L",IF(COUNTIFS(Solicitudes!$A$3:$A$502,$A33,Solicitudes!$D$3:$D$502,"&lt;="&amp;H$3,Solicitudes!$E$3:$E$502,"&gt;="&amp;H$3,Solicitudes!$G$3:$G$502,"Solicitada")+COUNTIFS(Solicitudes!$A$3:$A$502,$A33,Solicitudes!$D$3:$D$502,"&lt;="&amp;H$3,Solicitudes!$E$3:$E$502,"&gt;="&amp;H$3,Solicitudes!$G$3:$G$502,"Planificada")&gt;0,"P",""))))</f>
        <v/>
      </c>
      <c r="I33" s="27">
        <f>IF(OR(I$3="",$A33=""),"",IF(COUNTIFS(Solicitudes!$A$3:$A$502,$A33,Solicitudes!$D$3:$D$502,"&lt;="&amp;I$3,Solicitudes!$E$3:$E$502,"&gt;="&amp;I$3,Solicitudes!$G$3:$G$502,"Aprobada",Solicitudes!$L$3:$L$502,"&lt;&gt;Licencia",Solicitudes!$L$3:$L$502,"&lt;&gt;Ausencia")&gt;0,"V",IF(COUNTIFS(Solicitudes!$A$3:$A$502,$A33,Solicitudes!$D$3:$D$502,"&lt;="&amp;I$3,Solicitudes!$E$3:$E$502,"&gt;="&amp;I$3,Solicitudes!$G$3:$G$502,"Aprobada",Solicitudes!$L$3:$L$502,"Licencia")+COUNTIFS(Solicitudes!$A$3:$A$502,$A33,Solicitudes!$D$3:$D$502,"&lt;="&amp;I$3,Solicitudes!$E$3:$E$502,"&gt;="&amp;I$3,Solicitudes!$G$3:$G$502,"Aprobada",Solicitudes!$L$3:$L$502,"Ausencia")&gt;0,"L",IF(COUNTIFS(Solicitudes!$A$3:$A$502,$A33,Solicitudes!$D$3:$D$502,"&lt;="&amp;I$3,Solicitudes!$E$3:$E$502,"&gt;="&amp;I$3,Solicitudes!$G$3:$G$502,"Solicitada")+COUNTIFS(Solicitudes!$A$3:$A$502,$A33,Solicitudes!$D$3:$D$502,"&lt;="&amp;I$3,Solicitudes!$E$3:$E$502,"&gt;="&amp;I$3,Solicitudes!$G$3:$G$502,"Planificada")&gt;0,"P",""))))</f>
        <v/>
      </c>
      <c r="J33" s="27">
        <f>IF(OR(J$3="",$A33=""),"",IF(COUNTIFS(Solicitudes!$A$3:$A$502,$A33,Solicitudes!$D$3:$D$502,"&lt;="&amp;J$3,Solicitudes!$E$3:$E$502,"&gt;="&amp;J$3,Solicitudes!$G$3:$G$502,"Aprobada",Solicitudes!$L$3:$L$502,"&lt;&gt;Licencia",Solicitudes!$L$3:$L$502,"&lt;&gt;Ausencia")&gt;0,"V",IF(COUNTIFS(Solicitudes!$A$3:$A$502,$A33,Solicitudes!$D$3:$D$502,"&lt;="&amp;J$3,Solicitudes!$E$3:$E$502,"&gt;="&amp;J$3,Solicitudes!$G$3:$G$502,"Aprobada",Solicitudes!$L$3:$L$502,"Licencia")+COUNTIFS(Solicitudes!$A$3:$A$502,$A33,Solicitudes!$D$3:$D$502,"&lt;="&amp;J$3,Solicitudes!$E$3:$E$502,"&gt;="&amp;J$3,Solicitudes!$G$3:$G$502,"Aprobada",Solicitudes!$L$3:$L$502,"Ausencia")&gt;0,"L",IF(COUNTIFS(Solicitudes!$A$3:$A$502,$A33,Solicitudes!$D$3:$D$502,"&lt;="&amp;J$3,Solicitudes!$E$3:$E$502,"&gt;="&amp;J$3,Solicitudes!$G$3:$G$502,"Solicitada")+COUNTIFS(Solicitudes!$A$3:$A$502,$A33,Solicitudes!$D$3:$D$502,"&lt;="&amp;J$3,Solicitudes!$E$3:$E$502,"&gt;="&amp;J$3,Solicitudes!$G$3:$G$502,"Planificada")&gt;0,"P",""))))</f>
        <v/>
      </c>
      <c r="K33" s="27">
        <f>IF(OR(K$3="",$A33=""),"",IF(COUNTIFS(Solicitudes!$A$3:$A$502,$A33,Solicitudes!$D$3:$D$502,"&lt;="&amp;K$3,Solicitudes!$E$3:$E$502,"&gt;="&amp;K$3,Solicitudes!$G$3:$G$502,"Aprobada",Solicitudes!$L$3:$L$502,"&lt;&gt;Licencia",Solicitudes!$L$3:$L$502,"&lt;&gt;Ausencia")&gt;0,"V",IF(COUNTIFS(Solicitudes!$A$3:$A$502,$A33,Solicitudes!$D$3:$D$502,"&lt;="&amp;K$3,Solicitudes!$E$3:$E$502,"&gt;="&amp;K$3,Solicitudes!$G$3:$G$502,"Aprobada",Solicitudes!$L$3:$L$502,"Licencia")+COUNTIFS(Solicitudes!$A$3:$A$502,$A33,Solicitudes!$D$3:$D$502,"&lt;="&amp;K$3,Solicitudes!$E$3:$E$502,"&gt;="&amp;K$3,Solicitudes!$G$3:$G$502,"Aprobada",Solicitudes!$L$3:$L$502,"Ausencia")&gt;0,"L",IF(COUNTIFS(Solicitudes!$A$3:$A$502,$A33,Solicitudes!$D$3:$D$502,"&lt;="&amp;K$3,Solicitudes!$E$3:$E$502,"&gt;="&amp;K$3,Solicitudes!$G$3:$G$502,"Solicitada")+COUNTIFS(Solicitudes!$A$3:$A$502,$A33,Solicitudes!$D$3:$D$502,"&lt;="&amp;K$3,Solicitudes!$E$3:$E$502,"&gt;="&amp;K$3,Solicitudes!$G$3:$G$502,"Planificada")&gt;0,"P",""))))</f>
        <v/>
      </c>
      <c r="L33" s="27">
        <f>IF(OR(L$3="",$A33=""),"",IF(COUNTIFS(Solicitudes!$A$3:$A$502,$A33,Solicitudes!$D$3:$D$502,"&lt;="&amp;L$3,Solicitudes!$E$3:$E$502,"&gt;="&amp;L$3,Solicitudes!$G$3:$G$502,"Aprobada",Solicitudes!$L$3:$L$502,"&lt;&gt;Licencia",Solicitudes!$L$3:$L$502,"&lt;&gt;Ausencia")&gt;0,"V",IF(COUNTIFS(Solicitudes!$A$3:$A$502,$A33,Solicitudes!$D$3:$D$502,"&lt;="&amp;L$3,Solicitudes!$E$3:$E$502,"&gt;="&amp;L$3,Solicitudes!$G$3:$G$502,"Aprobada",Solicitudes!$L$3:$L$502,"Licencia")+COUNTIFS(Solicitudes!$A$3:$A$502,$A33,Solicitudes!$D$3:$D$502,"&lt;="&amp;L$3,Solicitudes!$E$3:$E$502,"&gt;="&amp;L$3,Solicitudes!$G$3:$G$502,"Aprobada",Solicitudes!$L$3:$L$502,"Ausencia")&gt;0,"L",IF(COUNTIFS(Solicitudes!$A$3:$A$502,$A33,Solicitudes!$D$3:$D$502,"&lt;="&amp;L$3,Solicitudes!$E$3:$E$502,"&gt;="&amp;L$3,Solicitudes!$G$3:$G$502,"Solicitada")+COUNTIFS(Solicitudes!$A$3:$A$502,$A33,Solicitudes!$D$3:$D$502,"&lt;="&amp;L$3,Solicitudes!$E$3:$E$502,"&gt;="&amp;L$3,Solicitudes!$G$3:$G$502,"Planificada")&gt;0,"P",""))))</f>
        <v/>
      </c>
      <c r="M33" s="27">
        <f>IF(OR(M$3="",$A33=""),"",IF(COUNTIFS(Solicitudes!$A$3:$A$502,$A33,Solicitudes!$D$3:$D$502,"&lt;="&amp;M$3,Solicitudes!$E$3:$E$502,"&gt;="&amp;M$3,Solicitudes!$G$3:$G$502,"Aprobada",Solicitudes!$L$3:$L$502,"&lt;&gt;Licencia",Solicitudes!$L$3:$L$502,"&lt;&gt;Ausencia")&gt;0,"V",IF(COUNTIFS(Solicitudes!$A$3:$A$502,$A33,Solicitudes!$D$3:$D$502,"&lt;="&amp;M$3,Solicitudes!$E$3:$E$502,"&gt;="&amp;M$3,Solicitudes!$G$3:$G$502,"Aprobada",Solicitudes!$L$3:$L$502,"Licencia")+COUNTIFS(Solicitudes!$A$3:$A$502,$A33,Solicitudes!$D$3:$D$502,"&lt;="&amp;M$3,Solicitudes!$E$3:$E$502,"&gt;="&amp;M$3,Solicitudes!$G$3:$G$502,"Aprobada",Solicitudes!$L$3:$L$502,"Ausencia")&gt;0,"L",IF(COUNTIFS(Solicitudes!$A$3:$A$502,$A33,Solicitudes!$D$3:$D$502,"&lt;="&amp;M$3,Solicitudes!$E$3:$E$502,"&gt;="&amp;M$3,Solicitudes!$G$3:$G$502,"Solicitada")+COUNTIFS(Solicitudes!$A$3:$A$502,$A33,Solicitudes!$D$3:$D$502,"&lt;="&amp;M$3,Solicitudes!$E$3:$E$502,"&gt;="&amp;M$3,Solicitudes!$G$3:$G$502,"Planificada")&gt;0,"P",""))))</f>
        <v/>
      </c>
      <c r="N33" s="27">
        <f>IF(OR(N$3="",$A33=""),"",IF(COUNTIFS(Solicitudes!$A$3:$A$502,$A33,Solicitudes!$D$3:$D$502,"&lt;="&amp;N$3,Solicitudes!$E$3:$E$502,"&gt;="&amp;N$3,Solicitudes!$G$3:$G$502,"Aprobada",Solicitudes!$L$3:$L$502,"&lt;&gt;Licencia",Solicitudes!$L$3:$L$502,"&lt;&gt;Ausencia")&gt;0,"V",IF(COUNTIFS(Solicitudes!$A$3:$A$502,$A33,Solicitudes!$D$3:$D$502,"&lt;="&amp;N$3,Solicitudes!$E$3:$E$502,"&gt;="&amp;N$3,Solicitudes!$G$3:$G$502,"Aprobada",Solicitudes!$L$3:$L$502,"Licencia")+COUNTIFS(Solicitudes!$A$3:$A$502,$A33,Solicitudes!$D$3:$D$502,"&lt;="&amp;N$3,Solicitudes!$E$3:$E$502,"&gt;="&amp;N$3,Solicitudes!$G$3:$G$502,"Aprobada",Solicitudes!$L$3:$L$502,"Ausencia")&gt;0,"L",IF(COUNTIFS(Solicitudes!$A$3:$A$502,$A33,Solicitudes!$D$3:$D$502,"&lt;="&amp;N$3,Solicitudes!$E$3:$E$502,"&gt;="&amp;N$3,Solicitudes!$G$3:$G$502,"Solicitada")+COUNTIFS(Solicitudes!$A$3:$A$502,$A33,Solicitudes!$D$3:$D$502,"&lt;="&amp;N$3,Solicitudes!$E$3:$E$502,"&gt;="&amp;N$3,Solicitudes!$G$3:$G$502,"Planificada")&gt;0,"P",""))))</f>
        <v/>
      </c>
      <c r="O33" s="27">
        <f>IF(OR(O$3="",$A33=""),"",IF(COUNTIFS(Solicitudes!$A$3:$A$502,$A33,Solicitudes!$D$3:$D$502,"&lt;="&amp;O$3,Solicitudes!$E$3:$E$502,"&gt;="&amp;O$3,Solicitudes!$G$3:$G$502,"Aprobada",Solicitudes!$L$3:$L$502,"&lt;&gt;Licencia",Solicitudes!$L$3:$L$502,"&lt;&gt;Ausencia")&gt;0,"V",IF(COUNTIFS(Solicitudes!$A$3:$A$502,$A33,Solicitudes!$D$3:$D$502,"&lt;="&amp;O$3,Solicitudes!$E$3:$E$502,"&gt;="&amp;O$3,Solicitudes!$G$3:$G$502,"Aprobada",Solicitudes!$L$3:$L$502,"Licencia")+COUNTIFS(Solicitudes!$A$3:$A$502,$A33,Solicitudes!$D$3:$D$502,"&lt;="&amp;O$3,Solicitudes!$E$3:$E$502,"&gt;="&amp;O$3,Solicitudes!$G$3:$G$502,"Aprobada",Solicitudes!$L$3:$L$502,"Ausencia")&gt;0,"L",IF(COUNTIFS(Solicitudes!$A$3:$A$502,$A33,Solicitudes!$D$3:$D$502,"&lt;="&amp;O$3,Solicitudes!$E$3:$E$502,"&gt;="&amp;O$3,Solicitudes!$G$3:$G$502,"Solicitada")+COUNTIFS(Solicitudes!$A$3:$A$502,$A33,Solicitudes!$D$3:$D$502,"&lt;="&amp;O$3,Solicitudes!$E$3:$E$502,"&gt;="&amp;O$3,Solicitudes!$G$3:$G$502,"Planificada")&gt;0,"P",""))))</f>
        <v/>
      </c>
      <c r="P33" s="27">
        <f>IF(OR(P$3="",$A33=""),"",IF(COUNTIFS(Solicitudes!$A$3:$A$502,$A33,Solicitudes!$D$3:$D$502,"&lt;="&amp;P$3,Solicitudes!$E$3:$E$502,"&gt;="&amp;P$3,Solicitudes!$G$3:$G$502,"Aprobada",Solicitudes!$L$3:$L$502,"&lt;&gt;Licencia",Solicitudes!$L$3:$L$502,"&lt;&gt;Ausencia")&gt;0,"V",IF(COUNTIFS(Solicitudes!$A$3:$A$502,$A33,Solicitudes!$D$3:$D$502,"&lt;="&amp;P$3,Solicitudes!$E$3:$E$502,"&gt;="&amp;P$3,Solicitudes!$G$3:$G$502,"Aprobada",Solicitudes!$L$3:$L$502,"Licencia")+COUNTIFS(Solicitudes!$A$3:$A$502,$A33,Solicitudes!$D$3:$D$502,"&lt;="&amp;P$3,Solicitudes!$E$3:$E$502,"&gt;="&amp;P$3,Solicitudes!$G$3:$G$502,"Aprobada",Solicitudes!$L$3:$L$502,"Ausencia")&gt;0,"L",IF(COUNTIFS(Solicitudes!$A$3:$A$502,$A33,Solicitudes!$D$3:$D$502,"&lt;="&amp;P$3,Solicitudes!$E$3:$E$502,"&gt;="&amp;P$3,Solicitudes!$G$3:$G$502,"Solicitada")+COUNTIFS(Solicitudes!$A$3:$A$502,$A33,Solicitudes!$D$3:$D$502,"&lt;="&amp;P$3,Solicitudes!$E$3:$E$502,"&gt;="&amp;P$3,Solicitudes!$G$3:$G$502,"Planificada")&gt;0,"P",""))))</f>
        <v/>
      </c>
      <c r="Q33" s="27">
        <f>IF(OR(Q$3="",$A33=""),"",IF(COUNTIFS(Solicitudes!$A$3:$A$502,$A33,Solicitudes!$D$3:$D$502,"&lt;="&amp;Q$3,Solicitudes!$E$3:$E$502,"&gt;="&amp;Q$3,Solicitudes!$G$3:$G$502,"Aprobada",Solicitudes!$L$3:$L$502,"&lt;&gt;Licencia",Solicitudes!$L$3:$L$502,"&lt;&gt;Ausencia")&gt;0,"V",IF(COUNTIFS(Solicitudes!$A$3:$A$502,$A33,Solicitudes!$D$3:$D$502,"&lt;="&amp;Q$3,Solicitudes!$E$3:$E$502,"&gt;="&amp;Q$3,Solicitudes!$G$3:$G$502,"Aprobada",Solicitudes!$L$3:$L$502,"Licencia")+COUNTIFS(Solicitudes!$A$3:$A$502,$A33,Solicitudes!$D$3:$D$502,"&lt;="&amp;Q$3,Solicitudes!$E$3:$E$502,"&gt;="&amp;Q$3,Solicitudes!$G$3:$G$502,"Aprobada",Solicitudes!$L$3:$L$502,"Ausencia")&gt;0,"L",IF(COUNTIFS(Solicitudes!$A$3:$A$502,$A33,Solicitudes!$D$3:$D$502,"&lt;="&amp;Q$3,Solicitudes!$E$3:$E$502,"&gt;="&amp;Q$3,Solicitudes!$G$3:$G$502,"Solicitada")+COUNTIFS(Solicitudes!$A$3:$A$502,$A33,Solicitudes!$D$3:$D$502,"&lt;="&amp;Q$3,Solicitudes!$E$3:$E$502,"&gt;="&amp;Q$3,Solicitudes!$G$3:$G$502,"Planificada")&gt;0,"P",""))))</f>
        <v/>
      </c>
      <c r="R33" s="27">
        <f>IF(OR(R$3="",$A33=""),"",IF(COUNTIFS(Solicitudes!$A$3:$A$502,$A33,Solicitudes!$D$3:$D$502,"&lt;="&amp;R$3,Solicitudes!$E$3:$E$502,"&gt;="&amp;R$3,Solicitudes!$G$3:$G$502,"Aprobada",Solicitudes!$L$3:$L$502,"&lt;&gt;Licencia",Solicitudes!$L$3:$L$502,"&lt;&gt;Ausencia")&gt;0,"V",IF(COUNTIFS(Solicitudes!$A$3:$A$502,$A33,Solicitudes!$D$3:$D$502,"&lt;="&amp;R$3,Solicitudes!$E$3:$E$502,"&gt;="&amp;R$3,Solicitudes!$G$3:$G$502,"Aprobada",Solicitudes!$L$3:$L$502,"Licencia")+COUNTIFS(Solicitudes!$A$3:$A$502,$A33,Solicitudes!$D$3:$D$502,"&lt;="&amp;R$3,Solicitudes!$E$3:$E$502,"&gt;="&amp;R$3,Solicitudes!$G$3:$G$502,"Aprobada",Solicitudes!$L$3:$L$502,"Ausencia")&gt;0,"L",IF(COUNTIFS(Solicitudes!$A$3:$A$502,$A33,Solicitudes!$D$3:$D$502,"&lt;="&amp;R$3,Solicitudes!$E$3:$E$502,"&gt;="&amp;R$3,Solicitudes!$G$3:$G$502,"Solicitada")+COUNTIFS(Solicitudes!$A$3:$A$502,$A33,Solicitudes!$D$3:$D$502,"&lt;="&amp;R$3,Solicitudes!$E$3:$E$502,"&gt;="&amp;R$3,Solicitudes!$G$3:$G$502,"Planificada")&gt;0,"P",""))))</f>
        <v/>
      </c>
      <c r="S33" s="27">
        <f>IF(OR(S$3="",$A33=""),"",IF(COUNTIFS(Solicitudes!$A$3:$A$502,$A33,Solicitudes!$D$3:$D$502,"&lt;="&amp;S$3,Solicitudes!$E$3:$E$502,"&gt;="&amp;S$3,Solicitudes!$G$3:$G$502,"Aprobada",Solicitudes!$L$3:$L$502,"&lt;&gt;Licencia",Solicitudes!$L$3:$L$502,"&lt;&gt;Ausencia")&gt;0,"V",IF(COUNTIFS(Solicitudes!$A$3:$A$502,$A33,Solicitudes!$D$3:$D$502,"&lt;="&amp;S$3,Solicitudes!$E$3:$E$502,"&gt;="&amp;S$3,Solicitudes!$G$3:$G$502,"Aprobada",Solicitudes!$L$3:$L$502,"Licencia")+COUNTIFS(Solicitudes!$A$3:$A$502,$A33,Solicitudes!$D$3:$D$502,"&lt;="&amp;S$3,Solicitudes!$E$3:$E$502,"&gt;="&amp;S$3,Solicitudes!$G$3:$G$502,"Aprobada",Solicitudes!$L$3:$L$502,"Ausencia")&gt;0,"L",IF(COUNTIFS(Solicitudes!$A$3:$A$502,$A33,Solicitudes!$D$3:$D$502,"&lt;="&amp;S$3,Solicitudes!$E$3:$E$502,"&gt;="&amp;S$3,Solicitudes!$G$3:$G$502,"Solicitada")+COUNTIFS(Solicitudes!$A$3:$A$502,$A33,Solicitudes!$D$3:$D$502,"&lt;="&amp;S$3,Solicitudes!$E$3:$E$502,"&gt;="&amp;S$3,Solicitudes!$G$3:$G$502,"Planificada")&gt;0,"P",""))))</f>
        <v/>
      </c>
      <c r="T33" s="27">
        <f>IF(OR(T$3="",$A33=""),"",IF(COUNTIFS(Solicitudes!$A$3:$A$502,$A33,Solicitudes!$D$3:$D$502,"&lt;="&amp;T$3,Solicitudes!$E$3:$E$502,"&gt;="&amp;T$3,Solicitudes!$G$3:$G$502,"Aprobada",Solicitudes!$L$3:$L$502,"&lt;&gt;Licencia",Solicitudes!$L$3:$L$502,"&lt;&gt;Ausencia")&gt;0,"V",IF(COUNTIFS(Solicitudes!$A$3:$A$502,$A33,Solicitudes!$D$3:$D$502,"&lt;="&amp;T$3,Solicitudes!$E$3:$E$502,"&gt;="&amp;T$3,Solicitudes!$G$3:$G$502,"Aprobada",Solicitudes!$L$3:$L$502,"Licencia")+COUNTIFS(Solicitudes!$A$3:$A$502,$A33,Solicitudes!$D$3:$D$502,"&lt;="&amp;T$3,Solicitudes!$E$3:$E$502,"&gt;="&amp;T$3,Solicitudes!$G$3:$G$502,"Aprobada",Solicitudes!$L$3:$L$502,"Ausencia")&gt;0,"L",IF(COUNTIFS(Solicitudes!$A$3:$A$502,$A33,Solicitudes!$D$3:$D$502,"&lt;="&amp;T$3,Solicitudes!$E$3:$E$502,"&gt;="&amp;T$3,Solicitudes!$G$3:$G$502,"Solicitada")+COUNTIFS(Solicitudes!$A$3:$A$502,$A33,Solicitudes!$D$3:$D$502,"&lt;="&amp;T$3,Solicitudes!$E$3:$E$502,"&gt;="&amp;T$3,Solicitudes!$G$3:$G$502,"Planificada")&gt;0,"P",""))))</f>
        <v/>
      </c>
      <c r="U33" s="27">
        <f>IF(OR(U$3="",$A33=""),"",IF(COUNTIFS(Solicitudes!$A$3:$A$502,$A33,Solicitudes!$D$3:$D$502,"&lt;="&amp;U$3,Solicitudes!$E$3:$E$502,"&gt;="&amp;U$3,Solicitudes!$G$3:$G$502,"Aprobada",Solicitudes!$L$3:$L$502,"&lt;&gt;Licencia",Solicitudes!$L$3:$L$502,"&lt;&gt;Ausencia")&gt;0,"V",IF(COUNTIFS(Solicitudes!$A$3:$A$502,$A33,Solicitudes!$D$3:$D$502,"&lt;="&amp;U$3,Solicitudes!$E$3:$E$502,"&gt;="&amp;U$3,Solicitudes!$G$3:$G$502,"Aprobada",Solicitudes!$L$3:$L$502,"Licencia")+COUNTIFS(Solicitudes!$A$3:$A$502,$A33,Solicitudes!$D$3:$D$502,"&lt;="&amp;U$3,Solicitudes!$E$3:$E$502,"&gt;="&amp;U$3,Solicitudes!$G$3:$G$502,"Aprobada",Solicitudes!$L$3:$L$502,"Ausencia")&gt;0,"L",IF(COUNTIFS(Solicitudes!$A$3:$A$502,$A33,Solicitudes!$D$3:$D$502,"&lt;="&amp;U$3,Solicitudes!$E$3:$E$502,"&gt;="&amp;U$3,Solicitudes!$G$3:$G$502,"Solicitada")+COUNTIFS(Solicitudes!$A$3:$A$502,$A33,Solicitudes!$D$3:$D$502,"&lt;="&amp;U$3,Solicitudes!$E$3:$E$502,"&gt;="&amp;U$3,Solicitudes!$G$3:$G$502,"Planificada")&gt;0,"P",""))))</f>
        <v/>
      </c>
      <c r="V33" s="27">
        <f>IF(OR(V$3="",$A33=""),"",IF(COUNTIFS(Solicitudes!$A$3:$A$502,$A33,Solicitudes!$D$3:$D$502,"&lt;="&amp;V$3,Solicitudes!$E$3:$E$502,"&gt;="&amp;V$3,Solicitudes!$G$3:$G$502,"Aprobada",Solicitudes!$L$3:$L$502,"&lt;&gt;Licencia",Solicitudes!$L$3:$L$502,"&lt;&gt;Ausencia")&gt;0,"V",IF(COUNTIFS(Solicitudes!$A$3:$A$502,$A33,Solicitudes!$D$3:$D$502,"&lt;="&amp;V$3,Solicitudes!$E$3:$E$502,"&gt;="&amp;V$3,Solicitudes!$G$3:$G$502,"Aprobada",Solicitudes!$L$3:$L$502,"Licencia")+COUNTIFS(Solicitudes!$A$3:$A$502,$A33,Solicitudes!$D$3:$D$502,"&lt;="&amp;V$3,Solicitudes!$E$3:$E$502,"&gt;="&amp;V$3,Solicitudes!$G$3:$G$502,"Aprobada",Solicitudes!$L$3:$L$502,"Ausencia")&gt;0,"L",IF(COUNTIFS(Solicitudes!$A$3:$A$502,$A33,Solicitudes!$D$3:$D$502,"&lt;="&amp;V$3,Solicitudes!$E$3:$E$502,"&gt;="&amp;V$3,Solicitudes!$G$3:$G$502,"Solicitada")+COUNTIFS(Solicitudes!$A$3:$A$502,$A33,Solicitudes!$D$3:$D$502,"&lt;="&amp;V$3,Solicitudes!$E$3:$E$502,"&gt;="&amp;V$3,Solicitudes!$G$3:$G$502,"Planificada")&gt;0,"P",""))))</f>
        <v/>
      </c>
      <c r="W33" s="27">
        <f>IF(OR(W$3="",$A33=""),"",IF(COUNTIFS(Solicitudes!$A$3:$A$502,$A33,Solicitudes!$D$3:$D$502,"&lt;="&amp;W$3,Solicitudes!$E$3:$E$502,"&gt;="&amp;W$3,Solicitudes!$G$3:$G$502,"Aprobada",Solicitudes!$L$3:$L$502,"&lt;&gt;Licencia",Solicitudes!$L$3:$L$502,"&lt;&gt;Ausencia")&gt;0,"V",IF(COUNTIFS(Solicitudes!$A$3:$A$502,$A33,Solicitudes!$D$3:$D$502,"&lt;="&amp;W$3,Solicitudes!$E$3:$E$502,"&gt;="&amp;W$3,Solicitudes!$G$3:$G$502,"Aprobada",Solicitudes!$L$3:$L$502,"Licencia")+COUNTIFS(Solicitudes!$A$3:$A$502,$A33,Solicitudes!$D$3:$D$502,"&lt;="&amp;W$3,Solicitudes!$E$3:$E$502,"&gt;="&amp;W$3,Solicitudes!$G$3:$G$502,"Aprobada",Solicitudes!$L$3:$L$502,"Ausencia")&gt;0,"L",IF(COUNTIFS(Solicitudes!$A$3:$A$502,$A33,Solicitudes!$D$3:$D$502,"&lt;="&amp;W$3,Solicitudes!$E$3:$E$502,"&gt;="&amp;W$3,Solicitudes!$G$3:$G$502,"Solicitada")+COUNTIFS(Solicitudes!$A$3:$A$502,$A33,Solicitudes!$D$3:$D$502,"&lt;="&amp;W$3,Solicitudes!$E$3:$E$502,"&gt;="&amp;W$3,Solicitudes!$G$3:$G$502,"Planificada")&gt;0,"P",""))))</f>
        <v/>
      </c>
      <c r="X33" s="27">
        <f>IF(OR(X$3="",$A33=""),"",IF(COUNTIFS(Solicitudes!$A$3:$A$502,$A33,Solicitudes!$D$3:$D$502,"&lt;="&amp;X$3,Solicitudes!$E$3:$E$502,"&gt;="&amp;X$3,Solicitudes!$G$3:$G$502,"Aprobada",Solicitudes!$L$3:$L$502,"&lt;&gt;Licencia",Solicitudes!$L$3:$L$502,"&lt;&gt;Ausencia")&gt;0,"V",IF(COUNTIFS(Solicitudes!$A$3:$A$502,$A33,Solicitudes!$D$3:$D$502,"&lt;="&amp;X$3,Solicitudes!$E$3:$E$502,"&gt;="&amp;X$3,Solicitudes!$G$3:$G$502,"Aprobada",Solicitudes!$L$3:$L$502,"Licencia")+COUNTIFS(Solicitudes!$A$3:$A$502,$A33,Solicitudes!$D$3:$D$502,"&lt;="&amp;X$3,Solicitudes!$E$3:$E$502,"&gt;="&amp;X$3,Solicitudes!$G$3:$G$502,"Aprobada",Solicitudes!$L$3:$L$502,"Ausencia")&gt;0,"L",IF(COUNTIFS(Solicitudes!$A$3:$A$502,$A33,Solicitudes!$D$3:$D$502,"&lt;="&amp;X$3,Solicitudes!$E$3:$E$502,"&gt;="&amp;X$3,Solicitudes!$G$3:$G$502,"Solicitada")+COUNTIFS(Solicitudes!$A$3:$A$502,$A33,Solicitudes!$D$3:$D$502,"&lt;="&amp;X$3,Solicitudes!$E$3:$E$502,"&gt;="&amp;X$3,Solicitudes!$G$3:$G$502,"Planificada")&gt;0,"P",""))))</f>
        <v/>
      </c>
      <c r="Y33" s="27">
        <f>IF(OR(Y$3="",$A33=""),"",IF(COUNTIFS(Solicitudes!$A$3:$A$502,$A33,Solicitudes!$D$3:$D$502,"&lt;="&amp;Y$3,Solicitudes!$E$3:$E$502,"&gt;="&amp;Y$3,Solicitudes!$G$3:$G$502,"Aprobada",Solicitudes!$L$3:$L$502,"&lt;&gt;Licencia",Solicitudes!$L$3:$L$502,"&lt;&gt;Ausencia")&gt;0,"V",IF(COUNTIFS(Solicitudes!$A$3:$A$502,$A33,Solicitudes!$D$3:$D$502,"&lt;="&amp;Y$3,Solicitudes!$E$3:$E$502,"&gt;="&amp;Y$3,Solicitudes!$G$3:$G$502,"Aprobada",Solicitudes!$L$3:$L$502,"Licencia")+COUNTIFS(Solicitudes!$A$3:$A$502,$A33,Solicitudes!$D$3:$D$502,"&lt;="&amp;Y$3,Solicitudes!$E$3:$E$502,"&gt;="&amp;Y$3,Solicitudes!$G$3:$G$502,"Aprobada",Solicitudes!$L$3:$L$502,"Ausencia")&gt;0,"L",IF(COUNTIFS(Solicitudes!$A$3:$A$502,$A33,Solicitudes!$D$3:$D$502,"&lt;="&amp;Y$3,Solicitudes!$E$3:$E$502,"&gt;="&amp;Y$3,Solicitudes!$G$3:$G$502,"Solicitada")+COUNTIFS(Solicitudes!$A$3:$A$502,$A33,Solicitudes!$D$3:$D$502,"&lt;="&amp;Y$3,Solicitudes!$E$3:$E$502,"&gt;="&amp;Y$3,Solicitudes!$G$3:$G$502,"Planificada")&gt;0,"P",""))))</f>
        <v/>
      </c>
      <c r="Z33" s="27">
        <f>IF(OR(Z$3="",$A33=""),"",IF(COUNTIFS(Solicitudes!$A$3:$A$502,$A33,Solicitudes!$D$3:$D$502,"&lt;="&amp;Z$3,Solicitudes!$E$3:$E$502,"&gt;="&amp;Z$3,Solicitudes!$G$3:$G$502,"Aprobada",Solicitudes!$L$3:$L$502,"&lt;&gt;Licencia",Solicitudes!$L$3:$L$502,"&lt;&gt;Ausencia")&gt;0,"V",IF(COUNTIFS(Solicitudes!$A$3:$A$502,$A33,Solicitudes!$D$3:$D$502,"&lt;="&amp;Z$3,Solicitudes!$E$3:$E$502,"&gt;="&amp;Z$3,Solicitudes!$G$3:$G$502,"Aprobada",Solicitudes!$L$3:$L$502,"Licencia")+COUNTIFS(Solicitudes!$A$3:$A$502,$A33,Solicitudes!$D$3:$D$502,"&lt;="&amp;Z$3,Solicitudes!$E$3:$E$502,"&gt;="&amp;Z$3,Solicitudes!$G$3:$G$502,"Aprobada",Solicitudes!$L$3:$L$502,"Ausencia")&gt;0,"L",IF(COUNTIFS(Solicitudes!$A$3:$A$502,$A33,Solicitudes!$D$3:$D$502,"&lt;="&amp;Z$3,Solicitudes!$E$3:$E$502,"&gt;="&amp;Z$3,Solicitudes!$G$3:$G$502,"Solicitada")+COUNTIFS(Solicitudes!$A$3:$A$502,$A33,Solicitudes!$D$3:$D$502,"&lt;="&amp;Z$3,Solicitudes!$E$3:$E$502,"&gt;="&amp;Z$3,Solicitudes!$G$3:$G$502,"Planificada")&gt;0,"P",""))))</f>
        <v/>
      </c>
      <c r="AA33" s="27">
        <f>IF(OR(AA$3="",$A33=""),"",IF(COUNTIFS(Solicitudes!$A$3:$A$502,$A33,Solicitudes!$D$3:$D$502,"&lt;="&amp;AA$3,Solicitudes!$E$3:$E$502,"&gt;="&amp;AA$3,Solicitudes!$G$3:$G$502,"Aprobada",Solicitudes!$L$3:$L$502,"&lt;&gt;Licencia",Solicitudes!$L$3:$L$502,"&lt;&gt;Ausencia")&gt;0,"V",IF(COUNTIFS(Solicitudes!$A$3:$A$502,$A33,Solicitudes!$D$3:$D$502,"&lt;="&amp;AA$3,Solicitudes!$E$3:$E$502,"&gt;="&amp;AA$3,Solicitudes!$G$3:$G$502,"Aprobada",Solicitudes!$L$3:$L$502,"Licencia")+COUNTIFS(Solicitudes!$A$3:$A$502,$A33,Solicitudes!$D$3:$D$502,"&lt;="&amp;AA$3,Solicitudes!$E$3:$E$502,"&gt;="&amp;AA$3,Solicitudes!$G$3:$G$502,"Aprobada",Solicitudes!$L$3:$L$502,"Ausencia")&gt;0,"L",IF(COUNTIFS(Solicitudes!$A$3:$A$502,$A33,Solicitudes!$D$3:$D$502,"&lt;="&amp;AA$3,Solicitudes!$E$3:$E$502,"&gt;="&amp;AA$3,Solicitudes!$G$3:$G$502,"Solicitada")+COUNTIFS(Solicitudes!$A$3:$A$502,$A33,Solicitudes!$D$3:$D$502,"&lt;="&amp;AA$3,Solicitudes!$E$3:$E$502,"&gt;="&amp;AA$3,Solicitudes!$G$3:$G$502,"Planificada")&gt;0,"P",""))))</f>
        <v/>
      </c>
      <c r="AB33" s="27">
        <f>IF(OR(AB$3="",$A33=""),"",IF(COUNTIFS(Solicitudes!$A$3:$A$502,$A33,Solicitudes!$D$3:$D$502,"&lt;="&amp;AB$3,Solicitudes!$E$3:$E$502,"&gt;="&amp;AB$3,Solicitudes!$G$3:$G$502,"Aprobada",Solicitudes!$L$3:$L$502,"&lt;&gt;Licencia",Solicitudes!$L$3:$L$502,"&lt;&gt;Ausencia")&gt;0,"V",IF(COUNTIFS(Solicitudes!$A$3:$A$502,$A33,Solicitudes!$D$3:$D$502,"&lt;="&amp;AB$3,Solicitudes!$E$3:$E$502,"&gt;="&amp;AB$3,Solicitudes!$G$3:$G$502,"Aprobada",Solicitudes!$L$3:$L$502,"Licencia")+COUNTIFS(Solicitudes!$A$3:$A$502,$A33,Solicitudes!$D$3:$D$502,"&lt;="&amp;AB$3,Solicitudes!$E$3:$E$502,"&gt;="&amp;AB$3,Solicitudes!$G$3:$G$502,"Aprobada",Solicitudes!$L$3:$L$502,"Ausencia")&gt;0,"L",IF(COUNTIFS(Solicitudes!$A$3:$A$502,$A33,Solicitudes!$D$3:$D$502,"&lt;="&amp;AB$3,Solicitudes!$E$3:$E$502,"&gt;="&amp;AB$3,Solicitudes!$G$3:$G$502,"Solicitada")+COUNTIFS(Solicitudes!$A$3:$A$502,$A33,Solicitudes!$D$3:$D$502,"&lt;="&amp;AB$3,Solicitudes!$E$3:$E$502,"&gt;="&amp;AB$3,Solicitudes!$G$3:$G$502,"Planificada")&gt;0,"P",""))))</f>
        <v/>
      </c>
      <c r="AC33" s="27">
        <f>IF(OR(AC$3="",$A33=""),"",IF(COUNTIFS(Solicitudes!$A$3:$A$502,$A33,Solicitudes!$D$3:$D$502,"&lt;="&amp;AC$3,Solicitudes!$E$3:$E$502,"&gt;="&amp;AC$3,Solicitudes!$G$3:$G$502,"Aprobada",Solicitudes!$L$3:$L$502,"&lt;&gt;Licencia",Solicitudes!$L$3:$L$502,"&lt;&gt;Ausencia")&gt;0,"V",IF(COUNTIFS(Solicitudes!$A$3:$A$502,$A33,Solicitudes!$D$3:$D$502,"&lt;="&amp;AC$3,Solicitudes!$E$3:$E$502,"&gt;="&amp;AC$3,Solicitudes!$G$3:$G$502,"Aprobada",Solicitudes!$L$3:$L$502,"Licencia")+COUNTIFS(Solicitudes!$A$3:$A$502,$A33,Solicitudes!$D$3:$D$502,"&lt;="&amp;AC$3,Solicitudes!$E$3:$E$502,"&gt;="&amp;AC$3,Solicitudes!$G$3:$G$502,"Aprobada",Solicitudes!$L$3:$L$502,"Ausencia")&gt;0,"L",IF(COUNTIFS(Solicitudes!$A$3:$A$502,$A33,Solicitudes!$D$3:$D$502,"&lt;="&amp;AC$3,Solicitudes!$E$3:$E$502,"&gt;="&amp;AC$3,Solicitudes!$G$3:$G$502,"Solicitada")+COUNTIFS(Solicitudes!$A$3:$A$502,$A33,Solicitudes!$D$3:$D$502,"&lt;="&amp;AC$3,Solicitudes!$E$3:$E$502,"&gt;="&amp;AC$3,Solicitudes!$G$3:$G$502,"Planificada")&gt;0,"P",""))))</f>
        <v/>
      </c>
      <c r="AD33" s="27">
        <f>IF(OR(AD$3="",$A33=""),"",IF(COUNTIFS(Solicitudes!$A$3:$A$502,$A33,Solicitudes!$D$3:$D$502,"&lt;="&amp;AD$3,Solicitudes!$E$3:$E$502,"&gt;="&amp;AD$3,Solicitudes!$G$3:$G$502,"Aprobada",Solicitudes!$L$3:$L$502,"&lt;&gt;Licencia",Solicitudes!$L$3:$L$502,"&lt;&gt;Ausencia")&gt;0,"V",IF(COUNTIFS(Solicitudes!$A$3:$A$502,$A33,Solicitudes!$D$3:$D$502,"&lt;="&amp;AD$3,Solicitudes!$E$3:$E$502,"&gt;="&amp;AD$3,Solicitudes!$G$3:$G$502,"Aprobada",Solicitudes!$L$3:$L$502,"Licencia")+COUNTIFS(Solicitudes!$A$3:$A$502,$A33,Solicitudes!$D$3:$D$502,"&lt;="&amp;AD$3,Solicitudes!$E$3:$E$502,"&gt;="&amp;AD$3,Solicitudes!$G$3:$G$502,"Aprobada",Solicitudes!$L$3:$L$502,"Ausencia")&gt;0,"L",IF(COUNTIFS(Solicitudes!$A$3:$A$502,$A33,Solicitudes!$D$3:$D$502,"&lt;="&amp;AD$3,Solicitudes!$E$3:$E$502,"&gt;="&amp;AD$3,Solicitudes!$G$3:$G$502,"Solicitada")+COUNTIFS(Solicitudes!$A$3:$A$502,$A33,Solicitudes!$D$3:$D$502,"&lt;="&amp;AD$3,Solicitudes!$E$3:$E$502,"&gt;="&amp;AD$3,Solicitudes!$G$3:$G$502,"Planificada")&gt;0,"P",""))))</f>
        <v/>
      </c>
      <c r="AE33" s="27">
        <f>IF(OR(AE$3="",$A33=""),"",IF(COUNTIFS(Solicitudes!$A$3:$A$502,$A33,Solicitudes!$D$3:$D$502,"&lt;="&amp;AE$3,Solicitudes!$E$3:$E$502,"&gt;="&amp;AE$3,Solicitudes!$G$3:$G$502,"Aprobada",Solicitudes!$L$3:$L$502,"&lt;&gt;Licencia",Solicitudes!$L$3:$L$502,"&lt;&gt;Ausencia")&gt;0,"V",IF(COUNTIFS(Solicitudes!$A$3:$A$502,$A33,Solicitudes!$D$3:$D$502,"&lt;="&amp;AE$3,Solicitudes!$E$3:$E$502,"&gt;="&amp;AE$3,Solicitudes!$G$3:$G$502,"Aprobada",Solicitudes!$L$3:$L$502,"Licencia")+COUNTIFS(Solicitudes!$A$3:$A$502,$A33,Solicitudes!$D$3:$D$502,"&lt;="&amp;AE$3,Solicitudes!$E$3:$E$502,"&gt;="&amp;AE$3,Solicitudes!$G$3:$G$502,"Aprobada",Solicitudes!$L$3:$L$502,"Ausencia")&gt;0,"L",IF(COUNTIFS(Solicitudes!$A$3:$A$502,$A33,Solicitudes!$D$3:$D$502,"&lt;="&amp;AE$3,Solicitudes!$E$3:$E$502,"&gt;="&amp;AE$3,Solicitudes!$G$3:$G$502,"Solicitada")+COUNTIFS(Solicitudes!$A$3:$A$502,$A33,Solicitudes!$D$3:$D$502,"&lt;="&amp;AE$3,Solicitudes!$E$3:$E$502,"&gt;="&amp;AE$3,Solicitudes!$G$3:$G$502,"Planificada")&gt;0,"P",""))))</f>
        <v/>
      </c>
      <c r="AF33" s="27">
        <f>IF(OR(AF$3="",$A33=""),"",IF(COUNTIFS(Solicitudes!$A$3:$A$502,$A33,Solicitudes!$D$3:$D$502,"&lt;="&amp;AF$3,Solicitudes!$E$3:$E$502,"&gt;="&amp;AF$3,Solicitudes!$G$3:$G$502,"Aprobada",Solicitudes!$L$3:$L$502,"&lt;&gt;Licencia",Solicitudes!$L$3:$L$502,"&lt;&gt;Ausencia")&gt;0,"V",IF(COUNTIFS(Solicitudes!$A$3:$A$502,$A33,Solicitudes!$D$3:$D$502,"&lt;="&amp;AF$3,Solicitudes!$E$3:$E$502,"&gt;="&amp;AF$3,Solicitudes!$G$3:$G$502,"Aprobada",Solicitudes!$L$3:$L$502,"Licencia")+COUNTIFS(Solicitudes!$A$3:$A$502,$A33,Solicitudes!$D$3:$D$502,"&lt;="&amp;AF$3,Solicitudes!$E$3:$E$502,"&gt;="&amp;AF$3,Solicitudes!$G$3:$G$502,"Aprobada",Solicitudes!$L$3:$L$502,"Ausencia")&gt;0,"L",IF(COUNTIFS(Solicitudes!$A$3:$A$502,$A33,Solicitudes!$D$3:$D$502,"&lt;="&amp;AF$3,Solicitudes!$E$3:$E$502,"&gt;="&amp;AF$3,Solicitudes!$G$3:$G$502,"Solicitada")+COUNTIFS(Solicitudes!$A$3:$A$502,$A33,Solicitudes!$D$3:$D$502,"&lt;="&amp;AF$3,Solicitudes!$E$3:$E$502,"&gt;="&amp;AF$3,Solicitudes!$G$3:$G$502,"Planificada")&gt;0,"P",""))))</f>
        <v/>
      </c>
      <c r="AG33" s="27">
        <f>IF(OR(AG$3="",$A33=""),"",IF(COUNTIFS(Solicitudes!$A$3:$A$502,$A33,Solicitudes!$D$3:$D$502,"&lt;="&amp;AG$3,Solicitudes!$E$3:$E$502,"&gt;="&amp;AG$3,Solicitudes!$G$3:$G$502,"Aprobada",Solicitudes!$L$3:$L$502,"&lt;&gt;Licencia",Solicitudes!$L$3:$L$502,"&lt;&gt;Ausencia")&gt;0,"V",IF(COUNTIFS(Solicitudes!$A$3:$A$502,$A33,Solicitudes!$D$3:$D$502,"&lt;="&amp;AG$3,Solicitudes!$E$3:$E$502,"&gt;="&amp;AG$3,Solicitudes!$G$3:$G$502,"Aprobada",Solicitudes!$L$3:$L$502,"Licencia")+COUNTIFS(Solicitudes!$A$3:$A$502,$A33,Solicitudes!$D$3:$D$502,"&lt;="&amp;AG$3,Solicitudes!$E$3:$E$502,"&gt;="&amp;AG$3,Solicitudes!$G$3:$G$502,"Aprobada",Solicitudes!$L$3:$L$502,"Ausencia")&gt;0,"L",IF(COUNTIFS(Solicitudes!$A$3:$A$502,$A33,Solicitudes!$D$3:$D$502,"&lt;="&amp;AG$3,Solicitudes!$E$3:$E$502,"&gt;="&amp;AG$3,Solicitudes!$G$3:$G$502,"Solicitada")+COUNTIFS(Solicitudes!$A$3:$A$502,$A33,Solicitudes!$D$3:$D$502,"&lt;="&amp;AG$3,Solicitudes!$E$3:$E$502,"&gt;="&amp;AG$3,Solicitudes!$G$3:$G$502,"Planificada")&gt;0,"P",""))))</f>
        <v/>
      </c>
    </row>
    <row r="34">
      <c r="A34">
        <f>IF(Saldos!A34="","",Saldos!A34)</f>
        <v/>
      </c>
      <c r="B34">
        <f>IF(A34="","",Saldos!B34)</f>
        <v/>
      </c>
      <c r="C34" s="27">
        <f>IF(OR(C$3="",$A34=""),"",IF(COUNTIFS(Solicitudes!$A$3:$A$502,$A34,Solicitudes!$D$3:$D$502,"&lt;="&amp;C$3,Solicitudes!$E$3:$E$502,"&gt;="&amp;C$3,Solicitudes!$G$3:$G$502,"Aprobada",Solicitudes!$L$3:$L$502,"&lt;&gt;Licencia",Solicitudes!$L$3:$L$502,"&lt;&gt;Ausencia")&gt;0,"V",IF(COUNTIFS(Solicitudes!$A$3:$A$502,$A34,Solicitudes!$D$3:$D$502,"&lt;="&amp;C$3,Solicitudes!$E$3:$E$502,"&gt;="&amp;C$3,Solicitudes!$G$3:$G$502,"Aprobada",Solicitudes!$L$3:$L$502,"Licencia")+COUNTIFS(Solicitudes!$A$3:$A$502,$A34,Solicitudes!$D$3:$D$502,"&lt;="&amp;C$3,Solicitudes!$E$3:$E$502,"&gt;="&amp;C$3,Solicitudes!$G$3:$G$502,"Aprobada",Solicitudes!$L$3:$L$502,"Ausencia")&gt;0,"L",IF(COUNTIFS(Solicitudes!$A$3:$A$502,$A34,Solicitudes!$D$3:$D$502,"&lt;="&amp;C$3,Solicitudes!$E$3:$E$502,"&gt;="&amp;C$3,Solicitudes!$G$3:$G$502,"Solicitada")+COUNTIFS(Solicitudes!$A$3:$A$502,$A34,Solicitudes!$D$3:$D$502,"&lt;="&amp;C$3,Solicitudes!$E$3:$E$502,"&gt;="&amp;C$3,Solicitudes!$G$3:$G$502,"Planificada")&gt;0,"P",""))))</f>
        <v/>
      </c>
      <c r="D34" s="27">
        <f>IF(OR(D$3="",$A34=""),"",IF(COUNTIFS(Solicitudes!$A$3:$A$502,$A34,Solicitudes!$D$3:$D$502,"&lt;="&amp;D$3,Solicitudes!$E$3:$E$502,"&gt;="&amp;D$3,Solicitudes!$G$3:$G$502,"Aprobada",Solicitudes!$L$3:$L$502,"&lt;&gt;Licencia",Solicitudes!$L$3:$L$502,"&lt;&gt;Ausencia")&gt;0,"V",IF(COUNTIFS(Solicitudes!$A$3:$A$502,$A34,Solicitudes!$D$3:$D$502,"&lt;="&amp;D$3,Solicitudes!$E$3:$E$502,"&gt;="&amp;D$3,Solicitudes!$G$3:$G$502,"Aprobada",Solicitudes!$L$3:$L$502,"Licencia")+COUNTIFS(Solicitudes!$A$3:$A$502,$A34,Solicitudes!$D$3:$D$502,"&lt;="&amp;D$3,Solicitudes!$E$3:$E$502,"&gt;="&amp;D$3,Solicitudes!$G$3:$G$502,"Aprobada",Solicitudes!$L$3:$L$502,"Ausencia")&gt;0,"L",IF(COUNTIFS(Solicitudes!$A$3:$A$502,$A34,Solicitudes!$D$3:$D$502,"&lt;="&amp;D$3,Solicitudes!$E$3:$E$502,"&gt;="&amp;D$3,Solicitudes!$G$3:$G$502,"Solicitada")+COUNTIFS(Solicitudes!$A$3:$A$502,$A34,Solicitudes!$D$3:$D$502,"&lt;="&amp;D$3,Solicitudes!$E$3:$E$502,"&gt;="&amp;D$3,Solicitudes!$G$3:$G$502,"Planificada")&gt;0,"P",""))))</f>
        <v/>
      </c>
      <c r="E34" s="27">
        <f>IF(OR(E$3="",$A34=""),"",IF(COUNTIFS(Solicitudes!$A$3:$A$502,$A34,Solicitudes!$D$3:$D$502,"&lt;="&amp;E$3,Solicitudes!$E$3:$E$502,"&gt;="&amp;E$3,Solicitudes!$G$3:$G$502,"Aprobada",Solicitudes!$L$3:$L$502,"&lt;&gt;Licencia",Solicitudes!$L$3:$L$502,"&lt;&gt;Ausencia")&gt;0,"V",IF(COUNTIFS(Solicitudes!$A$3:$A$502,$A34,Solicitudes!$D$3:$D$502,"&lt;="&amp;E$3,Solicitudes!$E$3:$E$502,"&gt;="&amp;E$3,Solicitudes!$G$3:$G$502,"Aprobada",Solicitudes!$L$3:$L$502,"Licencia")+COUNTIFS(Solicitudes!$A$3:$A$502,$A34,Solicitudes!$D$3:$D$502,"&lt;="&amp;E$3,Solicitudes!$E$3:$E$502,"&gt;="&amp;E$3,Solicitudes!$G$3:$G$502,"Aprobada",Solicitudes!$L$3:$L$502,"Ausencia")&gt;0,"L",IF(COUNTIFS(Solicitudes!$A$3:$A$502,$A34,Solicitudes!$D$3:$D$502,"&lt;="&amp;E$3,Solicitudes!$E$3:$E$502,"&gt;="&amp;E$3,Solicitudes!$G$3:$G$502,"Solicitada")+COUNTIFS(Solicitudes!$A$3:$A$502,$A34,Solicitudes!$D$3:$D$502,"&lt;="&amp;E$3,Solicitudes!$E$3:$E$502,"&gt;="&amp;E$3,Solicitudes!$G$3:$G$502,"Planificada")&gt;0,"P",""))))</f>
        <v/>
      </c>
      <c r="F34" s="27">
        <f>IF(OR(F$3="",$A34=""),"",IF(COUNTIFS(Solicitudes!$A$3:$A$502,$A34,Solicitudes!$D$3:$D$502,"&lt;="&amp;F$3,Solicitudes!$E$3:$E$502,"&gt;="&amp;F$3,Solicitudes!$G$3:$G$502,"Aprobada",Solicitudes!$L$3:$L$502,"&lt;&gt;Licencia",Solicitudes!$L$3:$L$502,"&lt;&gt;Ausencia")&gt;0,"V",IF(COUNTIFS(Solicitudes!$A$3:$A$502,$A34,Solicitudes!$D$3:$D$502,"&lt;="&amp;F$3,Solicitudes!$E$3:$E$502,"&gt;="&amp;F$3,Solicitudes!$G$3:$G$502,"Aprobada",Solicitudes!$L$3:$L$502,"Licencia")+COUNTIFS(Solicitudes!$A$3:$A$502,$A34,Solicitudes!$D$3:$D$502,"&lt;="&amp;F$3,Solicitudes!$E$3:$E$502,"&gt;="&amp;F$3,Solicitudes!$G$3:$G$502,"Aprobada",Solicitudes!$L$3:$L$502,"Ausencia")&gt;0,"L",IF(COUNTIFS(Solicitudes!$A$3:$A$502,$A34,Solicitudes!$D$3:$D$502,"&lt;="&amp;F$3,Solicitudes!$E$3:$E$502,"&gt;="&amp;F$3,Solicitudes!$G$3:$G$502,"Solicitada")+COUNTIFS(Solicitudes!$A$3:$A$502,$A34,Solicitudes!$D$3:$D$502,"&lt;="&amp;F$3,Solicitudes!$E$3:$E$502,"&gt;="&amp;F$3,Solicitudes!$G$3:$G$502,"Planificada")&gt;0,"P",""))))</f>
        <v/>
      </c>
      <c r="G34" s="27">
        <f>IF(OR(G$3="",$A34=""),"",IF(COUNTIFS(Solicitudes!$A$3:$A$502,$A34,Solicitudes!$D$3:$D$502,"&lt;="&amp;G$3,Solicitudes!$E$3:$E$502,"&gt;="&amp;G$3,Solicitudes!$G$3:$G$502,"Aprobada",Solicitudes!$L$3:$L$502,"&lt;&gt;Licencia",Solicitudes!$L$3:$L$502,"&lt;&gt;Ausencia")&gt;0,"V",IF(COUNTIFS(Solicitudes!$A$3:$A$502,$A34,Solicitudes!$D$3:$D$502,"&lt;="&amp;G$3,Solicitudes!$E$3:$E$502,"&gt;="&amp;G$3,Solicitudes!$G$3:$G$502,"Aprobada",Solicitudes!$L$3:$L$502,"Licencia")+COUNTIFS(Solicitudes!$A$3:$A$502,$A34,Solicitudes!$D$3:$D$502,"&lt;="&amp;G$3,Solicitudes!$E$3:$E$502,"&gt;="&amp;G$3,Solicitudes!$G$3:$G$502,"Aprobada",Solicitudes!$L$3:$L$502,"Ausencia")&gt;0,"L",IF(COUNTIFS(Solicitudes!$A$3:$A$502,$A34,Solicitudes!$D$3:$D$502,"&lt;="&amp;G$3,Solicitudes!$E$3:$E$502,"&gt;="&amp;G$3,Solicitudes!$G$3:$G$502,"Solicitada")+COUNTIFS(Solicitudes!$A$3:$A$502,$A34,Solicitudes!$D$3:$D$502,"&lt;="&amp;G$3,Solicitudes!$E$3:$E$502,"&gt;="&amp;G$3,Solicitudes!$G$3:$G$502,"Planificada")&gt;0,"P",""))))</f>
        <v/>
      </c>
      <c r="H34" s="27">
        <f>IF(OR(H$3="",$A34=""),"",IF(COUNTIFS(Solicitudes!$A$3:$A$502,$A34,Solicitudes!$D$3:$D$502,"&lt;="&amp;H$3,Solicitudes!$E$3:$E$502,"&gt;="&amp;H$3,Solicitudes!$G$3:$G$502,"Aprobada",Solicitudes!$L$3:$L$502,"&lt;&gt;Licencia",Solicitudes!$L$3:$L$502,"&lt;&gt;Ausencia")&gt;0,"V",IF(COUNTIFS(Solicitudes!$A$3:$A$502,$A34,Solicitudes!$D$3:$D$502,"&lt;="&amp;H$3,Solicitudes!$E$3:$E$502,"&gt;="&amp;H$3,Solicitudes!$G$3:$G$502,"Aprobada",Solicitudes!$L$3:$L$502,"Licencia")+COUNTIFS(Solicitudes!$A$3:$A$502,$A34,Solicitudes!$D$3:$D$502,"&lt;="&amp;H$3,Solicitudes!$E$3:$E$502,"&gt;="&amp;H$3,Solicitudes!$G$3:$G$502,"Aprobada",Solicitudes!$L$3:$L$502,"Ausencia")&gt;0,"L",IF(COUNTIFS(Solicitudes!$A$3:$A$502,$A34,Solicitudes!$D$3:$D$502,"&lt;="&amp;H$3,Solicitudes!$E$3:$E$502,"&gt;="&amp;H$3,Solicitudes!$G$3:$G$502,"Solicitada")+COUNTIFS(Solicitudes!$A$3:$A$502,$A34,Solicitudes!$D$3:$D$502,"&lt;="&amp;H$3,Solicitudes!$E$3:$E$502,"&gt;="&amp;H$3,Solicitudes!$G$3:$G$502,"Planificada")&gt;0,"P",""))))</f>
        <v/>
      </c>
      <c r="I34" s="27">
        <f>IF(OR(I$3="",$A34=""),"",IF(COUNTIFS(Solicitudes!$A$3:$A$502,$A34,Solicitudes!$D$3:$D$502,"&lt;="&amp;I$3,Solicitudes!$E$3:$E$502,"&gt;="&amp;I$3,Solicitudes!$G$3:$G$502,"Aprobada",Solicitudes!$L$3:$L$502,"&lt;&gt;Licencia",Solicitudes!$L$3:$L$502,"&lt;&gt;Ausencia")&gt;0,"V",IF(COUNTIFS(Solicitudes!$A$3:$A$502,$A34,Solicitudes!$D$3:$D$502,"&lt;="&amp;I$3,Solicitudes!$E$3:$E$502,"&gt;="&amp;I$3,Solicitudes!$G$3:$G$502,"Aprobada",Solicitudes!$L$3:$L$502,"Licencia")+COUNTIFS(Solicitudes!$A$3:$A$502,$A34,Solicitudes!$D$3:$D$502,"&lt;="&amp;I$3,Solicitudes!$E$3:$E$502,"&gt;="&amp;I$3,Solicitudes!$G$3:$G$502,"Aprobada",Solicitudes!$L$3:$L$502,"Ausencia")&gt;0,"L",IF(COUNTIFS(Solicitudes!$A$3:$A$502,$A34,Solicitudes!$D$3:$D$502,"&lt;="&amp;I$3,Solicitudes!$E$3:$E$502,"&gt;="&amp;I$3,Solicitudes!$G$3:$G$502,"Solicitada")+COUNTIFS(Solicitudes!$A$3:$A$502,$A34,Solicitudes!$D$3:$D$502,"&lt;="&amp;I$3,Solicitudes!$E$3:$E$502,"&gt;="&amp;I$3,Solicitudes!$G$3:$G$502,"Planificada")&gt;0,"P",""))))</f>
        <v/>
      </c>
      <c r="J34" s="27">
        <f>IF(OR(J$3="",$A34=""),"",IF(COUNTIFS(Solicitudes!$A$3:$A$502,$A34,Solicitudes!$D$3:$D$502,"&lt;="&amp;J$3,Solicitudes!$E$3:$E$502,"&gt;="&amp;J$3,Solicitudes!$G$3:$G$502,"Aprobada",Solicitudes!$L$3:$L$502,"&lt;&gt;Licencia",Solicitudes!$L$3:$L$502,"&lt;&gt;Ausencia")&gt;0,"V",IF(COUNTIFS(Solicitudes!$A$3:$A$502,$A34,Solicitudes!$D$3:$D$502,"&lt;="&amp;J$3,Solicitudes!$E$3:$E$502,"&gt;="&amp;J$3,Solicitudes!$G$3:$G$502,"Aprobada",Solicitudes!$L$3:$L$502,"Licencia")+COUNTIFS(Solicitudes!$A$3:$A$502,$A34,Solicitudes!$D$3:$D$502,"&lt;="&amp;J$3,Solicitudes!$E$3:$E$502,"&gt;="&amp;J$3,Solicitudes!$G$3:$G$502,"Aprobada",Solicitudes!$L$3:$L$502,"Ausencia")&gt;0,"L",IF(COUNTIFS(Solicitudes!$A$3:$A$502,$A34,Solicitudes!$D$3:$D$502,"&lt;="&amp;J$3,Solicitudes!$E$3:$E$502,"&gt;="&amp;J$3,Solicitudes!$G$3:$G$502,"Solicitada")+COUNTIFS(Solicitudes!$A$3:$A$502,$A34,Solicitudes!$D$3:$D$502,"&lt;="&amp;J$3,Solicitudes!$E$3:$E$502,"&gt;="&amp;J$3,Solicitudes!$G$3:$G$502,"Planificada")&gt;0,"P",""))))</f>
        <v/>
      </c>
      <c r="K34" s="27">
        <f>IF(OR(K$3="",$A34=""),"",IF(COUNTIFS(Solicitudes!$A$3:$A$502,$A34,Solicitudes!$D$3:$D$502,"&lt;="&amp;K$3,Solicitudes!$E$3:$E$502,"&gt;="&amp;K$3,Solicitudes!$G$3:$G$502,"Aprobada",Solicitudes!$L$3:$L$502,"&lt;&gt;Licencia",Solicitudes!$L$3:$L$502,"&lt;&gt;Ausencia")&gt;0,"V",IF(COUNTIFS(Solicitudes!$A$3:$A$502,$A34,Solicitudes!$D$3:$D$502,"&lt;="&amp;K$3,Solicitudes!$E$3:$E$502,"&gt;="&amp;K$3,Solicitudes!$G$3:$G$502,"Aprobada",Solicitudes!$L$3:$L$502,"Licencia")+COUNTIFS(Solicitudes!$A$3:$A$502,$A34,Solicitudes!$D$3:$D$502,"&lt;="&amp;K$3,Solicitudes!$E$3:$E$502,"&gt;="&amp;K$3,Solicitudes!$G$3:$G$502,"Aprobada",Solicitudes!$L$3:$L$502,"Ausencia")&gt;0,"L",IF(COUNTIFS(Solicitudes!$A$3:$A$502,$A34,Solicitudes!$D$3:$D$502,"&lt;="&amp;K$3,Solicitudes!$E$3:$E$502,"&gt;="&amp;K$3,Solicitudes!$G$3:$G$502,"Solicitada")+COUNTIFS(Solicitudes!$A$3:$A$502,$A34,Solicitudes!$D$3:$D$502,"&lt;="&amp;K$3,Solicitudes!$E$3:$E$502,"&gt;="&amp;K$3,Solicitudes!$G$3:$G$502,"Planificada")&gt;0,"P",""))))</f>
        <v/>
      </c>
      <c r="L34" s="27">
        <f>IF(OR(L$3="",$A34=""),"",IF(COUNTIFS(Solicitudes!$A$3:$A$502,$A34,Solicitudes!$D$3:$D$502,"&lt;="&amp;L$3,Solicitudes!$E$3:$E$502,"&gt;="&amp;L$3,Solicitudes!$G$3:$G$502,"Aprobada",Solicitudes!$L$3:$L$502,"&lt;&gt;Licencia",Solicitudes!$L$3:$L$502,"&lt;&gt;Ausencia")&gt;0,"V",IF(COUNTIFS(Solicitudes!$A$3:$A$502,$A34,Solicitudes!$D$3:$D$502,"&lt;="&amp;L$3,Solicitudes!$E$3:$E$502,"&gt;="&amp;L$3,Solicitudes!$G$3:$G$502,"Aprobada",Solicitudes!$L$3:$L$502,"Licencia")+COUNTIFS(Solicitudes!$A$3:$A$502,$A34,Solicitudes!$D$3:$D$502,"&lt;="&amp;L$3,Solicitudes!$E$3:$E$502,"&gt;="&amp;L$3,Solicitudes!$G$3:$G$502,"Aprobada",Solicitudes!$L$3:$L$502,"Ausencia")&gt;0,"L",IF(COUNTIFS(Solicitudes!$A$3:$A$502,$A34,Solicitudes!$D$3:$D$502,"&lt;="&amp;L$3,Solicitudes!$E$3:$E$502,"&gt;="&amp;L$3,Solicitudes!$G$3:$G$502,"Solicitada")+COUNTIFS(Solicitudes!$A$3:$A$502,$A34,Solicitudes!$D$3:$D$502,"&lt;="&amp;L$3,Solicitudes!$E$3:$E$502,"&gt;="&amp;L$3,Solicitudes!$G$3:$G$502,"Planificada")&gt;0,"P",""))))</f>
        <v/>
      </c>
      <c r="M34" s="27">
        <f>IF(OR(M$3="",$A34=""),"",IF(COUNTIFS(Solicitudes!$A$3:$A$502,$A34,Solicitudes!$D$3:$D$502,"&lt;="&amp;M$3,Solicitudes!$E$3:$E$502,"&gt;="&amp;M$3,Solicitudes!$G$3:$G$502,"Aprobada",Solicitudes!$L$3:$L$502,"&lt;&gt;Licencia",Solicitudes!$L$3:$L$502,"&lt;&gt;Ausencia")&gt;0,"V",IF(COUNTIFS(Solicitudes!$A$3:$A$502,$A34,Solicitudes!$D$3:$D$502,"&lt;="&amp;M$3,Solicitudes!$E$3:$E$502,"&gt;="&amp;M$3,Solicitudes!$G$3:$G$502,"Aprobada",Solicitudes!$L$3:$L$502,"Licencia")+COUNTIFS(Solicitudes!$A$3:$A$502,$A34,Solicitudes!$D$3:$D$502,"&lt;="&amp;M$3,Solicitudes!$E$3:$E$502,"&gt;="&amp;M$3,Solicitudes!$G$3:$G$502,"Aprobada",Solicitudes!$L$3:$L$502,"Ausencia")&gt;0,"L",IF(COUNTIFS(Solicitudes!$A$3:$A$502,$A34,Solicitudes!$D$3:$D$502,"&lt;="&amp;M$3,Solicitudes!$E$3:$E$502,"&gt;="&amp;M$3,Solicitudes!$G$3:$G$502,"Solicitada")+COUNTIFS(Solicitudes!$A$3:$A$502,$A34,Solicitudes!$D$3:$D$502,"&lt;="&amp;M$3,Solicitudes!$E$3:$E$502,"&gt;="&amp;M$3,Solicitudes!$G$3:$G$502,"Planificada")&gt;0,"P",""))))</f>
        <v/>
      </c>
      <c r="N34" s="27">
        <f>IF(OR(N$3="",$A34=""),"",IF(COUNTIFS(Solicitudes!$A$3:$A$502,$A34,Solicitudes!$D$3:$D$502,"&lt;="&amp;N$3,Solicitudes!$E$3:$E$502,"&gt;="&amp;N$3,Solicitudes!$G$3:$G$502,"Aprobada",Solicitudes!$L$3:$L$502,"&lt;&gt;Licencia",Solicitudes!$L$3:$L$502,"&lt;&gt;Ausencia")&gt;0,"V",IF(COUNTIFS(Solicitudes!$A$3:$A$502,$A34,Solicitudes!$D$3:$D$502,"&lt;="&amp;N$3,Solicitudes!$E$3:$E$502,"&gt;="&amp;N$3,Solicitudes!$G$3:$G$502,"Aprobada",Solicitudes!$L$3:$L$502,"Licencia")+COUNTIFS(Solicitudes!$A$3:$A$502,$A34,Solicitudes!$D$3:$D$502,"&lt;="&amp;N$3,Solicitudes!$E$3:$E$502,"&gt;="&amp;N$3,Solicitudes!$G$3:$G$502,"Aprobada",Solicitudes!$L$3:$L$502,"Ausencia")&gt;0,"L",IF(COUNTIFS(Solicitudes!$A$3:$A$502,$A34,Solicitudes!$D$3:$D$502,"&lt;="&amp;N$3,Solicitudes!$E$3:$E$502,"&gt;="&amp;N$3,Solicitudes!$G$3:$G$502,"Solicitada")+COUNTIFS(Solicitudes!$A$3:$A$502,$A34,Solicitudes!$D$3:$D$502,"&lt;="&amp;N$3,Solicitudes!$E$3:$E$502,"&gt;="&amp;N$3,Solicitudes!$G$3:$G$502,"Planificada")&gt;0,"P",""))))</f>
        <v/>
      </c>
      <c r="O34" s="27">
        <f>IF(OR(O$3="",$A34=""),"",IF(COUNTIFS(Solicitudes!$A$3:$A$502,$A34,Solicitudes!$D$3:$D$502,"&lt;="&amp;O$3,Solicitudes!$E$3:$E$502,"&gt;="&amp;O$3,Solicitudes!$G$3:$G$502,"Aprobada",Solicitudes!$L$3:$L$502,"&lt;&gt;Licencia",Solicitudes!$L$3:$L$502,"&lt;&gt;Ausencia")&gt;0,"V",IF(COUNTIFS(Solicitudes!$A$3:$A$502,$A34,Solicitudes!$D$3:$D$502,"&lt;="&amp;O$3,Solicitudes!$E$3:$E$502,"&gt;="&amp;O$3,Solicitudes!$G$3:$G$502,"Aprobada",Solicitudes!$L$3:$L$502,"Licencia")+COUNTIFS(Solicitudes!$A$3:$A$502,$A34,Solicitudes!$D$3:$D$502,"&lt;="&amp;O$3,Solicitudes!$E$3:$E$502,"&gt;="&amp;O$3,Solicitudes!$G$3:$G$502,"Aprobada",Solicitudes!$L$3:$L$502,"Ausencia")&gt;0,"L",IF(COUNTIFS(Solicitudes!$A$3:$A$502,$A34,Solicitudes!$D$3:$D$502,"&lt;="&amp;O$3,Solicitudes!$E$3:$E$502,"&gt;="&amp;O$3,Solicitudes!$G$3:$G$502,"Solicitada")+COUNTIFS(Solicitudes!$A$3:$A$502,$A34,Solicitudes!$D$3:$D$502,"&lt;="&amp;O$3,Solicitudes!$E$3:$E$502,"&gt;="&amp;O$3,Solicitudes!$G$3:$G$502,"Planificada")&gt;0,"P",""))))</f>
        <v/>
      </c>
      <c r="P34" s="27">
        <f>IF(OR(P$3="",$A34=""),"",IF(COUNTIFS(Solicitudes!$A$3:$A$502,$A34,Solicitudes!$D$3:$D$502,"&lt;="&amp;P$3,Solicitudes!$E$3:$E$502,"&gt;="&amp;P$3,Solicitudes!$G$3:$G$502,"Aprobada",Solicitudes!$L$3:$L$502,"&lt;&gt;Licencia",Solicitudes!$L$3:$L$502,"&lt;&gt;Ausencia")&gt;0,"V",IF(COUNTIFS(Solicitudes!$A$3:$A$502,$A34,Solicitudes!$D$3:$D$502,"&lt;="&amp;P$3,Solicitudes!$E$3:$E$502,"&gt;="&amp;P$3,Solicitudes!$G$3:$G$502,"Aprobada",Solicitudes!$L$3:$L$502,"Licencia")+COUNTIFS(Solicitudes!$A$3:$A$502,$A34,Solicitudes!$D$3:$D$502,"&lt;="&amp;P$3,Solicitudes!$E$3:$E$502,"&gt;="&amp;P$3,Solicitudes!$G$3:$G$502,"Aprobada",Solicitudes!$L$3:$L$502,"Ausencia")&gt;0,"L",IF(COUNTIFS(Solicitudes!$A$3:$A$502,$A34,Solicitudes!$D$3:$D$502,"&lt;="&amp;P$3,Solicitudes!$E$3:$E$502,"&gt;="&amp;P$3,Solicitudes!$G$3:$G$502,"Solicitada")+COUNTIFS(Solicitudes!$A$3:$A$502,$A34,Solicitudes!$D$3:$D$502,"&lt;="&amp;P$3,Solicitudes!$E$3:$E$502,"&gt;="&amp;P$3,Solicitudes!$G$3:$G$502,"Planificada")&gt;0,"P",""))))</f>
        <v/>
      </c>
      <c r="Q34" s="27">
        <f>IF(OR(Q$3="",$A34=""),"",IF(COUNTIFS(Solicitudes!$A$3:$A$502,$A34,Solicitudes!$D$3:$D$502,"&lt;="&amp;Q$3,Solicitudes!$E$3:$E$502,"&gt;="&amp;Q$3,Solicitudes!$G$3:$G$502,"Aprobada",Solicitudes!$L$3:$L$502,"&lt;&gt;Licencia",Solicitudes!$L$3:$L$502,"&lt;&gt;Ausencia")&gt;0,"V",IF(COUNTIFS(Solicitudes!$A$3:$A$502,$A34,Solicitudes!$D$3:$D$502,"&lt;="&amp;Q$3,Solicitudes!$E$3:$E$502,"&gt;="&amp;Q$3,Solicitudes!$G$3:$G$502,"Aprobada",Solicitudes!$L$3:$L$502,"Licencia")+COUNTIFS(Solicitudes!$A$3:$A$502,$A34,Solicitudes!$D$3:$D$502,"&lt;="&amp;Q$3,Solicitudes!$E$3:$E$502,"&gt;="&amp;Q$3,Solicitudes!$G$3:$G$502,"Aprobada",Solicitudes!$L$3:$L$502,"Ausencia")&gt;0,"L",IF(COUNTIFS(Solicitudes!$A$3:$A$502,$A34,Solicitudes!$D$3:$D$502,"&lt;="&amp;Q$3,Solicitudes!$E$3:$E$502,"&gt;="&amp;Q$3,Solicitudes!$G$3:$G$502,"Solicitada")+COUNTIFS(Solicitudes!$A$3:$A$502,$A34,Solicitudes!$D$3:$D$502,"&lt;="&amp;Q$3,Solicitudes!$E$3:$E$502,"&gt;="&amp;Q$3,Solicitudes!$G$3:$G$502,"Planificada")&gt;0,"P",""))))</f>
        <v/>
      </c>
      <c r="R34" s="27">
        <f>IF(OR(R$3="",$A34=""),"",IF(COUNTIFS(Solicitudes!$A$3:$A$502,$A34,Solicitudes!$D$3:$D$502,"&lt;="&amp;R$3,Solicitudes!$E$3:$E$502,"&gt;="&amp;R$3,Solicitudes!$G$3:$G$502,"Aprobada",Solicitudes!$L$3:$L$502,"&lt;&gt;Licencia",Solicitudes!$L$3:$L$502,"&lt;&gt;Ausencia")&gt;0,"V",IF(COUNTIFS(Solicitudes!$A$3:$A$502,$A34,Solicitudes!$D$3:$D$502,"&lt;="&amp;R$3,Solicitudes!$E$3:$E$502,"&gt;="&amp;R$3,Solicitudes!$G$3:$G$502,"Aprobada",Solicitudes!$L$3:$L$502,"Licencia")+COUNTIFS(Solicitudes!$A$3:$A$502,$A34,Solicitudes!$D$3:$D$502,"&lt;="&amp;R$3,Solicitudes!$E$3:$E$502,"&gt;="&amp;R$3,Solicitudes!$G$3:$G$502,"Aprobada",Solicitudes!$L$3:$L$502,"Ausencia")&gt;0,"L",IF(COUNTIFS(Solicitudes!$A$3:$A$502,$A34,Solicitudes!$D$3:$D$502,"&lt;="&amp;R$3,Solicitudes!$E$3:$E$502,"&gt;="&amp;R$3,Solicitudes!$G$3:$G$502,"Solicitada")+COUNTIFS(Solicitudes!$A$3:$A$502,$A34,Solicitudes!$D$3:$D$502,"&lt;="&amp;R$3,Solicitudes!$E$3:$E$502,"&gt;="&amp;R$3,Solicitudes!$G$3:$G$502,"Planificada")&gt;0,"P",""))))</f>
        <v/>
      </c>
      <c r="S34" s="27">
        <f>IF(OR(S$3="",$A34=""),"",IF(COUNTIFS(Solicitudes!$A$3:$A$502,$A34,Solicitudes!$D$3:$D$502,"&lt;="&amp;S$3,Solicitudes!$E$3:$E$502,"&gt;="&amp;S$3,Solicitudes!$G$3:$G$502,"Aprobada",Solicitudes!$L$3:$L$502,"&lt;&gt;Licencia",Solicitudes!$L$3:$L$502,"&lt;&gt;Ausencia")&gt;0,"V",IF(COUNTIFS(Solicitudes!$A$3:$A$502,$A34,Solicitudes!$D$3:$D$502,"&lt;="&amp;S$3,Solicitudes!$E$3:$E$502,"&gt;="&amp;S$3,Solicitudes!$G$3:$G$502,"Aprobada",Solicitudes!$L$3:$L$502,"Licencia")+COUNTIFS(Solicitudes!$A$3:$A$502,$A34,Solicitudes!$D$3:$D$502,"&lt;="&amp;S$3,Solicitudes!$E$3:$E$502,"&gt;="&amp;S$3,Solicitudes!$G$3:$G$502,"Aprobada",Solicitudes!$L$3:$L$502,"Ausencia")&gt;0,"L",IF(COUNTIFS(Solicitudes!$A$3:$A$502,$A34,Solicitudes!$D$3:$D$502,"&lt;="&amp;S$3,Solicitudes!$E$3:$E$502,"&gt;="&amp;S$3,Solicitudes!$G$3:$G$502,"Solicitada")+COUNTIFS(Solicitudes!$A$3:$A$502,$A34,Solicitudes!$D$3:$D$502,"&lt;="&amp;S$3,Solicitudes!$E$3:$E$502,"&gt;="&amp;S$3,Solicitudes!$G$3:$G$502,"Planificada")&gt;0,"P",""))))</f>
        <v/>
      </c>
      <c r="T34" s="27">
        <f>IF(OR(T$3="",$A34=""),"",IF(COUNTIFS(Solicitudes!$A$3:$A$502,$A34,Solicitudes!$D$3:$D$502,"&lt;="&amp;T$3,Solicitudes!$E$3:$E$502,"&gt;="&amp;T$3,Solicitudes!$G$3:$G$502,"Aprobada",Solicitudes!$L$3:$L$502,"&lt;&gt;Licencia",Solicitudes!$L$3:$L$502,"&lt;&gt;Ausencia")&gt;0,"V",IF(COUNTIFS(Solicitudes!$A$3:$A$502,$A34,Solicitudes!$D$3:$D$502,"&lt;="&amp;T$3,Solicitudes!$E$3:$E$502,"&gt;="&amp;T$3,Solicitudes!$G$3:$G$502,"Aprobada",Solicitudes!$L$3:$L$502,"Licencia")+COUNTIFS(Solicitudes!$A$3:$A$502,$A34,Solicitudes!$D$3:$D$502,"&lt;="&amp;T$3,Solicitudes!$E$3:$E$502,"&gt;="&amp;T$3,Solicitudes!$G$3:$G$502,"Aprobada",Solicitudes!$L$3:$L$502,"Ausencia")&gt;0,"L",IF(COUNTIFS(Solicitudes!$A$3:$A$502,$A34,Solicitudes!$D$3:$D$502,"&lt;="&amp;T$3,Solicitudes!$E$3:$E$502,"&gt;="&amp;T$3,Solicitudes!$G$3:$G$502,"Solicitada")+COUNTIFS(Solicitudes!$A$3:$A$502,$A34,Solicitudes!$D$3:$D$502,"&lt;="&amp;T$3,Solicitudes!$E$3:$E$502,"&gt;="&amp;T$3,Solicitudes!$G$3:$G$502,"Planificada")&gt;0,"P",""))))</f>
        <v/>
      </c>
      <c r="U34" s="27">
        <f>IF(OR(U$3="",$A34=""),"",IF(COUNTIFS(Solicitudes!$A$3:$A$502,$A34,Solicitudes!$D$3:$D$502,"&lt;="&amp;U$3,Solicitudes!$E$3:$E$502,"&gt;="&amp;U$3,Solicitudes!$G$3:$G$502,"Aprobada",Solicitudes!$L$3:$L$502,"&lt;&gt;Licencia",Solicitudes!$L$3:$L$502,"&lt;&gt;Ausencia")&gt;0,"V",IF(COUNTIFS(Solicitudes!$A$3:$A$502,$A34,Solicitudes!$D$3:$D$502,"&lt;="&amp;U$3,Solicitudes!$E$3:$E$502,"&gt;="&amp;U$3,Solicitudes!$G$3:$G$502,"Aprobada",Solicitudes!$L$3:$L$502,"Licencia")+COUNTIFS(Solicitudes!$A$3:$A$502,$A34,Solicitudes!$D$3:$D$502,"&lt;="&amp;U$3,Solicitudes!$E$3:$E$502,"&gt;="&amp;U$3,Solicitudes!$G$3:$G$502,"Aprobada",Solicitudes!$L$3:$L$502,"Ausencia")&gt;0,"L",IF(COUNTIFS(Solicitudes!$A$3:$A$502,$A34,Solicitudes!$D$3:$D$502,"&lt;="&amp;U$3,Solicitudes!$E$3:$E$502,"&gt;="&amp;U$3,Solicitudes!$G$3:$G$502,"Solicitada")+COUNTIFS(Solicitudes!$A$3:$A$502,$A34,Solicitudes!$D$3:$D$502,"&lt;="&amp;U$3,Solicitudes!$E$3:$E$502,"&gt;="&amp;U$3,Solicitudes!$G$3:$G$502,"Planificada")&gt;0,"P",""))))</f>
        <v/>
      </c>
      <c r="V34" s="27">
        <f>IF(OR(V$3="",$A34=""),"",IF(COUNTIFS(Solicitudes!$A$3:$A$502,$A34,Solicitudes!$D$3:$D$502,"&lt;="&amp;V$3,Solicitudes!$E$3:$E$502,"&gt;="&amp;V$3,Solicitudes!$G$3:$G$502,"Aprobada",Solicitudes!$L$3:$L$502,"&lt;&gt;Licencia",Solicitudes!$L$3:$L$502,"&lt;&gt;Ausencia")&gt;0,"V",IF(COUNTIFS(Solicitudes!$A$3:$A$502,$A34,Solicitudes!$D$3:$D$502,"&lt;="&amp;V$3,Solicitudes!$E$3:$E$502,"&gt;="&amp;V$3,Solicitudes!$G$3:$G$502,"Aprobada",Solicitudes!$L$3:$L$502,"Licencia")+COUNTIFS(Solicitudes!$A$3:$A$502,$A34,Solicitudes!$D$3:$D$502,"&lt;="&amp;V$3,Solicitudes!$E$3:$E$502,"&gt;="&amp;V$3,Solicitudes!$G$3:$G$502,"Aprobada",Solicitudes!$L$3:$L$502,"Ausencia")&gt;0,"L",IF(COUNTIFS(Solicitudes!$A$3:$A$502,$A34,Solicitudes!$D$3:$D$502,"&lt;="&amp;V$3,Solicitudes!$E$3:$E$502,"&gt;="&amp;V$3,Solicitudes!$G$3:$G$502,"Solicitada")+COUNTIFS(Solicitudes!$A$3:$A$502,$A34,Solicitudes!$D$3:$D$502,"&lt;="&amp;V$3,Solicitudes!$E$3:$E$502,"&gt;="&amp;V$3,Solicitudes!$G$3:$G$502,"Planificada")&gt;0,"P",""))))</f>
        <v/>
      </c>
      <c r="W34" s="27">
        <f>IF(OR(W$3="",$A34=""),"",IF(COUNTIFS(Solicitudes!$A$3:$A$502,$A34,Solicitudes!$D$3:$D$502,"&lt;="&amp;W$3,Solicitudes!$E$3:$E$502,"&gt;="&amp;W$3,Solicitudes!$G$3:$G$502,"Aprobada",Solicitudes!$L$3:$L$502,"&lt;&gt;Licencia",Solicitudes!$L$3:$L$502,"&lt;&gt;Ausencia")&gt;0,"V",IF(COUNTIFS(Solicitudes!$A$3:$A$502,$A34,Solicitudes!$D$3:$D$502,"&lt;="&amp;W$3,Solicitudes!$E$3:$E$502,"&gt;="&amp;W$3,Solicitudes!$G$3:$G$502,"Aprobada",Solicitudes!$L$3:$L$502,"Licencia")+COUNTIFS(Solicitudes!$A$3:$A$502,$A34,Solicitudes!$D$3:$D$502,"&lt;="&amp;W$3,Solicitudes!$E$3:$E$502,"&gt;="&amp;W$3,Solicitudes!$G$3:$G$502,"Aprobada",Solicitudes!$L$3:$L$502,"Ausencia")&gt;0,"L",IF(COUNTIFS(Solicitudes!$A$3:$A$502,$A34,Solicitudes!$D$3:$D$502,"&lt;="&amp;W$3,Solicitudes!$E$3:$E$502,"&gt;="&amp;W$3,Solicitudes!$G$3:$G$502,"Solicitada")+COUNTIFS(Solicitudes!$A$3:$A$502,$A34,Solicitudes!$D$3:$D$502,"&lt;="&amp;W$3,Solicitudes!$E$3:$E$502,"&gt;="&amp;W$3,Solicitudes!$G$3:$G$502,"Planificada")&gt;0,"P",""))))</f>
        <v/>
      </c>
      <c r="X34" s="27">
        <f>IF(OR(X$3="",$A34=""),"",IF(COUNTIFS(Solicitudes!$A$3:$A$502,$A34,Solicitudes!$D$3:$D$502,"&lt;="&amp;X$3,Solicitudes!$E$3:$E$502,"&gt;="&amp;X$3,Solicitudes!$G$3:$G$502,"Aprobada",Solicitudes!$L$3:$L$502,"&lt;&gt;Licencia",Solicitudes!$L$3:$L$502,"&lt;&gt;Ausencia")&gt;0,"V",IF(COUNTIFS(Solicitudes!$A$3:$A$502,$A34,Solicitudes!$D$3:$D$502,"&lt;="&amp;X$3,Solicitudes!$E$3:$E$502,"&gt;="&amp;X$3,Solicitudes!$G$3:$G$502,"Aprobada",Solicitudes!$L$3:$L$502,"Licencia")+COUNTIFS(Solicitudes!$A$3:$A$502,$A34,Solicitudes!$D$3:$D$502,"&lt;="&amp;X$3,Solicitudes!$E$3:$E$502,"&gt;="&amp;X$3,Solicitudes!$G$3:$G$502,"Aprobada",Solicitudes!$L$3:$L$502,"Ausencia")&gt;0,"L",IF(COUNTIFS(Solicitudes!$A$3:$A$502,$A34,Solicitudes!$D$3:$D$502,"&lt;="&amp;X$3,Solicitudes!$E$3:$E$502,"&gt;="&amp;X$3,Solicitudes!$G$3:$G$502,"Solicitada")+COUNTIFS(Solicitudes!$A$3:$A$502,$A34,Solicitudes!$D$3:$D$502,"&lt;="&amp;X$3,Solicitudes!$E$3:$E$502,"&gt;="&amp;X$3,Solicitudes!$G$3:$G$502,"Planificada")&gt;0,"P",""))))</f>
        <v/>
      </c>
      <c r="Y34" s="27">
        <f>IF(OR(Y$3="",$A34=""),"",IF(COUNTIFS(Solicitudes!$A$3:$A$502,$A34,Solicitudes!$D$3:$D$502,"&lt;="&amp;Y$3,Solicitudes!$E$3:$E$502,"&gt;="&amp;Y$3,Solicitudes!$G$3:$G$502,"Aprobada",Solicitudes!$L$3:$L$502,"&lt;&gt;Licencia",Solicitudes!$L$3:$L$502,"&lt;&gt;Ausencia")&gt;0,"V",IF(COUNTIFS(Solicitudes!$A$3:$A$502,$A34,Solicitudes!$D$3:$D$502,"&lt;="&amp;Y$3,Solicitudes!$E$3:$E$502,"&gt;="&amp;Y$3,Solicitudes!$G$3:$G$502,"Aprobada",Solicitudes!$L$3:$L$502,"Licencia")+COUNTIFS(Solicitudes!$A$3:$A$502,$A34,Solicitudes!$D$3:$D$502,"&lt;="&amp;Y$3,Solicitudes!$E$3:$E$502,"&gt;="&amp;Y$3,Solicitudes!$G$3:$G$502,"Aprobada",Solicitudes!$L$3:$L$502,"Ausencia")&gt;0,"L",IF(COUNTIFS(Solicitudes!$A$3:$A$502,$A34,Solicitudes!$D$3:$D$502,"&lt;="&amp;Y$3,Solicitudes!$E$3:$E$502,"&gt;="&amp;Y$3,Solicitudes!$G$3:$G$502,"Solicitada")+COUNTIFS(Solicitudes!$A$3:$A$502,$A34,Solicitudes!$D$3:$D$502,"&lt;="&amp;Y$3,Solicitudes!$E$3:$E$502,"&gt;="&amp;Y$3,Solicitudes!$G$3:$G$502,"Planificada")&gt;0,"P",""))))</f>
        <v/>
      </c>
      <c r="Z34" s="27">
        <f>IF(OR(Z$3="",$A34=""),"",IF(COUNTIFS(Solicitudes!$A$3:$A$502,$A34,Solicitudes!$D$3:$D$502,"&lt;="&amp;Z$3,Solicitudes!$E$3:$E$502,"&gt;="&amp;Z$3,Solicitudes!$G$3:$G$502,"Aprobada",Solicitudes!$L$3:$L$502,"&lt;&gt;Licencia",Solicitudes!$L$3:$L$502,"&lt;&gt;Ausencia")&gt;0,"V",IF(COUNTIFS(Solicitudes!$A$3:$A$502,$A34,Solicitudes!$D$3:$D$502,"&lt;="&amp;Z$3,Solicitudes!$E$3:$E$502,"&gt;="&amp;Z$3,Solicitudes!$G$3:$G$502,"Aprobada",Solicitudes!$L$3:$L$502,"Licencia")+COUNTIFS(Solicitudes!$A$3:$A$502,$A34,Solicitudes!$D$3:$D$502,"&lt;="&amp;Z$3,Solicitudes!$E$3:$E$502,"&gt;="&amp;Z$3,Solicitudes!$G$3:$G$502,"Aprobada",Solicitudes!$L$3:$L$502,"Ausencia")&gt;0,"L",IF(COUNTIFS(Solicitudes!$A$3:$A$502,$A34,Solicitudes!$D$3:$D$502,"&lt;="&amp;Z$3,Solicitudes!$E$3:$E$502,"&gt;="&amp;Z$3,Solicitudes!$G$3:$G$502,"Solicitada")+COUNTIFS(Solicitudes!$A$3:$A$502,$A34,Solicitudes!$D$3:$D$502,"&lt;="&amp;Z$3,Solicitudes!$E$3:$E$502,"&gt;="&amp;Z$3,Solicitudes!$G$3:$G$502,"Planificada")&gt;0,"P",""))))</f>
        <v/>
      </c>
      <c r="AA34" s="27">
        <f>IF(OR(AA$3="",$A34=""),"",IF(COUNTIFS(Solicitudes!$A$3:$A$502,$A34,Solicitudes!$D$3:$D$502,"&lt;="&amp;AA$3,Solicitudes!$E$3:$E$502,"&gt;="&amp;AA$3,Solicitudes!$G$3:$G$502,"Aprobada",Solicitudes!$L$3:$L$502,"&lt;&gt;Licencia",Solicitudes!$L$3:$L$502,"&lt;&gt;Ausencia")&gt;0,"V",IF(COUNTIFS(Solicitudes!$A$3:$A$502,$A34,Solicitudes!$D$3:$D$502,"&lt;="&amp;AA$3,Solicitudes!$E$3:$E$502,"&gt;="&amp;AA$3,Solicitudes!$G$3:$G$502,"Aprobada",Solicitudes!$L$3:$L$502,"Licencia")+COUNTIFS(Solicitudes!$A$3:$A$502,$A34,Solicitudes!$D$3:$D$502,"&lt;="&amp;AA$3,Solicitudes!$E$3:$E$502,"&gt;="&amp;AA$3,Solicitudes!$G$3:$G$502,"Aprobada",Solicitudes!$L$3:$L$502,"Ausencia")&gt;0,"L",IF(COUNTIFS(Solicitudes!$A$3:$A$502,$A34,Solicitudes!$D$3:$D$502,"&lt;="&amp;AA$3,Solicitudes!$E$3:$E$502,"&gt;="&amp;AA$3,Solicitudes!$G$3:$G$502,"Solicitada")+COUNTIFS(Solicitudes!$A$3:$A$502,$A34,Solicitudes!$D$3:$D$502,"&lt;="&amp;AA$3,Solicitudes!$E$3:$E$502,"&gt;="&amp;AA$3,Solicitudes!$G$3:$G$502,"Planificada")&gt;0,"P",""))))</f>
        <v/>
      </c>
      <c r="AB34" s="27">
        <f>IF(OR(AB$3="",$A34=""),"",IF(COUNTIFS(Solicitudes!$A$3:$A$502,$A34,Solicitudes!$D$3:$D$502,"&lt;="&amp;AB$3,Solicitudes!$E$3:$E$502,"&gt;="&amp;AB$3,Solicitudes!$G$3:$G$502,"Aprobada",Solicitudes!$L$3:$L$502,"&lt;&gt;Licencia",Solicitudes!$L$3:$L$502,"&lt;&gt;Ausencia")&gt;0,"V",IF(COUNTIFS(Solicitudes!$A$3:$A$502,$A34,Solicitudes!$D$3:$D$502,"&lt;="&amp;AB$3,Solicitudes!$E$3:$E$502,"&gt;="&amp;AB$3,Solicitudes!$G$3:$G$502,"Aprobada",Solicitudes!$L$3:$L$502,"Licencia")+COUNTIFS(Solicitudes!$A$3:$A$502,$A34,Solicitudes!$D$3:$D$502,"&lt;="&amp;AB$3,Solicitudes!$E$3:$E$502,"&gt;="&amp;AB$3,Solicitudes!$G$3:$G$502,"Aprobada",Solicitudes!$L$3:$L$502,"Ausencia")&gt;0,"L",IF(COUNTIFS(Solicitudes!$A$3:$A$502,$A34,Solicitudes!$D$3:$D$502,"&lt;="&amp;AB$3,Solicitudes!$E$3:$E$502,"&gt;="&amp;AB$3,Solicitudes!$G$3:$G$502,"Solicitada")+COUNTIFS(Solicitudes!$A$3:$A$502,$A34,Solicitudes!$D$3:$D$502,"&lt;="&amp;AB$3,Solicitudes!$E$3:$E$502,"&gt;="&amp;AB$3,Solicitudes!$G$3:$G$502,"Planificada")&gt;0,"P",""))))</f>
        <v/>
      </c>
      <c r="AC34" s="27">
        <f>IF(OR(AC$3="",$A34=""),"",IF(COUNTIFS(Solicitudes!$A$3:$A$502,$A34,Solicitudes!$D$3:$D$502,"&lt;="&amp;AC$3,Solicitudes!$E$3:$E$502,"&gt;="&amp;AC$3,Solicitudes!$G$3:$G$502,"Aprobada",Solicitudes!$L$3:$L$502,"&lt;&gt;Licencia",Solicitudes!$L$3:$L$502,"&lt;&gt;Ausencia")&gt;0,"V",IF(COUNTIFS(Solicitudes!$A$3:$A$502,$A34,Solicitudes!$D$3:$D$502,"&lt;="&amp;AC$3,Solicitudes!$E$3:$E$502,"&gt;="&amp;AC$3,Solicitudes!$G$3:$G$502,"Aprobada",Solicitudes!$L$3:$L$502,"Licencia")+COUNTIFS(Solicitudes!$A$3:$A$502,$A34,Solicitudes!$D$3:$D$502,"&lt;="&amp;AC$3,Solicitudes!$E$3:$E$502,"&gt;="&amp;AC$3,Solicitudes!$G$3:$G$502,"Aprobada",Solicitudes!$L$3:$L$502,"Ausencia")&gt;0,"L",IF(COUNTIFS(Solicitudes!$A$3:$A$502,$A34,Solicitudes!$D$3:$D$502,"&lt;="&amp;AC$3,Solicitudes!$E$3:$E$502,"&gt;="&amp;AC$3,Solicitudes!$G$3:$G$502,"Solicitada")+COUNTIFS(Solicitudes!$A$3:$A$502,$A34,Solicitudes!$D$3:$D$502,"&lt;="&amp;AC$3,Solicitudes!$E$3:$E$502,"&gt;="&amp;AC$3,Solicitudes!$G$3:$G$502,"Planificada")&gt;0,"P",""))))</f>
        <v/>
      </c>
      <c r="AD34" s="27">
        <f>IF(OR(AD$3="",$A34=""),"",IF(COUNTIFS(Solicitudes!$A$3:$A$502,$A34,Solicitudes!$D$3:$D$502,"&lt;="&amp;AD$3,Solicitudes!$E$3:$E$502,"&gt;="&amp;AD$3,Solicitudes!$G$3:$G$502,"Aprobada",Solicitudes!$L$3:$L$502,"&lt;&gt;Licencia",Solicitudes!$L$3:$L$502,"&lt;&gt;Ausencia")&gt;0,"V",IF(COUNTIFS(Solicitudes!$A$3:$A$502,$A34,Solicitudes!$D$3:$D$502,"&lt;="&amp;AD$3,Solicitudes!$E$3:$E$502,"&gt;="&amp;AD$3,Solicitudes!$G$3:$G$502,"Aprobada",Solicitudes!$L$3:$L$502,"Licencia")+COUNTIFS(Solicitudes!$A$3:$A$502,$A34,Solicitudes!$D$3:$D$502,"&lt;="&amp;AD$3,Solicitudes!$E$3:$E$502,"&gt;="&amp;AD$3,Solicitudes!$G$3:$G$502,"Aprobada",Solicitudes!$L$3:$L$502,"Ausencia")&gt;0,"L",IF(COUNTIFS(Solicitudes!$A$3:$A$502,$A34,Solicitudes!$D$3:$D$502,"&lt;="&amp;AD$3,Solicitudes!$E$3:$E$502,"&gt;="&amp;AD$3,Solicitudes!$G$3:$G$502,"Solicitada")+COUNTIFS(Solicitudes!$A$3:$A$502,$A34,Solicitudes!$D$3:$D$502,"&lt;="&amp;AD$3,Solicitudes!$E$3:$E$502,"&gt;="&amp;AD$3,Solicitudes!$G$3:$G$502,"Planificada")&gt;0,"P",""))))</f>
        <v/>
      </c>
      <c r="AE34" s="27">
        <f>IF(OR(AE$3="",$A34=""),"",IF(COUNTIFS(Solicitudes!$A$3:$A$502,$A34,Solicitudes!$D$3:$D$502,"&lt;="&amp;AE$3,Solicitudes!$E$3:$E$502,"&gt;="&amp;AE$3,Solicitudes!$G$3:$G$502,"Aprobada",Solicitudes!$L$3:$L$502,"&lt;&gt;Licencia",Solicitudes!$L$3:$L$502,"&lt;&gt;Ausencia")&gt;0,"V",IF(COUNTIFS(Solicitudes!$A$3:$A$502,$A34,Solicitudes!$D$3:$D$502,"&lt;="&amp;AE$3,Solicitudes!$E$3:$E$502,"&gt;="&amp;AE$3,Solicitudes!$G$3:$G$502,"Aprobada",Solicitudes!$L$3:$L$502,"Licencia")+COUNTIFS(Solicitudes!$A$3:$A$502,$A34,Solicitudes!$D$3:$D$502,"&lt;="&amp;AE$3,Solicitudes!$E$3:$E$502,"&gt;="&amp;AE$3,Solicitudes!$G$3:$G$502,"Aprobada",Solicitudes!$L$3:$L$502,"Ausencia")&gt;0,"L",IF(COUNTIFS(Solicitudes!$A$3:$A$502,$A34,Solicitudes!$D$3:$D$502,"&lt;="&amp;AE$3,Solicitudes!$E$3:$E$502,"&gt;="&amp;AE$3,Solicitudes!$G$3:$G$502,"Solicitada")+COUNTIFS(Solicitudes!$A$3:$A$502,$A34,Solicitudes!$D$3:$D$502,"&lt;="&amp;AE$3,Solicitudes!$E$3:$E$502,"&gt;="&amp;AE$3,Solicitudes!$G$3:$G$502,"Planificada")&gt;0,"P",""))))</f>
        <v/>
      </c>
      <c r="AF34" s="27">
        <f>IF(OR(AF$3="",$A34=""),"",IF(COUNTIFS(Solicitudes!$A$3:$A$502,$A34,Solicitudes!$D$3:$D$502,"&lt;="&amp;AF$3,Solicitudes!$E$3:$E$502,"&gt;="&amp;AF$3,Solicitudes!$G$3:$G$502,"Aprobada",Solicitudes!$L$3:$L$502,"&lt;&gt;Licencia",Solicitudes!$L$3:$L$502,"&lt;&gt;Ausencia")&gt;0,"V",IF(COUNTIFS(Solicitudes!$A$3:$A$502,$A34,Solicitudes!$D$3:$D$502,"&lt;="&amp;AF$3,Solicitudes!$E$3:$E$502,"&gt;="&amp;AF$3,Solicitudes!$G$3:$G$502,"Aprobada",Solicitudes!$L$3:$L$502,"Licencia")+COUNTIFS(Solicitudes!$A$3:$A$502,$A34,Solicitudes!$D$3:$D$502,"&lt;="&amp;AF$3,Solicitudes!$E$3:$E$502,"&gt;="&amp;AF$3,Solicitudes!$G$3:$G$502,"Aprobada",Solicitudes!$L$3:$L$502,"Ausencia")&gt;0,"L",IF(COUNTIFS(Solicitudes!$A$3:$A$502,$A34,Solicitudes!$D$3:$D$502,"&lt;="&amp;AF$3,Solicitudes!$E$3:$E$502,"&gt;="&amp;AF$3,Solicitudes!$G$3:$G$502,"Solicitada")+COUNTIFS(Solicitudes!$A$3:$A$502,$A34,Solicitudes!$D$3:$D$502,"&lt;="&amp;AF$3,Solicitudes!$E$3:$E$502,"&gt;="&amp;AF$3,Solicitudes!$G$3:$G$502,"Planificada")&gt;0,"P",""))))</f>
        <v/>
      </c>
      <c r="AG34" s="27">
        <f>IF(OR(AG$3="",$A34=""),"",IF(COUNTIFS(Solicitudes!$A$3:$A$502,$A34,Solicitudes!$D$3:$D$502,"&lt;="&amp;AG$3,Solicitudes!$E$3:$E$502,"&gt;="&amp;AG$3,Solicitudes!$G$3:$G$502,"Aprobada",Solicitudes!$L$3:$L$502,"&lt;&gt;Licencia",Solicitudes!$L$3:$L$502,"&lt;&gt;Ausencia")&gt;0,"V",IF(COUNTIFS(Solicitudes!$A$3:$A$502,$A34,Solicitudes!$D$3:$D$502,"&lt;="&amp;AG$3,Solicitudes!$E$3:$E$502,"&gt;="&amp;AG$3,Solicitudes!$G$3:$G$502,"Aprobada",Solicitudes!$L$3:$L$502,"Licencia")+COUNTIFS(Solicitudes!$A$3:$A$502,$A34,Solicitudes!$D$3:$D$502,"&lt;="&amp;AG$3,Solicitudes!$E$3:$E$502,"&gt;="&amp;AG$3,Solicitudes!$G$3:$G$502,"Aprobada",Solicitudes!$L$3:$L$502,"Ausencia")&gt;0,"L",IF(COUNTIFS(Solicitudes!$A$3:$A$502,$A34,Solicitudes!$D$3:$D$502,"&lt;="&amp;AG$3,Solicitudes!$E$3:$E$502,"&gt;="&amp;AG$3,Solicitudes!$G$3:$G$502,"Solicitada")+COUNTIFS(Solicitudes!$A$3:$A$502,$A34,Solicitudes!$D$3:$D$502,"&lt;="&amp;AG$3,Solicitudes!$E$3:$E$502,"&gt;="&amp;AG$3,Solicitudes!$G$3:$G$502,"Planificada")&gt;0,"P",""))))</f>
        <v/>
      </c>
    </row>
    <row r="35">
      <c r="A35">
        <f>IF(Saldos!A35="","",Saldos!A35)</f>
        <v/>
      </c>
      <c r="B35">
        <f>IF(A35="","",Saldos!B35)</f>
        <v/>
      </c>
      <c r="C35" s="27">
        <f>IF(OR(C$3="",$A35=""),"",IF(COUNTIFS(Solicitudes!$A$3:$A$502,$A35,Solicitudes!$D$3:$D$502,"&lt;="&amp;C$3,Solicitudes!$E$3:$E$502,"&gt;="&amp;C$3,Solicitudes!$G$3:$G$502,"Aprobada",Solicitudes!$L$3:$L$502,"&lt;&gt;Licencia",Solicitudes!$L$3:$L$502,"&lt;&gt;Ausencia")&gt;0,"V",IF(COUNTIFS(Solicitudes!$A$3:$A$502,$A35,Solicitudes!$D$3:$D$502,"&lt;="&amp;C$3,Solicitudes!$E$3:$E$502,"&gt;="&amp;C$3,Solicitudes!$G$3:$G$502,"Aprobada",Solicitudes!$L$3:$L$502,"Licencia")+COUNTIFS(Solicitudes!$A$3:$A$502,$A35,Solicitudes!$D$3:$D$502,"&lt;="&amp;C$3,Solicitudes!$E$3:$E$502,"&gt;="&amp;C$3,Solicitudes!$G$3:$G$502,"Aprobada",Solicitudes!$L$3:$L$502,"Ausencia")&gt;0,"L",IF(COUNTIFS(Solicitudes!$A$3:$A$502,$A35,Solicitudes!$D$3:$D$502,"&lt;="&amp;C$3,Solicitudes!$E$3:$E$502,"&gt;="&amp;C$3,Solicitudes!$G$3:$G$502,"Solicitada")+COUNTIFS(Solicitudes!$A$3:$A$502,$A35,Solicitudes!$D$3:$D$502,"&lt;="&amp;C$3,Solicitudes!$E$3:$E$502,"&gt;="&amp;C$3,Solicitudes!$G$3:$G$502,"Planificada")&gt;0,"P",""))))</f>
        <v/>
      </c>
      <c r="D35" s="27">
        <f>IF(OR(D$3="",$A35=""),"",IF(COUNTIFS(Solicitudes!$A$3:$A$502,$A35,Solicitudes!$D$3:$D$502,"&lt;="&amp;D$3,Solicitudes!$E$3:$E$502,"&gt;="&amp;D$3,Solicitudes!$G$3:$G$502,"Aprobada",Solicitudes!$L$3:$L$502,"&lt;&gt;Licencia",Solicitudes!$L$3:$L$502,"&lt;&gt;Ausencia")&gt;0,"V",IF(COUNTIFS(Solicitudes!$A$3:$A$502,$A35,Solicitudes!$D$3:$D$502,"&lt;="&amp;D$3,Solicitudes!$E$3:$E$502,"&gt;="&amp;D$3,Solicitudes!$G$3:$G$502,"Aprobada",Solicitudes!$L$3:$L$502,"Licencia")+COUNTIFS(Solicitudes!$A$3:$A$502,$A35,Solicitudes!$D$3:$D$502,"&lt;="&amp;D$3,Solicitudes!$E$3:$E$502,"&gt;="&amp;D$3,Solicitudes!$G$3:$G$502,"Aprobada",Solicitudes!$L$3:$L$502,"Ausencia")&gt;0,"L",IF(COUNTIFS(Solicitudes!$A$3:$A$502,$A35,Solicitudes!$D$3:$D$502,"&lt;="&amp;D$3,Solicitudes!$E$3:$E$502,"&gt;="&amp;D$3,Solicitudes!$G$3:$G$502,"Solicitada")+COUNTIFS(Solicitudes!$A$3:$A$502,$A35,Solicitudes!$D$3:$D$502,"&lt;="&amp;D$3,Solicitudes!$E$3:$E$502,"&gt;="&amp;D$3,Solicitudes!$G$3:$G$502,"Planificada")&gt;0,"P",""))))</f>
        <v/>
      </c>
      <c r="E35" s="27">
        <f>IF(OR(E$3="",$A35=""),"",IF(COUNTIFS(Solicitudes!$A$3:$A$502,$A35,Solicitudes!$D$3:$D$502,"&lt;="&amp;E$3,Solicitudes!$E$3:$E$502,"&gt;="&amp;E$3,Solicitudes!$G$3:$G$502,"Aprobada",Solicitudes!$L$3:$L$502,"&lt;&gt;Licencia",Solicitudes!$L$3:$L$502,"&lt;&gt;Ausencia")&gt;0,"V",IF(COUNTIFS(Solicitudes!$A$3:$A$502,$A35,Solicitudes!$D$3:$D$502,"&lt;="&amp;E$3,Solicitudes!$E$3:$E$502,"&gt;="&amp;E$3,Solicitudes!$G$3:$G$502,"Aprobada",Solicitudes!$L$3:$L$502,"Licencia")+COUNTIFS(Solicitudes!$A$3:$A$502,$A35,Solicitudes!$D$3:$D$502,"&lt;="&amp;E$3,Solicitudes!$E$3:$E$502,"&gt;="&amp;E$3,Solicitudes!$G$3:$G$502,"Aprobada",Solicitudes!$L$3:$L$502,"Ausencia")&gt;0,"L",IF(COUNTIFS(Solicitudes!$A$3:$A$502,$A35,Solicitudes!$D$3:$D$502,"&lt;="&amp;E$3,Solicitudes!$E$3:$E$502,"&gt;="&amp;E$3,Solicitudes!$G$3:$G$502,"Solicitada")+COUNTIFS(Solicitudes!$A$3:$A$502,$A35,Solicitudes!$D$3:$D$502,"&lt;="&amp;E$3,Solicitudes!$E$3:$E$502,"&gt;="&amp;E$3,Solicitudes!$G$3:$G$502,"Planificada")&gt;0,"P",""))))</f>
        <v/>
      </c>
      <c r="F35" s="27">
        <f>IF(OR(F$3="",$A35=""),"",IF(COUNTIFS(Solicitudes!$A$3:$A$502,$A35,Solicitudes!$D$3:$D$502,"&lt;="&amp;F$3,Solicitudes!$E$3:$E$502,"&gt;="&amp;F$3,Solicitudes!$G$3:$G$502,"Aprobada",Solicitudes!$L$3:$L$502,"&lt;&gt;Licencia",Solicitudes!$L$3:$L$502,"&lt;&gt;Ausencia")&gt;0,"V",IF(COUNTIFS(Solicitudes!$A$3:$A$502,$A35,Solicitudes!$D$3:$D$502,"&lt;="&amp;F$3,Solicitudes!$E$3:$E$502,"&gt;="&amp;F$3,Solicitudes!$G$3:$G$502,"Aprobada",Solicitudes!$L$3:$L$502,"Licencia")+COUNTIFS(Solicitudes!$A$3:$A$502,$A35,Solicitudes!$D$3:$D$502,"&lt;="&amp;F$3,Solicitudes!$E$3:$E$502,"&gt;="&amp;F$3,Solicitudes!$G$3:$G$502,"Aprobada",Solicitudes!$L$3:$L$502,"Ausencia")&gt;0,"L",IF(COUNTIFS(Solicitudes!$A$3:$A$502,$A35,Solicitudes!$D$3:$D$502,"&lt;="&amp;F$3,Solicitudes!$E$3:$E$502,"&gt;="&amp;F$3,Solicitudes!$G$3:$G$502,"Solicitada")+COUNTIFS(Solicitudes!$A$3:$A$502,$A35,Solicitudes!$D$3:$D$502,"&lt;="&amp;F$3,Solicitudes!$E$3:$E$502,"&gt;="&amp;F$3,Solicitudes!$G$3:$G$502,"Planificada")&gt;0,"P",""))))</f>
        <v/>
      </c>
      <c r="G35" s="27">
        <f>IF(OR(G$3="",$A35=""),"",IF(COUNTIFS(Solicitudes!$A$3:$A$502,$A35,Solicitudes!$D$3:$D$502,"&lt;="&amp;G$3,Solicitudes!$E$3:$E$502,"&gt;="&amp;G$3,Solicitudes!$G$3:$G$502,"Aprobada",Solicitudes!$L$3:$L$502,"&lt;&gt;Licencia",Solicitudes!$L$3:$L$502,"&lt;&gt;Ausencia")&gt;0,"V",IF(COUNTIFS(Solicitudes!$A$3:$A$502,$A35,Solicitudes!$D$3:$D$502,"&lt;="&amp;G$3,Solicitudes!$E$3:$E$502,"&gt;="&amp;G$3,Solicitudes!$G$3:$G$502,"Aprobada",Solicitudes!$L$3:$L$502,"Licencia")+COUNTIFS(Solicitudes!$A$3:$A$502,$A35,Solicitudes!$D$3:$D$502,"&lt;="&amp;G$3,Solicitudes!$E$3:$E$502,"&gt;="&amp;G$3,Solicitudes!$G$3:$G$502,"Aprobada",Solicitudes!$L$3:$L$502,"Ausencia")&gt;0,"L",IF(COUNTIFS(Solicitudes!$A$3:$A$502,$A35,Solicitudes!$D$3:$D$502,"&lt;="&amp;G$3,Solicitudes!$E$3:$E$502,"&gt;="&amp;G$3,Solicitudes!$G$3:$G$502,"Solicitada")+COUNTIFS(Solicitudes!$A$3:$A$502,$A35,Solicitudes!$D$3:$D$502,"&lt;="&amp;G$3,Solicitudes!$E$3:$E$502,"&gt;="&amp;G$3,Solicitudes!$G$3:$G$502,"Planificada")&gt;0,"P",""))))</f>
        <v/>
      </c>
      <c r="H35" s="27">
        <f>IF(OR(H$3="",$A35=""),"",IF(COUNTIFS(Solicitudes!$A$3:$A$502,$A35,Solicitudes!$D$3:$D$502,"&lt;="&amp;H$3,Solicitudes!$E$3:$E$502,"&gt;="&amp;H$3,Solicitudes!$G$3:$G$502,"Aprobada",Solicitudes!$L$3:$L$502,"&lt;&gt;Licencia",Solicitudes!$L$3:$L$502,"&lt;&gt;Ausencia")&gt;0,"V",IF(COUNTIFS(Solicitudes!$A$3:$A$502,$A35,Solicitudes!$D$3:$D$502,"&lt;="&amp;H$3,Solicitudes!$E$3:$E$502,"&gt;="&amp;H$3,Solicitudes!$G$3:$G$502,"Aprobada",Solicitudes!$L$3:$L$502,"Licencia")+COUNTIFS(Solicitudes!$A$3:$A$502,$A35,Solicitudes!$D$3:$D$502,"&lt;="&amp;H$3,Solicitudes!$E$3:$E$502,"&gt;="&amp;H$3,Solicitudes!$G$3:$G$502,"Aprobada",Solicitudes!$L$3:$L$502,"Ausencia")&gt;0,"L",IF(COUNTIFS(Solicitudes!$A$3:$A$502,$A35,Solicitudes!$D$3:$D$502,"&lt;="&amp;H$3,Solicitudes!$E$3:$E$502,"&gt;="&amp;H$3,Solicitudes!$G$3:$G$502,"Solicitada")+COUNTIFS(Solicitudes!$A$3:$A$502,$A35,Solicitudes!$D$3:$D$502,"&lt;="&amp;H$3,Solicitudes!$E$3:$E$502,"&gt;="&amp;H$3,Solicitudes!$G$3:$G$502,"Planificada")&gt;0,"P",""))))</f>
        <v/>
      </c>
      <c r="I35" s="27">
        <f>IF(OR(I$3="",$A35=""),"",IF(COUNTIFS(Solicitudes!$A$3:$A$502,$A35,Solicitudes!$D$3:$D$502,"&lt;="&amp;I$3,Solicitudes!$E$3:$E$502,"&gt;="&amp;I$3,Solicitudes!$G$3:$G$502,"Aprobada",Solicitudes!$L$3:$L$502,"&lt;&gt;Licencia",Solicitudes!$L$3:$L$502,"&lt;&gt;Ausencia")&gt;0,"V",IF(COUNTIFS(Solicitudes!$A$3:$A$502,$A35,Solicitudes!$D$3:$D$502,"&lt;="&amp;I$3,Solicitudes!$E$3:$E$502,"&gt;="&amp;I$3,Solicitudes!$G$3:$G$502,"Aprobada",Solicitudes!$L$3:$L$502,"Licencia")+COUNTIFS(Solicitudes!$A$3:$A$502,$A35,Solicitudes!$D$3:$D$502,"&lt;="&amp;I$3,Solicitudes!$E$3:$E$502,"&gt;="&amp;I$3,Solicitudes!$G$3:$G$502,"Aprobada",Solicitudes!$L$3:$L$502,"Ausencia")&gt;0,"L",IF(COUNTIFS(Solicitudes!$A$3:$A$502,$A35,Solicitudes!$D$3:$D$502,"&lt;="&amp;I$3,Solicitudes!$E$3:$E$502,"&gt;="&amp;I$3,Solicitudes!$G$3:$G$502,"Solicitada")+COUNTIFS(Solicitudes!$A$3:$A$502,$A35,Solicitudes!$D$3:$D$502,"&lt;="&amp;I$3,Solicitudes!$E$3:$E$502,"&gt;="&amp;I$3,Solicitudes!$G$3:$G$502,"Planificada")&gt;0,"P",""))))</f>
        <v/>
      </c>
      <c r="J35" s="27">
        <f>IF(OR(J$3="",$A35=""),"",IF(COUNTIFS(Solicitudes!$A$3:$A$502,$A35,Solicitudes!$D$3:$D$502,"&lt;="&amp;J$3,Solicitudes!$E$3:$E$502,"&gt;="&amp;J$3,Solicitudes!$G$3:$G$502,"Aprobada",Solicitudes!$L$3:$L$502,"&lt;&gt;Licencia",Solicitudes!$L$3:$L$502,"&lt;&gt;Ausencia")&gt;0,"V",IF(COUNTIFS(Solicitudes!$A$3:$A$502,$A35,Solicitudes!$D$3:$D$502,"&lt;="&amp;J$3,Solicitudes!$E$3:$E$502,"&gt;="&amp;J$3,Solicitudes!$G$3:$G$502,"Aprobada",Solicitudes!$L$3:$L$502,"Licencia")+COUNTIFS(Solicitudes!$A$3:$A$502,$A35,Solicitudes!$D$3:$D$502,"&lt;="&amp;J$3,Solicitudes!$E$3:$E$502,"&gt;="&amp;J$3,Solicitudes!$G$3:$G$502,"Aprobada",Solicitudes!$L$3:$L$502,"Ausencia")&gt;0,"L",IF(COUNTIFS(Solicitudes!$A$3:$A$502,$A35,Solicitudes!$D$3:$D$502,"&lt;="&amp;J$3,Solicitudes!$E$3:$E$502,"&gt;="&amp;J$3,Solicitudes!$G$3:$G$502,"Solicitada")+COUNTIFS(Solicitudes!$A$3:$A$502,$A35,Solicitudes!$D$3:$D$502,"&lt;="&amp;J$3,Solicitudes!$E$3:$E$502,"&gt;="&amp;J$3,Solicitudes!$G$3:$G$502,"Planificada")&gt;0,"P",""))))</f>
        <v/>
      </c>
      <c r="K35" s="27">
        <f>IF(OR(K$3="",$A35=""),"",IF(COUNTIFS(Solicitudes!$A$3:$A$502,$A35,Solicitudes!$D$3:$D$502,"&lt;="&amp;K$3,Solicitudes!$E$3:$E$502,"&gt;="&amp;K$3,Solicitudes!$G$3:$G$502,"Aprobada",Solicitudes!$L$3:$L$502,"&lt;&gt;Licencia",Solicitudes!$L$3:$L$502,"&lt;&gt;Ausencia")&gt;0,"V",IF(COUNTIFS(Solicitudes!$A$3:$A$502,$A35,Solicitudes!$D$3:$D$502,"&lt;="&amp;K$3,Solicitudes!$E$3:$E$502,"&gt;="&amp;K$3,Solicitudes!$G$3:$G$502,"Aprobada",Solicitudes!$L$3:$L$502,"Licencia")+COUNTIFS(Solicitudes!$A$3:$A$502,$A35,Solicitudes!$D$3:$D$502,"&lt;="&amp;K$3,Solicitudes!$E$3:$E$502,"&gt;="&amp;K$3,Solicitudes!$G$3:$G$502,"Aprobada",Solicitudes!$L$3:$L$502,"Ausencia")&gt;0,"L",IF(COUNTIFS(Solicitudes!$A$3:$A$502,$A35,Solicitudes!$D$3:$D$502,"&lt;="&amp;K$3,Solicitudes!$E$3:$E$502,"&gt;="&amp;K$3,Solicitudes!$G$3:$G$502,"Solicitada")+COUNTIFS(Solicitudes!$A$3:$A$502,$A35,Solicitudes!$D$3:$D$502,"&lt;="&amp;K$3,Solicitudes!$E$3:$E$502,"&gt;="&amp;K$3,Solicitudes!$G$3:$G$502,"Planificada")&gt;0,"P",""))))</f>
        <v/>
      </c>
      <c r="L35" s="27">
        <f>IF(OR(L$3="",$A35=""),"",IF(COUNTIFS(Solicitudes!$A$3:$A$502,$A35,Solicitudes!$D$3:$D$502,"&lt;="&amp;L$3,Solicitudes!$E$3:$E$502,"&gt;="&amp;L$3,Solicitudes!$G$3:$G$502,"Aprobada",Solicitudes!$L$3:$L$502,"&lt;&gt;Licencia",Solicitudes!$L$3:$L$502,"&lt;&gt;Ausencia")&gt;0,"V",IF(COUNTIFS(Solicitudes!$A$3:$A$502,$A35,Solicitudes!$D$3:$D$502,"&lt;="&amp;L$3,Solicitudes!$E$3:$E$502,"&gt;="&amp;L$3,Solicitudes!$G$3:$G$502,"Aprobada",Solicitudes!$L$3:$L$502,"Licencia")+COUNTIFS(Solicitudes!$A$3:$A$502,$A35,Solicitudes!$D$3:$D$502,"&lt;="&amp;L$3,Solicitudes!$E$3:$E$502,"&gt;="&amp;L$3,Solicitudes!$G$3:$G$502,"Aprobada",Solicitudes!$L$3:$L$502,"Ausencia")&gt;0,"L",IF(COUNTIFS(Solicitudes!$A$3:$A$502,$A35,Solicitudes!$D$3:$D$502,"&lt;="&amp;L$3,Solicitudes!$E$3:$E$502,"&gt;="&amp;L$3,Solicitudes!$G$3:$G$502,"Solicitada")+COUNTIFS(Solicitudes!$A$3:$A$502,$A35,Solicitudes!$D$3:$D$502,"&lt;="&amp;L$3,Solicitudes!$E$3:$E$502,"&gt;="&amp;L$3,Solicitudes!$G$3:$G$502,"Planificada")&gt;0,"P",""))))</f>
        <v/>
      </c>
      <c r="M35" s="27">
        <f>IF(OR(M$3="",$A35=""),"",IF(COUNTIFS(Solicitudes!$A$3:$A$502,$A35,Solicitudes!$D$3:$D$502,"&lt;="&amp;M$3,Solicitudes!$E$3:$E$502,"&gt;="&amp;M$3,Solicitudes!$G$3:$G$502,"Aprobada",Solicitudes!$L$3:$L$502,"&lt;&gt;Licencia",Solicitudes!$L$3:$L$502,"&lt;&gt;Ausencia")&gt;0,"V",IF(COUNTIFS(Solicitudes!$A$3:$A$502,$A35,Solicitudes!$D$3:$D$502,"&lt;="&amp;M$3,Solicitudes!$E$3:$E$502,"&gt;="&amp;M$3,Solicitudes!$G$3:$G$502,"Aprobada",Solicitudes!$L$3:$L$502,"Licencia")+COUNTIFS(Solicitudes!$A$3:$A$502,$A35,Solicitudes!$D$3:$D$502,"&lt;="&amp;M$3,Solicitudes!$E$3:$E$502,"&gt;="&amp;M$3,Solicitudes!$G$3:$G$502,"Aprobada",Solicitudes!$L$3:$L$502,"Ausencia")&gt;0,"L",IF(COUNTIFS(Solicitudes!$A$3:$A$502,$A35,Solicitudes!$D$3:$D$502,"&lt;="&amp;M$3,Solicitudes!$E$3:$E$502,"&gt;="&amp;M$3,Solicitudes!$G$3:$G$502,"Solicitada")+COUNTIFS(Solicitudes!$A$3:$A$502,$A35,Solicitudes!$D$3:$D$502,"&lt;="&amp;M$3,Solicitudes!$E$3:$E$502,"&gt;="&amp;M$3,Solicitudes!$G$3:$G$502,"Planificada")&gt;0,"P",""))))</f>
        <v/>
      </c>
      <c r="N35" s="27">
        <f>IF(OR(N$3="",$A35=""),"",IF(COUNTIFS(Solicitudes!$A$3:$A$502,$A35,Solicitudes!$D$3:$D$502,"&lt;="&amp;N$3,Solicitudes!$E$3:$E$502,"&gt;="&amp;N$3,Solicitudes!$G$3:$G$502,"Aprobada",Solicitudes!$L$3:$L$502,"&lt;&gt;Licencia",Solicitudes!$L$3:$L$502,"&lt;&gt;Ausencia")&gt;0,"V",IF(COUNTIFS(Solicitudes!$A$3:$A$502,$A35,Solicitudes!$D$3:$D$502,"&lt;="&amp;N$3,Solicitudes!$E$3:$E$502,"&gt;="&amp;N$3,Solicitudes!$G$3:$G$502,"Aprobada",Solicitudes!$L$3:$L$502,"Licencia")+COUNTIFS(Solicitudes!$A$3:$A$502,$A35,Solicitudes!$D$3:$D$502,"&lt;="&amp;N$3,Solicitudes!$E$3:$E$502,"&gt;="&amp;N$3,Solicitudes!$G$3:$G$502,"Aprobada",Solicitudes!$L$3:$L$502,"Ausencia")&gt;0,"L",IF(COUNTIFS(Solicitudes!$A$3:$A$502,$A35,Solicitudes!$D$3:$D$502,"&lt;="&amp;N$3,Solicitudes!$E$3:$E$502,"&gt;="&amp;N$3,Solicitudes!$G$3:$G$502,"Solicitada")+COUNTIFS(Solicitudes!$A$3:$A$502,$A35,Solicitudes!$D$3:$D$502,"&lt;="&amp;N$3,Solicitudes!$E$3:$E$502,"&gt;="&amp;N$3,Solicitudes!$G$3:$G$502,"Planificada")&gt;0,"P",""))))</f>
        <v/>
      </c>
      <c r="O35" s="27">
        <f>IF(OR(O$3="",$A35=""),"",IF(COUNTIFS(Solicitudes!$A$3:$A$502,$A35,Solicitudes!$D$3:$D$502,"&lt;="&amp;O$3,Solicitudes!$E$3:$E$502,"&gt;="&amp;O$3,Solicitudes!$G$3:$G$502,"Aprobada",Solicitudes!$L$3:$L$502,"&lt;&gt;Licencia",Solicitudes!$L$3:$L$502,"&lt;&gt;Ausencia")&gt;0,"V",IF(COUNTIFS(Solicitudes!$A$3:$A$502,$A35,Solicitudes!$D$3:$D$502,"&lt;="&amp;O$3,Solicitudes!$E$3:$E$502,"&gt;="&amp;O$3,Solicitudes!$G$3:$G$502,"Aprobada",Solicitudes!$L$3:$L$502,"Licencia")+COUNTIFS(Solicitudes!$A$3:$A$502,$A35,Solicitudes!$D$3:$D$502,"&lt;="&amp;O$3,Solicitudes!$E$3:$E$502,"&gt;="&amp;O$3,Solicitudes!$G$3:$G$502,"Aprobada",Solicitudes!$L$3:$L$502,"Ausencia")&gt;0,"L",IF(COUNTIFS(Solicitudes!$A$3:$A$502,$A35,Solicitudes!$D$3:$D$502,"&lt;="&amp;O$3,Solicitudes!$E$3:$E$502,"&gt;="&amp;O$3,Solicitudes!$G$3:$G$502,"Solicitada")+COUNTIFS(Solicitudes!$A$3:$A$502,$A35,Solicitudes!$D$3:$D$502,"&lt;="&amp;O$3,Solicitudes!$E$3:$E$502,"&gt;="&amp;O$3,Solicitudes!$G$3:$G$502,"Planificada")&gt;0,"P",""))))</f>
        <v/>
      </c>
      <c r="P35" s="27">
        <f>IF(OR(P$3="",$A35=""),"",IF(COUNTIFS(Solicitudes!$A$3:$A$502,$A35,Solicitudes!$D$3:$D$502,"&lt;="&amp;P$3,Solicitudes!$E$3:$E$502,"&gt;="&amp;P$3,Solicitudes!$G$3:$G$502,"Aprobada",Solicitudes!$L$3:$L$502,"&lt;&gt;Licencia",Solicitudes!$L$3:$L$502,"&lt;&gt;Ausencia")&gt;0,"V",IF(COUNTIFS(Solicitudes!$A$3:$A$502,$A35,Solicitudes!$D$3:$D$502,"&lt;="&amp;P$3,Solicitudes!$E$3:$E$502,"&gt;="&amp;P$3,Solicitudes!$G$3:$G$502,"Aprobada",Solicitudes!$L$3:$L$502,"Licencia")+COUNTIFS(Solicitudes!$A$3:$A$502,$A35,Solicitudes!$D$3:$D$502,"&lt;="&amp;P$3,Solicitudes!$E$3:$E$502,"&gt;="&amp;P$3,Solicitudes!$G$3:$G$502,"Aprobada",Solicitudes!$L$3:$L$502,"Ausencia")&gt;0,"L",IF(COUNTIFS(Solicitudes!$A$3:$A$502,$A35,Solicitudes!$D$3:$D$502,"&lt;="&amp;P$3,Solicitudes!$E$3:$E$502,"&gt;="&amp;P$3,Solicitudes!$G$3:$G$502,"Solicitada")+COUNTIFS(Solicitudes!$A$3:$A$502,$A35,Solicitudes!$D$3:$D$502,"&lt;="&amp;P$3,Solicitudes!$E$3:$E$502,"&gt;="&amp;P$3,Solicitudes!$G$3:$G$502,"Planificada")&gt;0,"P",""))))</f>
        <v/>
      </c>
      <c r="Q35" s="27">
        <f>IF(OR(Q$3="",$A35=""),"",IF(COUNTIFS(Solicitudes!$A$3:$A$502,$A35,Solicitudes!$D$3:$D$502,"&lt;="&amp;Q$3,Solicitudes!$E$3:$E$502,"&gt;="&amp;Q$3,Solicitudes!$G$3:$G$502,"Aprobada",Solicitudes!$L$3:$L$502,"&lt;&gt;Licencia",Solicitudes!$L$3:$L$502,"&lt;&gt;Ausencia")&gt;0,"V",IF(COUNTIFS(Solicitudes!$A$3:$A$502,$A35,Solicitudes!$D$3:$D$502,"&lt;="&amp;Q$3,Solicitudes!$E$3:$E$502,"&gt;="&amp;Q$3,Solicitudes!$G$3:$G$502,"Aprobada",Solicitudes!$L$3:$L$502,"Licencia")+COUNTIFS(Solicitudes!$A$3:$A$502,$A35,Solicitudes!$D$3:$D$502,"&lt;="&amp;Q$3,Solicitudes!$E$3:$E$502,"&gt;="&amp;Q$3,Solicitudes!$G$3:$G$502,"Aprobada",Solicitudes!$L$3:$L$502,"Ausencia")&gt;0,"L",IF(COUNTIFS(Solicitudes!$A$3:$A$502,$A35,Solicitudes!$D$3:$D$502,"&lt;="&amp;Q$3,Solicitudes!$E$3:$E$502,"&gt;="&amp;Q$3,Solicitudes!$G$3:$G$502,"Solicitada")+COUNTIFS(Solicitudes!$A$3:$A$502,$A35,Solicitudes!$D$3:$D$502,"&lt;="&amp;Q$3,Solicitudes!$E$3:$E$502,"&gt;="&amp;Q$3,Solicitudes!$G$3:$G$502,"Planificada")&gt;0,"P",""))))</f>
        <v/>
      </c>
      <c r="R35" s="27">
        <f>IF(OR(R$3="",$A35=""),"",IF(COUNTIFS(Solicitudes!$A$3:$A$502,$A35,Solicitudes!$D$3:$D$502,"&lt;="&amp;R$3,Solicitudes!$E$3:$E$502,"&gt;="&amp;R$3,Solicitudes!$G$3:$G$502,"Aprobada",Solicitudes!$L$3:$L$502,"&lt;&gt;Licencia",Solicitudes!$L$3:$L$502,"&lt;&gt;Ausencia")&gt;0,"V",IF(COUNTIFS(Solicitudes!$A$3:$A$502,$A35,Solicitudes!$D$3:$D$502,"&lt;="&amp;R$3,Solicitudes!$E$3:$E$502,"&gt;="&amp;R$3,Solicitudes!$G$3:$G$502,"Aprobada",Solicitudes!$L$3:$L$502,"Licencia")+COUNTIFS(Solicitudes!$A$3:$A$502,$A35,Solicitudes!$D$3:$D$502,"&lt;="&amp;R$3,Solicitudes!$E$3:$E$502,"&gt;="&amp;R$3,Solicitudes!$G$3:$G$502,"Aprobada",Solicitudes!$L$3:$L$502,"Ausencia")&gt;0,"L",IF(COUNTIFS(Solicitudes!$A$3:$A$502,$A35,Solicitudes!$D$3:$D$502,"&lt;="&amp;R$3,Solicitudes!$E$3:$E$502,"&gt;="&amp;R$3,Solicitudes!$G$3:$G$502,"Solicitada")+COUNTIFS(Solicitudes!$A$3:$A$502,$A35,Solicitudes!$D$3:$D$502,"&lt;="&amp;R$3,Solicitudes!$E$3:$E$502,"&gt;="&amp;R$3,Solicitudes!$G$3:$G$502,"Planificada")&gt;0,"P",""))))</f>
        <v/>
      </c>
      <c r="S35" s="27">
        <f>IF(OR(S$3="",$A35=""),"",IF(COUNTIFS(Solicitudes!$A$3:$A$502,$A35,Solicitudes!$D$3:$D$502,"&lt;="&amp;S$3,Solicitudes!$E$3:$E$502,"&gt;="&amp;S$3,Solicitudes!$G$3:$G$502,"Aprobada",Solicitudes!$L$3:$L$502,"&lt;&gt;Licencia",Solicitudes!$L$3:$L$502,"&lt;&gt;Ausencia")&gt;0,"V",IF(COUNTIFS(Solicitudes!$A$3:$A$502,$A35,Solicitudes!$D$3:$D$502,"&lt;="&amp;S$3,Solicitudes!$E$3:$E$502,"&gt;="&amp;S$3,Solicitudes!$G$3:$G$502,"Aprobada",Solicitudes!$L$3:$L$502,"Licencia")+COUNTIFS(Solicitudes!$A$3:$A$502,$A35,Solicitudes!$D$3:$D$502,"&lt;="&amp;S$3,Solicitudes!$E$3:$E$502,"&gt;="&amp;S$3,Solicitudes!$G$3:$G$502,"Aprobada",Solicitudes!$L$3:$L$502,"Ausencia")&gt;0,"L",IF(COUNTIFS(Solicitudes!$A$3:$A$502,$A35,Solicitudes!$D$3:$D$502,"&lt;="&amp;S$3,Solicitudes!$E$3:$E$502,"&gt;="&amp;S$3,Solicitudes!$G$3:$G$502,"Solicitada")+COUNTIFS(Solicitudes!$A$3:$A$502,$A35,Solicitudes!$D$3:$D$502,"&lt;="&amp;S$3,Solicitudes!$E$3:$E$502,"&gt;="&amp;S$3,Solicitudes!$G$3:$G$502,"Planificada")&gt;0,"P",""))))</f>
        <v/>
      </c>
      <c r="T35" s="27">
        <f>IF(OR(T$3="",$A35=""),"",IF(COUNTIFS(Solicitudes!$A$3:$A$502,$A35,Solicitudes!$D$3:$D$502,"&lt;="&amp;T$3,Solicitudes!$E$3:$E$502,"&gt;="&amp;T$3,Solicitudes!$G$3:$G$502,"Aprobada",Solicitudes!$L$3:$L$502,"&lt;&gt;Licencia",Solicitudes!$L$3:$L$502,"&lt;&gt;Ausencia")&gt;0,"V",IF(COUNTIFS(Solicitudes!$A$3:$A$502,$A35,Solicitudes!$D$3:$D$502,"&lt;="&amp;T$3,Solicitudes!$E$3:$E$502,"&gt;="&amp;T$3,Solicitudes!$G$3:$G$502,"Aprobada",Solicitudes!$L$3:$L$502,"Licencia")+COUNTIFS(Solicitudes!$A$3:$A$502,$A35,Solicitudes!$D$3:$D$502,"&lt;="&amp;T$3,Solicitudes!$E$3:$E$502,"&gt;="&amp;T$3,Solicitudes!$G$3:$G$502,"Aprobada",Solicitudes!$L$3:$L$502,"Ausencia")&gt;0,"L",IF(COUNTIFS(Solicitudes!$A$3:$A$502,$A35,Solicitudes!$D$3:$D$502,"&lt;="&amp;T$3,Solicitudes!$E$3:$E$502,"&gt;="&amp;T$3,Solicitudes!$G$3:$G$502,"Solicitada")+COUNTIFS(Solicitudes!$A$3:$A$502,$A35,Solicitudes!$D$3:$D$502,"&lt;="&amp;T$3,Solicitudes!$E$3:$E$502,"&gt;="&amp;T$3,Solicitudes!$G$3:$G$502,"Planificada")&gt;0,"P",""))))</f>
        <v/>
      </c>
      <c r="U35" s="27">
        <f>IF(OR(U$3="",$A35=""),"",IF(COUNTIFS(Solicitudes!$A$3:$A$502,$A35,Solicitudes!$D$3:$D$502,"&lt;="&amp;U$3,Solicitudes!$E$3:$E$502,"&gt;="&amp;U$3,Solicitudes!$G$3:$G$502,"Aprobada",Solicitudes!$L$3:$L$502,"&lt;&gt;Licencia",Solicitudes!$L$3:$L$502,"&lt;&gt;Ausencia")&gt;0,"V",IF(COUNTIFS(Solicitudes!$A$3:$A$502,$A35,Solicitudes!$D$3:$D$502,"&lt;="&amp;U$3,Solicitudes!$E$3:$E$502,"&gt;="&amp;U$3,Solicitudes!$G$3:$G$502,"Aprobada",Solicitudes!$L$3:$L$502,"Licencia")+COUNTIFS(Solicitudes!$A$3:$A$502,$A35,Solicitudes!$D$3:$D$502,"&lt;="&amp;U$3,Solicitudes!$E$3:$E$502,"&gt;="&amp;U$3,Solicitudes!$G$3:$G$502,"Aprobada",Solicitudes!$L$3:$L$502,"Ausencia")&gt;0,"L",IF(COUNTIFS(Solicitudes!$A$3:$A$502,$A35,Solicitudes!$D$3:$D$502,"&lt;="&amp;U$3,Solicitudes!$E$3:$E$502,"&gt;="&amp;U$3,Solicitudes!$G$3:$G$502,"Solicitada")+COUNTIFS(Solicitudes!$A$3:$A$502,$A35,Solicitudes!$D$3:$D$502,"&lt;="&amp;U$3,Solicitudes!$E$3:$E$502,"&gt;="&amp;U$3,Solicitudes!$G$3:$G$502,"Planificada")&gt;0,"P",""))))</f>
        <v/>
      </c>
      <c r="V35" s="27">
        <f>IF(OR(V$3="",$A35=""),"",IF(COUNTIFS(Solicitudes!$A$3:$A$502,$A35,Solicitudes!$D$3:$D$502,"&lt;="&amp;V$3,Solicitudes!$E$3:$E$502,"&gt;="&amp;V$3,Solicitudes!$G$3:$G$502,"Aprobada",Solicitudes!$L$3:$L$502,"&lt;&gt;Licencia",Solicitudes!$L$3:$L$502,"&lt;&gt;Ausencia")&gt;0,"V",IF(COUNTIFS(Solicitudes!$A$3:$A$502,$A35,Solicitudes!$D$3:$D$502,"&lt;="&amp;V$3,Solicitudes!$E$3:$E$502,"&gt;="&amp;V$3,Solicitudes!$G$3:$G$502,"Aprobada",Solicitudes!$L$3:$L$502,"Licencia")+COUNTIFS(Solicitudes!$A$3:$A$502,$A35,Solicitudes!$D$3:$D$502,"&lt;="&amp;V$3,Solicitudes!$E$3:$E$502,"&gt;="&amp;V$3,Solicitudes!$G$3:$G$502,"Aprobada",Solicitudes!$L$3:$L$502,"Ausencia")&gt;0,"L",IF(COUNTIFS(Solicitudes!$A$3:$A$502,$A35,Solicitudes!$D$3:$D$502,"&lt;="&amp;V$3,Solicitudes!$E$3:$E$502,"&gt;="&amp;V$3,Solicitudes!$G$3:$G$502,"Solicitada")+COUNTIFS(Solicitudes!$A$3:$A$502,$A35,Solicitudes!$D$3:$D$502,"&lt;="&amp;V$3,Solicitudes!$E$3:$E$502,"&gt;="&amp;V$3,Solicitudes!$G$3:$G$502,"Planificada")&gt;0,"P",""))))</f>
        <v/>
      </c>
      <c r="W35" s="27">
        <f>IF(OR(W$3="",$A35=""),"",IF(COUNTIFS(Solicitudes!$A$3:$A$502,$A35,Solicitudes!$D$3:$D$502,"&lt;="&amp;W$3,Solicitudes!$E$3:$E$502,"&gt;="&amp;W$3,Solicitudes!$G$3:$G$502,"Aprobada",Solicitudes!$L$3:$L$502,"&lt;&gt;Licencia",Solicitudes!$L$3:$L$502,"&lt;&gt;Ausencia")&gt;0,"V",IF(COUNTIFS(Solicitudes!$A$3:$A$502,$A35,Solicitudes!$D$3:$D$502,"&lt;="&amp;W$3,Solicitudes!$E$3:$E$502,"&gt;="&amp;W$3,Solicitudes!$G$3:$G$502,"Aprobada",Solicitudes!$L$3:$L$502,"Licencia")+COUNTIFS(Solicitudes!$A$3:$A$502,$A35,Solicitudes!$D$3:$D$502,"&lt;="&amp;W$3,Solicitudes!$E$3:$E$502,"&gt;="&amp;W$3,Solicitudes!$G$3:$G$502,"Aprobada",Solicitudes!$L$3:$L$502,"Ausencia")&gt;0,"L",IF(COUNTIFS(Solicitudes!$A$3:$A$502,$A35,Solicitudes!$D$3:$D$502,"&lt;="&amp;W$3,Solicitudes!$E$3:$E$502,"&gt;="&amp;W$3,Solicitudes!$G$3:$G$502,"Solicitada")+COUNTIFS(Solicitudes!$A$3:$A$502,$A35,Solicitudes!$D$3:$D$502,"&lt;="&amp;W$3,Solicitudes!$E$3:$E$502,"&gt;="&amp;W$3,Solicitudes!$G$3:$G$502,"Planificada")&gt;0,"P",""))))</f>
        <v/>
      </c>
      <c r="X35" s="27">
        <f>IF(OR(X$3="",$A35=""),"",IF(COUNTIFS(Solicitudes!$A$3:$A$502,$A35,Solicitudes!$D$3:$D$502,"&lt;="&amp;X$3,Solicitudes!$E$3:$E$502,"&gt;="&amp;X$3,Solicitudes!$G$3:$G$502,"Aprobada",Solicitudes!$L$3:$L$502,"&lt;&gt;Licencia",Solicitudes!$L$3:$L$502,"&lt;&gt;Ausencia")&gt;0,"V",IF(COUNTIFS(Solicitudes!$A$3:$A$502,$A35,Solicitudes!$D$3:$D$502,"&lt;="&amp;X$3,Solicitudes!$E$3:$E$502,"&gt;="&amp;X$3,Solicitudes!$G$3:$G$502,"Aprobada",Solicitudes!$L$3:$L$502,"Licencia")+COUNTIFS(Solicitudes!$A$3:$A$502,$A35,Solicitudes!$D$3:$D$502,"&lt;="&amp;X$3,Solicitudes!$E$3:$E$502,"&gt;="&amp;X$3,Solicitudes!$G$3:$G$502,"Aprobada",Solicitudes!$L$3:$L$502,"Ausencia")&gt;0,"L",IF(COUNTIFS(Solicitudes!$A$3:$A$502,$A35,Solicitudes!$D$3:$D$502,"&lt;="&amp;X$3,Solicitudes!$E$3:$E$502,"&gt;="&amp;X$3,Solicitudes!$G$3:$G$502,"Solicitada")+COUNTIFS(Solicitudes!$A$3:$A$502,$A35,Solicitudes!$D$3:$D$502,"&lt;="&amp;X$3,Solicitudes!$E$3:$E$502,"&gt;="&amp;X$3,Solicitudes!$G$3:$G$502,"Planificada")&gt;0,"P",""))))</f>
        <v/>
      </c>
      <c r="Y35" s="27">
        <f>IF(OR(Y$3="",$A35=""),"",IF(COUNTIFS(Solicitudes!$A$3:$A$502,$A35,Solicitudes!$D$3:$D$502,"&lt;="&amp;Y$3,Solicitudes!$E$3:$E$502,"&gt;="&amp;Y$3,Solicitudes!$G$3:$G$502,"Aprobada",Solicitudes!$L$3:$L$502,"&lt;&gt;Licencia",Solicitudes!$L$3:$L$502,"&lt;&gt;Ausencia")&gt;0,"V",IF(COUNTIFS(Solicitudes!$A$3:$A$502,$A35,Solicitudes!$D$3:$D$502,"&lt;="&amp;Y$3,Solicitudes!$E$3:$E$502,"&gt;="&amp;Y$3,Solicitudes!$G$3:$G$502,"Aprobada",Solicitudes!$L$3:$L$502,"Licencia")+COUNTIFS(Solicitudes!$A$3:$A$502,$A35,Solicitudes!$D$3:$D$502,"&lt;="&amp;Y$3,Solicitudes!$E$3:$E$502,"&gt;="&amp;Y$3,Solicitudes!$G$3:$G$502,"Aprobada",Solicitudes!$L$3:$L$502,"Ausencia")&gt;0,"L",IF(COUNTIFS(Solicitudes!$A$3:$A$502,$A35,Solicitudes!$D$3:$D$502,"&lt;="&amp;Y$3,Solicitudes!$E$3:$E$502,"&gt;="&amp;Y$3,Solicitudes!$G$3:$G$502,"Solicitada")+COUNTIFS(Solicitudes!$A$3:$A$502,$A35,Solicitudes!$D$3:$D$502,"&lt;="&amp;Y$3,Solicitudes!$E$3:$E$502,"&gt;="&amp;Y$3,Solicitudes!$G$3:$G$502,"Planificada")&gt;0,"P",""))))</f>
        <v/>
      </c>
      <c r="Z35" s="27">
        <f>IF(OR(Z$3="",$A35=""),"",IF(COUNTIFS(Solicitudes!$A$3:$A$502,$A35,Solicitudes!$D$3:$D$502,"&lt;="&amp;Z$3,Solicitudes!$E$3:$E$502,"&gt;="&amp;Z$3,Solicitudes!$G$3:$G$502,"Aprobada",Solicitudes!$L$3:$L$502,"&lt;&gt;Licencia",Solicitudes!$L$3:$L$502,"&lt;&gt;Ausencia")&gt;0,"V",IF(COUNTIFS(Solicitudes!$A$3:$A$502,$A35,Solicitudes!$D$3:$D$502,"&lt;="&amp;Z$3,Solicitudes!$E$3:$E$502,"&gt;="&amp;Z$3,Solicitudes!$G$3:$G$502,"Aprobada",Solicitudes!$L$3:$L$502,"Licencia")+COUNTIFS(Solicitudes!$A$3:$A$502,$A35,Solicitudes!$D$3:$D$502,"&lt;="&amp;Z$3,Solicitudes!$E$3:$E$502,"&gt;="&amp;Z$3,Solicitudes!$G$3:$G$502,"Aprobada",Solicitudes!$L$3:$L$502,"Ausencia")&gt;0,"L",IF(COUNTIFS(Solicitudes!$A$3:$A$502,$A35,Solicitudes!$D$3:$D$502,"&lt;="&amp;Z$3,Solicitudes!$E$3:$E$502,"&gt;="&amp;Z$3,Solicitudes!$G$3:$G$502,"Solicitada")+COUNTIFS(Solicitudes!$A$3:$A$502,$A35,Solicitudes!$D$3:$D$502,"&lt;="&amp;Z$3,Solicitudes!$E$3:$E$502,"&gt;="&amp;Z$3,Solicitudes!$G$3:$G$502,"Planificada")&gt;0,"P",""))))</f>
        <v/>
      </c>
      <c r="AA35" s="27">
        <f>IF(OR(AA$3="",$A35=""),"",IF(COUNTIFS(Solicitudes!$A$3:$A$502,$A35,Solicitudes!$D$3:$D$502,"&lt;="&amp;AA$3,Solicitudes!$E$3:$E$502,"&gt;="&amp;AA$3,Solicitudes!$G$3:$G$502,"Aprobada",Solicitudes!$L$3:$L$502,"&lt;&gt;Licencia",Solicitudes!$L$3:$L$502,"&lt;&gt;Ausencia")&gt;0,"V",IF(COUNTIFS(Solicitudes!$A$3:$A$502,$A35,Solicitudes!$D$3:$D$502,"&lt;="&amp;AA$3,Solicitudes!$E$3:$E$502,"&gt;="&amp;AA$3,Solicitudes!$G$3:$G$502,"Aprobada",Solicitudes!$L$3:$L$502,"Licencia")+COUNTIFS(Solicitudes!$A$3:$A$502,$A35,Solicitudes!$D$3:$D$502,"&lt;="&amp;AA$3,Solicitudes!$E$3:$E$502,"&gt;="&amp;AA$3,Solicitudes!$G$3:$G$502,"Aprobada",Solicitudes!$L$3:$L$502,"Ausencia")&gt;0,"L",IF(COUNTIFS(Solicitudes!$A$3:$A$502,$A35,Solicitudes!$D$3:$D$502,"&lt;="&amp;AA$3,Solicitudes!$E$3:$E$502,"&gt;="&amp;AA$3,Solicitudes!$G$3:$G$502,"Solicitada")+COUNTIFS(Solicitudes!$A$3:$A$502,$A35,Solicitudes!$D$3:$D$502,"&lt;="&amp;AA$3,Solicitudes!$E$3:$E$502,"&gt;="&amp;AA$3,Solicitudes!$G$3:$G$502,"Planificada")&gt;0,"P",""))))</f>
        <v/>
      </c>
      <c r="AB35" s="27">
        <f>IF(OR(AB$3="",$A35=""),"",IF(COUNTIFS(Solicitudes!$A$3:$A$502,$A35,Solicitudes!$D$3:$D$502,"&lt;="&amp;AB$3,Solicitudes!$E$3:$E$502,"&gt;="&amp;AB$3,Solicitudes!$G$3:$G$502,"Aprobada",Solicitudes!$L$3:$L$502,"&lt;&gt;Licencia",Solicitudes!$L$3:$L$502,"&lt;&gt;Ausencia")&gt;0,"V",IF(COUNTIFS(Solicitudes!$A$3:$A$502,$A35,Solicitudes!$D$3:$D$502,"&lt;="&amp;AB$3,Solicitudes!$E$3:$E$502,"&gt;="&amp;AB$3,Solicitudes!$G$3:$G$502,"Aprobada",Solicitudes!$L$3:$L$502,"Licencia")+COUNTIFS(Solicitudes!$A$3:$A$502,$A35,Solicitudes!$D$3:$D$502,"&lt;="&amp;AB$3,Solicitudes!$E$3:$E$502,"&gt;="&amp;AB$3,Solicitudes!$G$3:$G$502,"Aprobada",Solicitudes!$L$3:$L$502,"Ausencia")&gt;0,"L",IF(COUNTIFS(Solicitudes!$A$3:$A$502,$A35,Solicitudes!$D$3:$D$502,"&lt;="&amp;AB$3,Solicitudes!$E$3:$E$502,"&gt;="&amp;AB$3,Solicitudes!$G$3:$G$502,"Solicitada")+COUNTIFS(Solicitudes!$A$3:$A$502,$A35,Solicitudes!$D$3:$D$502,"&lt;="&amp;AB$3,Solicitudes!$E$3:$E$502,"&gt;="&amp;AB$3,Solicitudes!$G$3:$G$502,"Planificada")&gt;0,"P",""))))</f>
        <v/>
      </c>
      <c r="AC35" s="27">
        <f>IF(OR(AC$3="",$A35=""),"",IF(COUNTIFS(Solicitudes!$A$3:$A$502,$A35,Solicitudes!$D$3:$D$502,"&lt;="&amp;AC$3,Solicitudes!$E$3:$E$502,"&gt;="&amp;AC$3,Solicitudes!$G$3:$G$502,"Aprobada",Solicitudes!$L$3:$L$502,"&lt;&gt;Licencia",Solicitudes!$L$3:$L$502,"&lt;&gt;Ausencia")&gt;0,"V",IF(COUNTIFS(Solicitudes!$A$3:$A$502,$A35,Solicitudes!$D$3:$D$502,"&lt;="&amp;AC$3,Solicitudes!$E$3:$E$502,"&gt;="&amp;AC$3,Solicitudes!$G$3:$G$502,"Aprobada",Solicitudes!$L$3:$L$502,"Licencia")+COUNTIFS(Solicitudes!$A$3:$A$502,$A35,Solicitudes!$D$3:$D$502,"&lt;="&amp;AC$3,Solicitudes!$E$3:$E$502,"&gt;="&amp;AC$3,Solicitudes!$G$3:$G$502,"Aprobada",Solicitudes!$L$3:$L$502,"Ausencia")&gt;0,"L",IF(COUNTIFS(Solicitudes!$A$3:$A$502,$A35,Solicitudes!$D$3:$D$502,"&lt;="&amp;AC$3,Solicitudes!$E$3:$E$502,"&gt;="&amp;AC$3,Solicitudes!$G$3:$G$502,"Solicitada")+COUNTIFS(Solicitudes!$A$3:$A$502,$A35,Solicitudes!$D$3:$D$502,"&lt;="&amp;AC$3,Solicitudes!$E$3:$E$502,"&gt;="&amp;AC$3,Solicitudes!$G$3:$G$502,"Planificada")&gt;0,"P",""))))</f>
        <v/>
      </c>
      <c r="AD35" s="27">
        <f>IF(OR(AD$3="",$A35=""),"",IF(COUNTIFS(Solicitudes!$A$3:$A$502,$A35,Solicitudes!$D$3:$D$502,"&lt;="&amp;AD$3,Solicitudes!$E$3:$E$502,"&gt;="&amp;AD$3,Solicitudes!$G$3:$G$502,"Aprobada",Solicitudes!$L$3:$L$502,"&lt;&gt;Licencia",Solicitudes!$L$3:$L$502,"&lt;&gt;Ausencia")&gt;0,"V",IF(COUNTIFS(Solicitudes!$A$3:$A$502,$A35,Solicitudes!$D$3:$D$502,"&lt;="&amp;AD$3,Solicitudes!$E$3:$E$502,"&gt;="&amp;AD$3,Solicitudes!$G$3:$G$502,"Aprobada",Solicitudes!$L$3:$L$502,"Licencia")+COUNTIFS(Solicitudes!$A$3:$A$502,$A35,Solicitudes!$D$3:$D$502,"&lt;="&amp;AD$3,Solicitudes!$E$3:$E$502,"&gt;="&amp;AD$3,Solicitudes!$G$3:$G$502,"Aprobada",Solicitudes!$L$3:$L$502,"Ausencia")&gt;0,"L",IF(COUNTIFS(Solicitudes!$A$3:$A$502,$A35,Solicitudes!$D$3:$D$502,"&lt;="&amp;AD$3,Solicitudes!$E$3:$E$502,"&gt;="&amp;AD$3,Solicitudes!$G$3:$G$502,"Solicitada")+COUNTIFS(Solicitudes!$A$3:$A$502,$A35,Solicitudes!$D$3:$D$502,"&lt;="&amp;AD$3,Solicitudes!$E$3:$E$502,"&gt;="&amp;AD$3,Solicitudes!$G$3:$G$502,"Planificada")&gt;0,"P",""))))</f>
        <v/>
      </c>
      <c r="AE35" s="27">
        <f>IF(OR(AE$3="",$A35=""),"",IF(COUNTIFS(Solicitudes!$A$3:$A$502,$A35,Solicitudes!$D$3:$D$502,"&lt;="&amp;AE$3,Solicitudes!$E$3:$E$502,"&gt;="&amp;AE$3,Solicitudes!$G$3:$G$502,"Aprobada",Solicitudes!$L$3:$L$502,"&lt;&gt;Licencia",Solicitudes!$L$3:$L$502,"&lt;&gt;Ausencia")&gt;0,"V",IF(COUNTIFS(Solicitudes!$A$3:$A$502,$A35,Solicitudes!$D$3:$D$502,"&lt;="&amp;AE$3,Solicitudes!$E$3:$E$502,"&gt;="&amp;AE$3,Solicitudes!$G$3:$G$502,"Aprobada",Solicitudes!$L$3:$L$502,"Licencia")+COUNTIFS(Solicitudes!$A$3:$A$502,$A35,Solicitudes!$D$3:$D$502,"&lt;="&amp;AE$3,Solicitudes!$E$3:$E$502,"&gt;="&amp;AE$3,Solicitudes!$G$3:$G$502,"Aprobada",Solicitudes!$L$3:$L$502,"Ausencia")&gt;0,"L",IF(COUNTIFS(Solicitudes!$A$3:$A$502,$A35,Solicitudes!$D$3:$D$502,"&lt;="&amp;AE$3,Solicitudes!$E$3:$E$502,"&gt;="&amp;AE$3,Solicitudes!$G$3:$G$502,"Solicitada")+COUNTIFS(Solicitudes!$A$3:$A$502,$A35,Solicitudes!$D$3:$D$502,"&lt;="&amp;AE$3,Solicitudes!$E$3:$E$502,"&gt;="&amp;AE$3,Solicitudes!$G$3:$G$502,"Planificada")&gt;0,"P",""))))</f>
        <v/>
      </c>
      <c r="AF35" s="27">
        <f>IF(OR(AF$3="",$A35=""),"",IF(COUNTIFS(Solicitudes!$A$3:$A$502,$A35,Solicitudes!$D$3:$D$502,"&lt;="&amp;AF$3,Solicitudes!$E$3:$E$502,"&gt;="&amp;AF$3,Solicitudes!$G$3:$G$502,"Aprobada",Solicitudes!$L$3:$L$502,"&lt;&gt;Licencia",Solicitudes!$L$3:$L$502,"&lt;&gt;Ausencia")&gt;0,"V",IF(COUNTIFS(Solicitudes!$A$3:$A$502,$A35,Solicitudes!$D$3:$D$502,"&lt;="&amp;AF$3,Solicitudes!$E$3:$E$502,"&gt;="&amp;AF$3,Solicitudes!$G$3:$G$502,"Aprobada",Solicitudes!$L$3:$L$502,"Licencia")+COUNTIFS(Solicitudes!$A$3:$A$502,$A35,Solicitudes!$D$3:$D$502,"&lt;="&amp;AF$3,Solicitudes!$E$3:$E$502,"&gt;="&amp;AF$3,Solicitudes!$G$3:$G$502,"Aprobada",Solicitudes!$L$3:$L$502,"Ausencia")&gt;0,"L",IF(COUNTIFS(Solicitudes!$A$3:$A$502,$A35,Solicitudes!$D$3:$D$502,"&lt;="&amp;AF$3,Solicitudes!$E$3:$E$502,"&gt;="&amp;AF$3,Solicitudes!$G$3:$G$502,"Solicitada")+COUNTIFS(Solicitudes!$A$3:$A$502,$A35,Solicitudes!$D$3:$D$502,"&lt;="&amp;AF$3,Solicitudes!$E$3:$E$502,"&gt;="&amp;AF$3,Solicitudes!$G$3:$G$502,"Planificada")&gt;0,"P",""))))</f>
        <v/>
      </c>
      <c r="AG35" s="27">
        <f>IF(OR(AG$3="",$A35=""),"",IF(COUNTIFS(Solicitudes!$A$3:$A$502,$A35,Solicitudes!$D$3:$D$502,"&lt;="&amp;AG$3,Solicitudes!$E$3:$E$502,"&gt;="&amp;AG$3,Solicitudes!$G$3:$G$502,"Aprobada",Solicitudes!$L$3:$L$502,"&lt;&gt;Licencia",Solicitudes!$L$3:$L$502,"&lt;&gt;Ausencia")&gt;0,"V",IF(COUNTIFS(Solicitudes!$A$3:$A$502,$A35,Solicitudes!$D$3:$D$502,"&lt;="&amp;AG$3,Solicitudes!$E$3:$E$502,"&gt;="&amp;AG$3,Solicitudes!$G$3:$G$502,"Aprobada",Solicitudes!$L$3:$L$502,"Licencia")+COUNTIFS(Solicitudes!$A$3:$A$502,$A35,Solicitudes!$D$3:$D$502,"&lt;="&amp;AG$3,Solicitudes!$E$3:$E$502,"&gt;="&amp;AG$3,Solicitudes!$G$3:$G$502,"Aprobada",Solicitudes!$L$3:$L$502,"Ausencia")&gt;0,"L",IF(COUNTIFS(Solicitudes!$A$3:$A$502,$A35,Solicitudes!$D$3:$D$502,"&lt;="&amp;AG$3,Solicitudes!$E$3:$E$502,"&gt;="&amp;AG$3,Solicitudes!$G$3:$G$502,"Solicitada")+COUNTIFS(Solicitudes!$A$3:$A$502,$A35,Solicitudes!$D$3:$D$502,"&lt;="&amp;AG$3,Solicitudes!$E$3:$E$502,"&gt;="&amp;AG$3,Solicitudes!$G$3:$G$502,"Planificada")&gt;0,"P",""))))</f>
        <v/>
      </c>
    </row>
    <row r="36">
      <c r="A36">
        <f>IF(Saldos!A36="","",Saldos!A36)</f>
        <v/>
      </c>
      <c r="B36">
        <f>IF(A36="","",Saldos!B36)</f>
        <v/>
      </c>
      <c r="C36" s="27">
        <f>IF(OR(C$3="",$A36=""),"",IF(COUNTIFS(Solicitudes!$A$3:$A$502,$A36,Solicitudes!$D$3:$D$502,"&lt;="&amp;C$3,Solicitudes!$E$3:$E$502,"&gt;="&amp;C$3,Solicitudes!$G$3:$G$502,"Aprobada",Solicitudes!$L$3:$L$502,"&lt;&gt;Licencia",Solicitudes!$L$3:$L$502,"&lt;&gt;Ausencia")&gt;0,"V",IF(COUNTIFS(Solicitudes!$A$3:$A$502,$A36,Solicitudes!$D$3:$D$502,"&lt;="&amp;C$3,Solicitudes!$E$3:$E$502,"&gt;="&amp;C$3,Solicitudes!$G$3:$G$502,"Aprobada",Solicitudes!$L$3:$L$502,"Licencia")+COUNTIFS(Solicitudes!$A$3:$A$502,$A36,Solicitudes!$D$3:$D$502,"&lt;="&amp;C$3,Solicitudes!$E$3:$E$502,"&gt;="&amp;C$3,Solicitudes!$G$3:$G$502,"Aprobada",Solicitudes!$L$3:$L$502,"Ausencia")&gt;0,"L",IF(COUNTIFS(Solicitudes!$A$3:$A$502,$A36,Solicitudes!$D$3:$D$502,"&lt;="&amp;C$3,Solicitudes!$E$3:$E$502,"&gt;="&amp;C$3,Solicitudes!$G$3:$G$502,"Solicitada")+COUNTIFS(Solicitudes!$A$3:$A$502,$A36,Solicitudes!$D$3:$D$502,"&lt;="&amp;C$3,Solicitudes!$E$3:$E$502,"&gt;="&amp;C$3,Solicitudes!$G$3:$G$502,"Planificada")&gt;0,"P",""))))</f>
        <v/>
      </c>
      <c r="D36" s="27">
        <f>IF(OR(D$3="",$A36=""),"",IF(COUNTIFS(Solicitudes!$A$3:$A$502,$A36,Solicitudes!$D$3:$D$502,"&lt;="&amp;D$3,Solicitudes!$E$3:$E$502,"&gt;="&amp;D$3,Solicitudes!$G$3:$G$502,"Aprobada",Solicitudes!$L$3:$L$502,"&lt;&gt;Licencia",Solicitudes!$L$3:$L$502,"&lt;&gt;Ausencia")&gt;0,"V",IF(COUNTIFS(Solicitudes!$A$3:$A$502,$A36,Solicitudes!$D$3:$D$502,"&lt;="&amp;D$3,Solicitudes!$E$3:$E$502,"&gt;="&amp;D$3,Solicitudes!$G$3:$G$502,"Aprobada",Solicitudes!$L$3:$L$502,"Licencia")+COUNTIFS(Solicitudes!$A$3:$A$502,$A36,Solicitudes!$D$3:$D$502,"&lt;="&amp;D$3,Solicitudes!$E$3:$E$502,"&gt;="&amp;D$3,Solicitudes!$G$3:$G$502,"Aprobada",Solicitudes!$L$3:$L$502,"Ausencia")&gt;0,"L",IF(COUNTIFS(Solicitudes!$A$3:$A$502,$A36,Solicitudes!$D$3:$D$502,"&lt;="&amp;D$3,Solicitudes!$E$3:$E$502,"&gt;="&amp;D$3,Solicitudes!$G$3:$G$502,"Solicitada")+COUNTIFS(Solicitudes!$A$3:$A$502,$A36,Solicitudes!$D$3:$D$502,"&lt;="&amp;D$3,Solicitudes!$E$3:$E$502,"&gt;="&amp;D$3,Solicitudes!$G$3:$G$502,"Planificada")&gt;0,"P",""))))</f>
        <v/>
      </c>
      <c r="E36" s="27">
        <f>IF(OR(E$3="",$A36=""),"",IF(COUNTIFS(Solicitudes!$A$3:$A$502,$A36,Solicitudes!$D$3:$D$502,"&lt;="&amp;E$3,Solicitudes!$E$3:$E$502,"&gt;="&amp;E$3,Solicitudes!$G$3:$G$502,"Aprobada",Solicitudes!$L$3:$L$502,"&lt;&gt;Licencia",Solicitudes!$L$3:$L$502,"&lt;&gt;Ausencia")&gt;0,"V",IF(COUNTIFS(Solicitudes!$A$3:$A$502,$A36,Solicitudes!$D$3:$D$502,"&lt;="&amp;E$3,Solicitudes!$E$3:$E$502,"&gt;="&amp;E$3,Solicitudes!$G$3:$G$502,"Aprobada",Solicitudes!$L$3:$L$502,"Licencia")+COUNTIFS(Solicitudes!$A$3:$A$502,$A36,Solicitudes!$D$3:$D$502,"&lt;="&amp;E$3,Solicitudes!$E$3:$E$502,"&gt;="&amp;E$3,Solicitudes!$G$3:$G$502,"Aprobada",Solicitudes!$L$3:$L$502,"Ausencia")&gt;0,"L",IF(COUNTIFS(Solicitudes!$A$3:$A$502,$A36,Solicitudes!$D$3:$D$502,"&lt;="&amp;E$3,Solicitudes!$E$3:$E$502,"&gt;="&amp;E$3,Solicitudes!$G$3:$G$502,"Solicitada")+COUNTIFS(Solicitudes!$A$3:$A$502,$A36,Solicitudes!$D$3:$D$502,"&lt;="&amp;E$3,Solicitudes!$E$3:$E$502,"&gt;="&amp;E$3,Solicitudes!$G$3:$G$502,"Planificada")&gt;0,"P",""))))</f>
        <v/>
      </c>
      <c r="F36" s="27">
        <f>IF(OR(F$3="",$A36=""),"",IF(COUNTIFS(Solicitudes!$A$3:$A$502,$A36,Solicitudes!$D$3:$D$502,"&lt;="&amp;F$3,Solicitudes!$E$3:$E$502,"&gt;="&amp;F$3,Solicitudes!$G$3:$G$502,"Aprobada",Solicitudes!$L$3:$L$502,"&lt;&gt;Licencia",Solicitudes!$L$3:$L$502,"&lt;&gt;Ausencia")&gt;0,"V",IF(COUNTIFS(Solicitudes!$A$3:$A$502,$A36,Solicitudes!$D$3:$D$502,"&lt;="&amp;F$3,Solicitudes!$E$3:$E$502,"&gt;="&amp;F$3,Solicitudes!$G$3:$G$502,"Aprobada",Solicitudes!$L$3:$L$502,"Licencia")+COUNTIFS(Solicitudes!$A$3:$A$502,$A36,Solicitudes!$D$3:$D$502,"&lt;="&amp;F$3,Solicitudes!$E$3:$E$502,"&gt;="&amp;F$3,Solicitudes!$G$3:$G$502,"Aprobada",Solicitudes!$L$3:$L$502,"Ausencia")&gt;0,"L",IF(COUNTIFS(Solicitudes!$A$3:$A$502,$A36,Solicitudes!$D$3:$D$502,"&lt;="&amp;F$3,Solicitudes!$E$3:$E$502,"&gt;="&amp;F$3,Solicitudes!$G$3:$G$502,"Solicitada")+COUNTIFS(Solicitudes!$A$3:$A$502,$A36,Solicitudes!$D$3:$D$502,"&lt;="&amp;F$3,Solicitudes!$E$3:$E$502,"&gt;="&amp;F$3,Solicitudes!$G$3:$G$502,"Planificada")&gt;0,"P",""))))</f>
        <v/>
      </c>
      <c r="G36" s="27">
        <f>IF(OR(G$3="",$A36=""),"",IF(COUNTIFS(Solicitudes!$A$3:$A$502,$A36,Solicitudes!$D$3:$D$502,"&lt;="&amp;G$3,Solicitudes!$E$3:$E$502,"&gt;="&amp;G$3,Solicitudes!$G$3:$G$502,"Aprobada",Solicitudes!$L$3:$L$502,"&lt;&gt;Licencia",Solicitudes!$L$3:$L$502,"&lt;&gt;Ausencia")&gt;0,"V",IF(COUNTIFS(Solicitudes!$A$3:$A$502,$A36,Solicitudes!$D$3:$D$502,"&lt;="&amp;G$3,Solicitudes!$E$3:$E$502,"&gt;="&amp;G$3,Solicitudes!$G$3:$G$502,"Aprobada",Solicitudes!$L$3:$L$502,"Licencia")+COUNTIFS(Solicitudes!$A$3:$A$502,$A36,Solicitudes!$D$3:$D$502,"&lt;="&amp;G$3,Solicitudes!$E$3:$E$502,"&gt;="&amp;G$3,Solicitudes!$G$3:$G$502,"Aprobada",Solicitudes!$L$3:$L$502,"Ausencia")&gt;0,"L",IF(COUNTIFS(Solicitudes!$A$3:$A$502,$A36,Solicitudes!$D$3:$D$502,"&lt;="&amp;G$3,Solicitudes!$E$3:$E$502,"&gt;="&amp;G$3,Solicitudes!$G$3:$G$502,"Solicitada")+COUNTIFS(Solicitudes!$A$3:$A$502,$A36,Solicitudes!$D$3:$D$502,"&lt;="&amp;G$3,Solicitudes!$E$3:$E$502,"&gt;="&amp;G$3,Solicitudes!$G$3:$G$502,"Planificada")&gt;0,"P",""))))</f>
        <v/>
      </c>
      <c r="H36" s="27">
        <f>IF(OR(H$3="",$A36=""),"",IF(COUNTIFS(Solicitudes!$A$3:$A$502,$A36,Solicitudes!$D$3:$D$502,"&lt;="&amp;H$3,Solicitudes!$E$3:$E$502,"&gt;="&amp;H$3,Solicitudes!$G$3:$G$502,"Aprobada",Solicitudes!$L$3:$L$502,"&lt;&gt;Licencia",Solicitudes!$L$3:$L$502,"&lt;&gt;Ausencia")&gt;0,"V",IF(COUNTIFS(Solicitudes!$A$3:$A$502,$A36,Solicitudes!$D$3:$D$502,"&lt;="&amp;H$3,Solicitudes!$E$3:$E$502,"&gt;="&amp;H$3,Solicitudes!$G$3:$G$502,"Aprobada",Solicitudes!$L$3:$L$502,"Licencia")+COUNTIFS(Solicitudes!$A$3:$A$502,$A36,Solicitudes!$D$3:$D$502,"&lt;="&amp;H$3,Solicitudes!$E$3:$E$502,"&gt;="&amp;H$3,Solicitudes!$G$3:$G$502,"Aprobada",Solicitudes!$L$3:$L$502,"Ausencia")&gt;0,"L",IF(COUNTIFS(Solicitudes!$A$3:$A$502,$A36,Solicitudes!$D$3:$D$502,"&lt;="&amp;H$3,Solicitudes!$E$3:$E$502,"&gt;="&amp;H$3,Solicitudes!$G$3:$G$502,"Solicitada")+COUNTIFS(Solicitudes!$A$3:$A$502,$A36,Solicitudes!$D$3:$D$502,"&lt;="&amp;H$3,Solicitudes!$E$3:$E$502,"&gt;="&amp;H$3,Solicitudes!$G$3:$G$502,"Planificada")&gt;0,"P",""))))</f>
        <v/>
      </c>
      <c r="I36" s="27">
        <f>IF(OR(I$3="",$A36=""),"",IF(COUNTIFS(Solicitudes!$A$3:$A$502,$A36,Solicitudes!$D$3:$D$502,"&lt;="&amp;I$3,Solicitudes!$E$3:$E$502,"&gt;="&amp;I$3,Solicitudes!$G$3:$G$502,"Aprobada",Solicitudes!$L$3:$L$502,"&lt;&gt;Licencia",Solicitudes!$L$3:$L$502,"&lt;&gt;Ausencia")&gt;0,"V",IF(COUNTIFS(Solicitudes!$A$3:$A$502,$A36,Solicitudes!$D$3:$D$502,"&lt;="&amp;I$3,Solicitudes!$E$3:$E$502,"&gt;="&amp;I$3,Solicitudes!$G$3:$G$502,"Aprobada",Solicitudes!$L$3:$L$502,"Licencia")+COUNTIFS(Solicitudes!$A$3:$A$502,$A36,Solicitudes!$D$3:$D$502,"&lt;="&amp;I$3,Solicitudes!$E$3:$E$502,"&gt;="&amp;I$3,Solicitudes!$G$3:$G$502,"Aprobada",Solicitudes!$L$3:$L$502,"Ausencia")&gt;0,"L",IF(COUNTIFS(Solicitudes!$A$3:$A$502,$A36,Solicitudes!$D$3:$D$502,"&lt;="&amp;I$3,Solicitudes!$E$3:$E$502,"&gt;="&amp;I$3,Solicitudes!$G$3:$G$502,"Solicitada")+COUNTIFS(Solicitudes!$A$3:$A$502,$A36,Solicitudes!$D$3:$D$502,"&lt;="&amp;I$3,Solicitudes!$E$3:$E$502,"&gt;="&amp;I$3,Solicitudes!$G$3:$G$502,"Planificada")&gt;0,"P",""))))</f>
        <v/>
      </c>
      <c r="J36" s="27">
        <f>IF(OR(J$3="",$A36=""),"",IF(COUNTIFS(Solicitudes!$A$3:$A$502,$A36,Solicitudes!$D$3:$D$502,"&lt;="&amp;J$3,Solicitudes!$E$3:$E$502,"&gt;="&amp;J$3,Solicitudes!$G$3:$G$502,"Aprobada",Solicitudes!$L$3:$L$502,"&lt;&gt;Licencia",Solicitudes!$L$3:$L$502,"&lt;&gt;Ausencia")&gt;0,"V",IF(COUNTIFS(Solicitudes!$A$3:$A$502,$A36,Solicitudes!$D$3:$D$502,"&lt;="&amp;J$3,Solicitudes!$E$3:$E$502,"&gt;="&amp;J$3,Solicitudes!$G$3:$G$502,"Aprobada",Solicitudes!$L$3:$L$502,"Licencia")+COUNTIFS(Solicitudes!$A$3:$A$502,$A36,Solicitudes!$D$3:$D$502,"&lt;="&amp;J$3,Solicitudes!$E$3:$E$502,"&gt;="&amp;J$3,Solicitudes!$G$3:$G$502,"Aprobada",Solicitudes!$L$3:$L$502,"Ausencia")&gt;0,"L",IF(COUNTIFS(Solicitudes!$A$3:$A$502,$A36,Solicitudes!$D$3:$D$502,"&lt;="&amp;J$3,Solicitudes!$E$3:$E$502,"&gt;="&amp;J$3,Solicitudes!$G$3:$G$502,"Solicitada")+COUNTIFS(Solicitudes!$A$3:$A$502,$A36,Solicitudes!$D$3:$D$502,"&lt;="&amp;J$3,Solicitudes!$E$3:$E$502,"&gt;="&amp;J$3,Solicitudes!$G$3:$G$502,"Planificada")&gt;0,"P",""))))</f>
        <v/>
      </c>
      <c r="K36" s="27">
        <f>IF(OR(K$3="",$A36=""),"",IF(COUNTIFS(Solicitudes!$A$3:$A$502,$A36,Solicitudes!$D$3:$D$502,"&lt;="&amp;K$3,Solicitudes!$E$3:$E$502,"&gt;="&amp;K$3,Solicitudes!$G$3:$G$502,"Aprobada",Solicitudes!$L$3:$L$502,"&lt;&gt;Licencia",Solicitudes!$L$3:$L$502,"&lt;&gt;Ausencia")&gt;0,"V",IF(COUNTIFS(Solicitudes!$A$3:$A$502,$A36,Solicitudes!$D$3:$D$502,"&lt;="&amp;K$3,Solicitudes!$E$3:$E$502,"&gt;="&amp;K$3,Solicitudes!$G$3:$G$502,"Aprobada",Solicitudes!$L$3:$L$502,"Licencia")+COUNTIFS(Solicitudes!$A$3:$A$502,$A36,Solicitudes!$D$3:$D$502,"&lt;="&amp;K$3,Solicitudes!$E$3:$E$502,"&gt;="&amp;K$3,Solicitudes!$G$3:$G$502,"Aprobada",Solicitudes!$L$3:$L$502,"Ausencia")&gt;0,"L",IF(COUNTIFS(Solicitudes!$A$3:$A$502,$A36,Solicitudes!$D$3:$D$502,"&lt;="&amp;K$3,Solicitudes!$E$3:$E$502,"&gt;="&amp;K$3,Solicitudes!$G$3:$G$502,"Solicitada")+COUNTIFS(Solicitudes!$A$3:$A$502,$A36,Solicitudes!$D$3:$D$502,"&lt;="&amp;K$3,Solicitudes!$E$3:$E$502,"&gt;="&amp;K$3,Solicitudes!$G$3:$G$502,"Planificada")&gt;0,"P",""))))</f>
        <v/>
      </c>
      <c r="L36" s="27">
        <f>IF(OR(L$3="",$A36=""),"",IF(COUNTIFS(Solicitudes!$A$3:$A$502,$A36,Solicitudes!$D$3:$D$502,"&lt;="&amp;L$3,Solicitudes!$E$3:$E$502,"&gt;="&amp;L$3,Solicitudes!$G$3:$G$502,"Aprobada",Solicitudes!$L$3:$L$502,"&lt;&gt;Licencia",Solicitudes!$L$3:$L$502,"&lt;&gt;Ausencia")&gt;0,"V",IF(COUNTIFS(Solicitudes!$A$3:$A$502,$A36,Solicitudes!$D$3:$D$502,"&lt;="&amp;L$3,Solicitudes!$E$3:$E$502,"&gt;="&amp;L$3,Solicitudes!$G$3:$G$502,"Aprobada",Solicitudes!$L$3:$L$502,"Licencia")+COUNTIFS(Solicitudes!$A$3:$A$502,$A36,Solicitudes!$D$3:$D$502,"&lt;="&amp;L$3,Solicitudes!$E$3:$E$502,"&gt;="&amp;L$3,Solicitudes!$G$3:$G$502,"Aprobada",Solicitudes!$L$3:$L$502,"Ausencia")&gt;0,"L",IF(COUNTIFS(Solicitudes!$A$3:$A$502,$A36,Solicitudes!$D$3:$D$502,"&lt;="&amp;L$3,Solicitudes!$E$3:$E$502,"&gt;="&amp;L$3,Solicitudes!$G$3:$G$502,"Solicitada")+COUNTIFS(Solicitudes!$A$3:$A$502,$A36,Solicitudes!$D$3:$D$502,"&lt;="&amp;L$3,Solicitudes!$E$3:$E$502,"&gt;="&amp;L$3,Solicitudes!$G$3:$G$502,"Planificada")&gt;0,"P",""))))</f>
        <v/>
      </c>
      <c r="M36" s="27">
        <f>IF(OR(M$3="",$A36=""),"",IF(COUNTIFS(Solicitudes!$A$3:$A$502,$A36,Solicitudes!$D$3:$D$502,"&lt;="&amp;M$3,Solicitudes!$E$3:$E$502,"&gt;="&amp;M$3,Solicitudes!$G$3:$G$502,"Aprobada",Solicitudes!$L$3:$L$502,"&lt;&gt;Licencia",Solicitudes!$L$3:$L$502,"&lt;&gt;Ausencia")&gt;0,"V",IF(COUNTIFS(Solicitudes!$A$3:$A$502,$A36,Solicitudes!$D$3:$D$502,"&lt;="&amp;M$3,Solicitudes!$E$3:$E$502,"&gt;="&amp;M$3,Solicitudes!$G$3:$G$502,"Aprobada",Solicitudes!$L$3:$L$502,"Licencia")+COUNTIFS(Solicitudes!$A$3:$A$502,$A36,Solicitudes!$D$3:$D$502,"&lt;="&amp;M$3,Solicitudes!$E$3:$E$502,"&gt;="&amp;M$3,Solicitudes!$G$3:$G$502,"Aprobada",Solicitudes!$L$3:$L$502,"Ausencia")&gt;0,"L",IF(COUNTIFS(Solicitudes!$A$3:$A$502,$A36,Solicitudes!$D$3:$D$502,"&lt;="&amp;M$3,Solicitudes!$E$3:$E$502,"&gt;="&amp;M$3,Solicitudes!$G$3:$G$502,"Solicitada")+COUNTIFS(Solicitudes!$A$3:$A$502,$A36,Solicitudes!$D$3:$D$502,"&lt;="&amp;M$3,Solicitudes!$E$3:$E$502,"&gt;="&amp;M$3,Solicitudes!$G$3:$G$502,"Planificada")&gt;0,"P",""))))</f>
        <v/>
      </c>
      <c r="N36" s="27">
        <f>IF(OR(N$3="",$A36=""),"",IF(COUNTIFS(Solicitudes!$A$3:$A$502,$A36,Solicitudes!$D$3:$D$502,"&lt;="&amp;N$3,Solicitudes!$E$3:$E$502,"&gt;="&amp;N$3,Solicitudes!$G$3:$G$502,"Aprobada",Solicitudes!$L$3:$L$502,"&lt;&gt;Licencia",Solicitudes!$L$3:$L$502,"&lt;&gt;Ausencia")&gt;0,"V",IF(COUNTIFS(Solicitudes!$A$3:$A$502,$A36,Solicitudes!$D$3:$D$502,"&lt;="&amp;N$3,Solicitudes!$E$3:$E$502,"&gt;="&amp;N$3,Solicitudes!$G$3:$G$502,"Aprobada",Solicitudes!$L$3:$L$502,"Licencia")+COUNTIFS(Solicitudes!$A$3:$A$502,$A36,Solicitudes!$D$3:$D$502,"&lt;="&amp;N$3,Solicitudes!$E$3:$E$502,"&gt;="&amp;N$3,Solicitudes!$G$3:$G$502,"Aprobada",Solicitudes!$L$3:$L$502,"Ausencia")&gt;0,"L",IF(COUNTIFS(Solicitudes!$A$3:$A$502,$A36,Solicitudes!$D$3:$D$502,"&lt;="&amp;N$3,Solicitudes!$E$3:$E$502,"&gt;="&amp;N$3,Solicitudes!$G$3:$G$502,"Solicitada")+COUNTIFS(Solicitudes!$A$3:$A$502,$A36,Solicitudes!$D$3:$D$502,"&lt;="&amp;N$3,Solicitudes!$E$3:$E$502,"&gt;="&amp;N$3,Solicitudes!$G$3:$G$502,"Planificada")&gt;0,"P",""))))</f>
        <v/>
      </c>
      <c r="O36" s="27">
        <f>IF(OR(O$3="",$A36=""),"",IF(COUNTIFS(Solicitudes!$A$3:$A$502,$A36,Solicitudes!$D$3:$D$502,"&lt;="&amp;O$3,Solicitudes!$E$3:$E$502,"&gt;="&amp;O$3,Solicitudes!$G$3:$G$502,"Aprobada",Solicitudes!$L$3:$L$502,"&lt;&gt;Licencia",Solicitudes!$L$3:$L$502,"&lt;&gt;Ausencia")&gt;0,"V",IF(COUNTIFS(Solicitudes!$A$3:$A$502,$A36,Solicitudes!$D$3:$D$502,"&lt;="&amp;O$3,Solicitudes!$E$3:$E$502,"&gt;="&amp;O$3,Solicitudes!$G$3:$G$502,"Aprobada",Solicitudes!$L$3:$L$502,"Licencia")+COUNTIFS(Solicitudes!$A$3:$A$502,$A36,Solicitudes!$D$3:$D$502,"&lt;="&amp;O$3,Solicitudes!$E$3:$E$502,"&gt;="&amp;O$3,Solicitudes!$G$3:$G$502,"Aprobada",Solicitudes!$L$3:$L$502,"Ausencia")&gt;0,"L",IF(COUNTIFS(Solicitudes!$A$3:$A$502,$A36,Solicitudes!$D$3:$D$502,"&lt;="&amp;O$3,Solicitudes!$E$3:$E$502,"&gt;="&amp;O$3,Solicitudes!$G$3:$G$502,"Solicitada")+COUNTIFS(Solicitudes!$A$3:$A$502,$A36,Solicitudes!$D$3:$D$502,"&lt;="&amp;O$3,Solicitudes!$E$3:$E$502,"&gt;="&amp;O$3,Solicitudes!$G$3:$G$502,"Planificada")&gt;0,"P",""))))</f>
        <v/>
      </c>
      <c r="P36" s="27">
        <f>IF(OR(P$3="",$A36=""),"",IF(COUNTIFS(Solicitudes!$A$3:$A$502,$A36,Solicitudes!$D$3:$D$502,"&lt;="&amp;P$3,Solicitudes!$E$3:$E$502,"&gt;="&amp;P$3,Solicitudes!$G$3:$G$502,"Aprobada",Solicitudes!$L$3:$L$502,"&lt;&gt;Licencia",Solicitudes!$L$3:$L$502,"&lt;&gt;Ausencia")&gt;0,"V",IF(COUNTIFS(Solicitudes!$A$3:$A$502,$A36,Solicitudes!$D$3:$D$502,"&lt;="&amp;P$3,Solicitudes!$E$3:$E$502,"&gt;="&amp;P$3,Solicitudes!$G$3:$G$502,"Aprobada",Solicitudes!$L$3:$L$502,"Licencia")+COUNTIFS(Solicitudes!$A$3:$A$502,$A36,Solicitudes!$D$3:$D$502,"&lt;="&amp;P$3,Solicitudes!$E$3:$E$502,"&gt;="&amp;P$3,Solicitudes!$G$3:$G$502,"Aprobada",Solicitudes!$L$3:$L$502,"Ausencia")&gt;0,"L",IF(COUNTIFS(Solicitudes!$A$3:$A$502,$A36,Solicitudes!$D$3:$D$502,"&lt;="&amp;P$3,Solicitudes!$E$3:$E$502,"&gt;="&amp;P$3,Solicitudes!$G$3:$G$502,"Solicitada")+COUNTIFS(Solicitudes!$A$3:$A$502,$A36,Solicitudes!$D$3:$D$502,"&lt;="&amp;P$3,Solicitudes!$E$3:$E$502,"&gt;="&amp;P$3,Solicitudes!$G$3:$G$502,"Planificada")&gt;0,"P",""))))</f>
        <v/>
      </c>
      <c r="Q36" s="27">
        <f>IF(OR(Q$3="",$A36=""),"",IF(COUNTIFS(Solicitudes!$A$3:$A$502,$A36,Solicitudes!$D$3:$D$502,"&lt;="&amp;Q$3,Solicitudes!$E$3:$E$502,"&gt;="&amp;Q$3,Solicitudes!$G$3:$G$502,"Aprobada",Solicitudes!$L$3:$L$502,"&lt;&gt;Licencia",Solicitudes!$L$3:$L$502,"&lt;&gt;Ausencia")&gt;0,"V",IF(COUNTIFS(Solicitudes!$A$3:$A$502,$A36,Solicitudes!$D$3:$D$502,"&lt;="&amp;Q$3,Solicitudes!$E$3:$E$502,"&gt;="&amp;Q$3,Solicitudes!$G$3:$G$502,"Aprobada",Solicitudes!$L$3:$L$502,"Licencia")+COUNTIFS(Solicitudes!$A$3:$A$502,$A36,Solicitudes!$D$3:$D$502,"&lt;="&amp;Q$3,Solicitudes!$E$3:$E$502,"&gt;="&amp;Q$3,Solicitudes!$G$3:$G$502,"Aprobada",Solicitudes!$L$3:$L$502,"Ausencia")&gt;0,"L",IF(COUNTIFS(Solicitudes!$A$3:$A$502,$A36,Solicitudes!$D$3:$D$502,"&lt;="&amp;Q$3,Solicitudes!$E$3:$E$502,"&gt;="&amp;Q$3,Solicitudes!$G$3:$G$502,"Solicitada")+COUNTIFS(Solicitudes!$A$3:$A$502,$A36,Solicitudes!$D$3:$D$502,"&lt;="&amp;Q$3,Solicitudes!$E$3:$E$502,"&gt;="&amp;Q$3,Solicitudes!$G$3:$G$502,"Planificada")&gt;0,"P",""))))</f>
        <v/>
      </c>
      <c r="R36" s="27">
        <f>IF(OR(R$3="",$A36=""),"",IF(COUNTIFS(Solicitudes!$A$3:$A$502,$A36,Solicitudes!$D$3:$D$502,"&lt;="&amp;R$3,Solicitudes!$E$3:$E$502,"&gt;="&amp;R$3,Solicitudes!$G$3:$G$502,"Aprobada",Solicitudes!$L$3:$L$502,"&lt;&gt;Licencia",Solicitudes!$L$3:$L$502,"&lt;&gt;Ausencia")&gt;0,"V",IF(COUNTIFS(Solicitudes!$A$3:$A$502,$A36,Solicitudes!$D$3:$D$502,"&lt;="&amp;R$3,Solicitudes!$E$3:$E$502,"&gt;="&amp;R$3,Solicitudes!$G$3:$G$502,"Aprobada",Solicitudes!$L$3:$L$502,"Licencia")+COUNTIFS(Solicitudes!$A$3:$A$502,$A36,Solicitudes!$D$3:$D$502,"&lt;="&amp;R$3,Solicitudes!$E$3:$E$502,"&gt;="&amp;R$3,Solicitudes!$G$3:$G$502,"Aprobada",Solicitudes!$L$3:$L$502,"Ausencia")&gt;0,"L",IF(COUNTIFS(Solicitudes!$A$3:$A$502,$A36,Solicitudes!$D$3:$D$502,"&lt;="&amp;R$3,Solicitudes!$E$3:$E$502,"&gt;="&amp;R$3,Solicitudes!$G$3:$G$502,"Solicitada")+COUNTIFS(Solicitudes!$A$3:$A$502,$A36,Solicitudes!$D$3:$D$502,"&lt;="&amp;R$3,Solicitudes!$E$3:$E$502,"&gt;="&amp;R$3,Solicitudes!$G$3:$G$502,"Planificada")&gt;0,"P",""))))</f>
        <v/>
      </c>
      <c r="S36" s="27">
        <f>IF(OR(S$3="",$A36=""),"",IF(COUNTIFS(Solicitudes!$A$3:$A$502,$A36,Solicitudes!$D$3:$D$502,"&lt;="&amp;S$3,Solicitudes!$E$3:$E$502,"&gt;="&amp;S$3,Solicitudes!$G$3:$G$502,"Aprobada",Solicitudes!$L$3:$L$502,"&lt;&gt;Licencia",Solicitudes!$L$3:$L$502,"&lt;&gt;Ausencia")&gt;0,"V",IF(COUNTIFS(Solicitudes!$A$3:$A$502,$A36,Solicitudes!$D$3:$D$502,"&lt;="&amp;S$3,Solicitudes!$E$3:$E$502,"&gt;="&amp;S$3,Solicitudes!$G$3:$G$502,"Aprobada",Solicitudes!$L$3:$L$502,"Licencia")+COUNTIFS(Solicitudes!$A$3:$A$502,$A36,Solicitudes!$D$3:$D$502,"&lt;="&amp;S$3,Solicitudes!$E$3:$E$502,"&gt;="&amp;S$3,Solicitudes!$G$3:$G$502,"Aprobada",Solicitudes!$L$3:$L$502,"Ausencia")&gt;0,"L",IF(COUNTIFS(Solicitudes!$A$3:$A$502,$A36,Solicitudes!$D$3:$D$502,"&lt;="&amp;S$3,Solicitudes!$E$3:$E$502,"&gt;="&amp;S$3,Solicitudes!$G$3:$G$502,"Solicitada")+COUNTIFS(Solicitudes!$A$3:$A$502,$A36,Solicitudes!$D$3:$D$502,"&lt;="&amp;S$3,Solicitudes!$E$3:$E$502,"&gt;="&amp;S$3,Solicitudes!$G$3:$G$502,"Planificada")&gt;0,"P",""))))</f>
        <v/>
      </c>
      <c r="T36" s="27">
        <f>IF(OR(T$3="",$A36=""),"",IF(COUNTIFS(Solicitudes!$A$3:$A$502,$A36,Solicitudes!$D$3:$D$502,"&lt;="&amp;T$3,Solicitudes!$E$3:$E$502,"&gt;="&amp;T$3,Solicitudes!$G$3:$G$502,"Aprobada",Solicitudes!$L$3:$L$502,"&lt;&gt;Licencia",Solicitudes!$L$3:$L$502,"&lt;&gt;Ausencia")&gt;0,"V",IF(COUNTIFS(Solicitudes!$A$3:$A$502,$A36,Solicitudes!$D$3:$D$502,"&lt;="&amp;T$3,Solicitudes!$E$3:$E$502,"&gt;="&amp;T$3,Solicitudes!$G$3:$G$502,"Aprobada",Solicitudes!$L$3:$L$502,"Licencia")+COUNTIFS(Solicitudes!$A$3:$A$502,$A36,Solicitudes!$D$3:$D$502,"&lt;="&amp;T$3,Solicitudes!$E$3:$E$502,"&gt;="&amp;T$3,Solicitudes!$G$3:$G$502,"Aprobada",Solicitudes!$L$3:$L$502,"Ausencia")&gt;0,"L",IF(COUNTIFS(Solicitudes!$A$3:$A$502,$A36,Solicitudes!$D$3:$D$502,"&lt;="&amp;T$3,Solicitudes!$E$3:$E$502,"&gt;="&amp;T$3,Solicitudes!$G$3:$G$502,"Solicitada")+COUNTIFS(Solicitudes!$A$3:$A$502,$A36,Solicitudes!$D$3:$D$502,"&lt;="&amp;T$3,Solicitudes!$E$3:$E$502,"&gt;="&amp;T$3,Solicitudes!$G$3:$G$502,"Planificada")&gt;0,"P",""))))</f>
        <v/>
      </c>
      <c r="U36" s="27">
        <f>IF(OR(U$3="",$A36=""),"",IF(COUNTIFS(Solicitudes!$A$3:$A$502,$A36,Solicitudes!$D$3:$D$502,"&lt;="&amp;U$3,Solicitudes!$E$3:$E$502,"&gt;="&amp;U$3,Solicitudes!$G$3:$G$502,"Aprobada",Solicitudes!$L$3:$L$502,"&lt;&gt;Licencia",Solicitudes!$L$3:$L$502,"&lt;&gt;Ausencia")&gt;0,"V",IF(COUNTIFS(Solicitudes!$A$3:$A$502,$A36,Solicitudes!$D$3:$D$502,"&lt;="&amp;U$3,Solicitudes!$E$3:$E$502,"&gt;="&amp;U$3,Solicitudes!$G$3:$G$502,"Aprobada",Solicitudes!$L$3:$L$502,"Licencia")+COUNTIFS(Solicitudes!$A$3:$A$502,$A36,Solicitudes!$D$3:$D$502,"&lt;="&amp;U$3,Solicitudes!$E$3:$E$502,"&gt;="&amp;U$3,Solicitudes!$G$3:$G$502,"Aprobada",Solicitudes!$L$3:$L$502,"Ausencia")&gt;0,"L",IF(COUNTIFS(Solicitudes!$A$3:$A$502,$A36,Solicitudes!$D$3:$D$502,"&lt;="&amp;U$3,Solicitudes!$E$3:$E$502,"&gt;="&amp;U$3,Solicitudes!$G$3:$G$502,"Solicitada")+COUNTIFS(Solicitudes!$A$3:$A$502,$A36,Solicitudes!$D$3:$D$502,"&lt;="&amp;U$3,Solicitudes!$E$3:$E$502,"&gt;="&amp;U$3,Solicitudes!$G$3:$G$502,"Planificada")&gt;0,"P",""))))</f>
        <v/>
      </c>
      <c r="V36" s="27">
        <f>IF(OR(V$3="",$A36=""),"",IF(COUNTIFS(Solicitudes!$A$3:$A$502,$A36,Solicitudes!$D$3:$D$502,"&lt;="&amp;V$3,Solicitudes!$E$3:$E$502,"&gt;="&amp;V$3,Solicitudes!$G$3:$G$502,"Aprobada",Solicitudes!$L$3:$L$502,"&lt;&gt;Licencia",Solicitudes!$L$3:$L$502,"&lt;&gt;Ausencia")&gt;0,"V",IF(COUNTIFS(Solicitudes!$A$3:$A$502,$A36,Solicitudes!$D$3:$D$502,"&lt;="&amp;V$3,Solicitudes!$E$3:$E$502,"&gt;="&amp;V$3,Solicitudes!$G$3:$G$502,"Aprobada",Solicitudes!$L$3:$L$502,"Licencia")+COUNTIFS(Solicitudes!$A$3:$A$502,$A36,Solicitudes!$D$3:$D$502,"&lt;="&amp;V$3,Solicitudes!$E$3:$E$502,"&gt;="&amp;V$3,Solicitudes!$G$3:$G$502,"Aprobada",Solicitudes!$L$3:$L$502,"Ausencia")&gt;0,"L",IF(COUNTIFS(Solicitudes!$A$3:$A$502,$A36,Solicitudes!$D$3:$D$502,"&lt;="&amp;V$3,Solicitudes!$E$3:$E$502,"&gt;="&amp;V$3,Solicitudes!$G$3:$G$502,"Solicitada")+COUNTIFS(Solicitudes!$A$3:$A$502,$A36,Solicitudes!$D$3:$D$502,"&lt;="&amp;V$3,Solicitudes!$E$3:$E$502,"&gt;="&amp;V$3,Solicitudes!$G$3:$G$502,"Planificada")&gt;0,"P",""))))</f>
        <v/>
      </c>
      <c r="W36" s="27">
        <f>IF(OR(W$3="",$A36=""),"",IF(COUNTIFS(Solicitudes!$A$3:$A$502,$A36,Solicitudes!$D$3:$D$502,"&lt;="&amp;W$3,Solicitudes!$E$3:$E$502,"&gt;="&amp;W$3,Solicitudes!$G$3:$G$502,"Aprobada",Solicitudes!$L$3:$L$502,"&lt;&gt;Licencia",Solicitudes!$L$3:$L$502,"&lt;&gt;Ausencia")&gt;0,"V",IF(COUNTIFS(Solicitudes!$A$3:$A$502,$A36,Solicitudes!$D$3:$D$502,"&lt;="&amp;W$3,Solicitudes!$E$3:$E$502,"&gt;="&amp;W$3,Solicitudes!$G$3:$G$502,"Aprobada",Solicitudes!$L$3:$L$502,"Licencia")+COUNTIFS(Solicitudes!$A$3:$A$502,$A36,Solicitudes!$D$3:$D$502,"&lt;="&amp;W$3,Solicitudes!$E$3:$E$502,"&gt;="&amp;W$3,Solicitudes!$G$3:$G$502,"Aprobada",Solicitudes!$L$3:$L$502,"Ausencia")&gt;0,"L",IF(COUNTIFS(Solicitudes!$A$3:$A$502,$A36,Solicitudes!$D$3:$D$502,"&lt;="&amp;W$3,Solicitudes!$E$3:$E$502,"&gt;="&amp;W$3,Solicitudes!$G$3:$G$502,"Solicitada")+COUNTIFS(Solicitudes!$A$3:$A$502,$A36,Solicitudes!$D$3:$D$502,"&lt;="&amp;W$3,Solicitudes!$E$3:$E$502,"&gt;="&amp;W$3,Solicitudes!$G$3:$G$502,"Planificada")&gt;0,"P",""))))</f>
        <v/>
      </c>
      <c r="X36" s="27">
        <f>IF(OR(X$3="",$A36=""),"",IF(COUNTIFS(Solicitudes!$A$3:$A$502,$A36,Solicitudes!$D$3:$D$502,"&lt;="&amp;X$3,Solicitudes!$E$3:$E$502,"&gt;="&amp;X$3,Solicitudes!$G$3:$G$502,"Aprobada",Solicitudes!$L$3:$L$502,"&lt;&gt;Licencia",Solicitudes!$L$3:$L$502,"&lt;&gt;Ausencia")&gt;0,"V",IF(COUNTIFS(Solicitudes!$A$3:$A$502,$A36,Solicitudes!$D$3:$D$502,"&lt;="&amp;X$3,Solicitudes!$E$3:$E$502,"&gt;="&amp;X$3,Solicitudes!$G$3:$G$502,"Aprobada",Solicitudes!$L$3:$L$502,"Licencia")+COUNTIFS(Solicitudes!$A$3:$A$502,$A36,Solicitudes!$D$3:$D$502,"&lt;="&amp;X$3,Solicitudes!$E$3:$E$502,"&gt;="&amp;X$3,Solicitudes!$G$3:$G$502,"Aprobada",Solicitudes!$L$3:$L$502,"Ausencia")&gt;0,"L",IF(COUNTIFS(Solicitudes!$A$3:$A$502,$A36,Solicitudes!$D$3:$D$502,"&lt;="&amp;X$3,Solicitudes!$E$3:$E$502,"&gt;="&amp;X$3,Solicitudes!$G$3:$G$502,"Solicitada")+COUNTIFS(Solicitudes!$A$3:$A$502,$A36,Solicitudes!$D$3:$D$502,"&lt;="&amp;X$3,Solicitudes!$E$3:$E$502,"&gt;="&amp;X$3,Solicitudes!$G$3:$G$502,"Planificada")&gt;0,"P",""))))</f>
        <v/>
      </c>
      <c r="Y36" s="27">
        <f>IF(OR(Y$3="",$A36=""),"",IF(COUNTIFS(Solicitudes!$A$3:$A$502,$A36,Solicitudes!$D$3:$D$502,"&lt;="&amp;Y$3,Solicitudes!$E$3:$E$502,"&gt;="&amp;Y$3,Solicitudes!$G$3:$G$502,"Aprobada",Solicitudes!$L$3:$L$502,"&lt;&gt;Licencia",Solicitudes!$L$3:$L$502,"&lt;&gt;Ausencia")&gt;0,"V",IF(COUNTIFS(Solicitudes!$A$3:$A$502,$A36,Solicitudes!$D$3:$D$502,"&lt;="&amp;Y$3,Solicitudes!$E$3:$E$502,"&gt;="&amp;Y$3,Solicitudes!$G$3:$G$502,"Aprobada",Solicitudes!$L$3:$L$502,"Licencia")+COUNTIFS(Solicitudes!$A$3:$A$502,$A36,Solicitudes!$D$3:$D$502,"&lt;="&amp;Y$3,Solicitudes!$E$3:$E$502,"&gt;="&amp;Y$3,Solicitudes!$G$3:$G$502,"Aprobada",Solicitudes!$L$3:$L$502,"Ausencia")&gt;0,"L",IF(COUNTIFS(Solicitudes!$A$3:$A$502,$A36,Solicitudes!$D$3:$D$502,"&lt;="&amp;Y$3,Solicitudes!$E$3:$E$502,"&gt;="&amp;Y$3,Solicitudes!$G$3:$G$502,"Solicitada")+COUNTIFS(Solicitudes!$A$3:$A$502,$A36,Solicitudes!$D$3:$D$502,"&lt;="&amp;Y$3,Solicitudes!$E$3:$E$502,"&gt;="&amp;Y$3,Solicitudes!$G$3:$G$502,"Planificada")&gt;0,"P",""))))</f>
        <v/>
      </c>
      <c r="Z36" s="27">
        <f>IF(OR(Z$3="",$A36=""),"",IF(COUNTIFS(Solicitudes!$A$3:$A$502,$A36,Solicitudes!$D$3:$D$502,"&lt;="&amp;Z$3,Solicitudes!$E$3:$E$502,"&gt;="&amp;Z$3,Solicitudes!$G$3:$G$502,"Aprobada",Solicitudes!$L$3:$L$502,"&lt;&gt;Licencia",Solicitudes!$L$3:$L$502,"&lt;&gt;Ausencia")&gt;0,"V",IF(COUNTIFS(Solicitudes!$A$3:$A$502,$A36,Solicitudes!$D$3:$D$502,"&lt;="&amp;Z$3,Solicitudes!$E$3:$E$502,"&gt;="&amp;Z$3,Solicitudes!$G$3:$G$502,"Aprobada",Solicitudes!$L$3:$L$502,"Licencia")+COUNTIFS(Solicitudes!$A$3:$A$502,$A36,Solicitudes!$D$3:$D$502,"&lt;="&amp;Z$3,Solicitudes!$E$3:$E$502,"&gt;="&amp;Z$3,Solicitudes!$G$3:$G$502,"Aprobada",Solicitudes!$L$3:$L$502,"Ausencia")&gt;0,"L",IF(COUNTIFS(Solicitudes!$A$3:$A$502,$A36,Solicitudes!$D$3:$D$502,"&lt;="&amp;Z$3,Solicitudes!$E$3:$E$502,"&gt;="&amp;Z$3,Solicitudes!$G$3:$G$502,"Solicitada")+COUNTIFS(Solicitudes!$A$3:$A$502,$A36,Solicitudes!$D$3:$D$502,"&lt;="&amp;Z$3,Solicitudes!$E$3:$E$502,"&gt;="&amp;Z$3,Solicitudes!$G$3:$G$502,"Planificada")&gt;0,"P",""))))</f>
        <v/>
      </c>
      <c r="AA36" s="27">
        <f>IF(OR(AA$3="",$A36=""),"",IF(COUNTIFS(Solicitudes!$A$3:$A$502,$A36,Solicitudes!$D$3:$D$502,"&lt;="&amp;AA$3,Solicitudes!$E$3:$E$502,"&gt;="&amp;AA$3,Solicitudes!$G$3:$G$502,"Aprobada",Solicitudes!$L$3:$L$502,"&lt;&gt;Licencia",Solicitudes!$L$3:$L$502,"&lt;&gt;Ausencia")&gt;0,"V",IF(COUNTIFS(Solicitudes!$A$3:$A$502,$A36,Solicitudes!$D$3:$D$502,"&lt;="&amp;AA$3,Solicitudes!$E$3:$E$502,"&gt;="&amp;AA$3,Solicitudes!$G$3:$G$502,"Aprobada",Solicitudes!$L$3:$L$502,"Licencia")+COUNTIFS(Solicitudes!$A$3:$A$502,$A36,Solicitudes!$D$3:$D$502,"&lt;="&amp;AA$3,Solicitudes!$E$3:$E$502,"&gt;="&amp;AA$3,Solicitudes!$G$3:$G$502,"Aprobada",Solicitudes!$L$3:$L$502,"Ausencia")&gt;0,"L",IF(COUNTIFS(Solicitudes!$A$3:$A$502,$A36,Solicitudes!$D$3:$D$502,"&lt;="&amp;AA$3,Solicitudes!$E$3:$E$502,"&gt;="&amp;AA$3,Solicitudes!$G$3:$G$502,"Solicitada")+COUNTIFS(Solicitudes!$A$3:$A$502,$A36,Solicitudes!$D$3:$D$502,"&lt;="&amp;AA$3,Solicitudes!$E$3:$E$502,"&gt;="&amp;AA$3,Solicitudes!$G$3:$G$502,"Planificada")&gt;0,"P",""))))</f>
        <v/>
      </c>
      <c r="AB36" s="27">
        <f>IF(OR(AB$3="",$A36=""),"",IF(COUNTIFS(Solicitudes!$A$3:$A$502,$A36,Solicitudes!$D$3:$D$502,"&lt;="&amp;AB$3,Solicitudes!$E$3:$E$502,"&gt;="&amp;AB$3,Solicitudes!$G$3:$G$502,"Aprobada",Solicitudes!$L$3:$L$502,"&lt;&gt;Licencia",Solicitudes!$L$3:$L$502,"&lt;&gt;Ausencia")&gt;0,"V",IF(COUNTIFS(Solicitudes!$A$3:$A$502,$A36,Solicitudes!$D$3:$D$502,"&lt;="&amp;AB$3,Solicitudes!$E$3:$E$502,"&gt;="&amp;AB$3,Solicitudes!$G$3:$G$502,"Aprobada",Solicitudes!$L$3:$L$502,"Licencia")+COUNTIFS(Solicitudes!$A$3:$A$502,$A36,Solicitudes!$D$3:$D$502,"&lt;="&amp;AB$3,Solicitudes!$E$3:$E$502,"&gt;="&amp;AB$3,Solicitudes!$G$3:$G$502,"Aprobada",Solicitudes!$L$3:$L$502,"Ausencia")&gt;0,"L",IF(COUNTIFS(Solicitudes!$A$3:$A$502,$A36,Solicitudes!$D$3:$D$502,"&lt;="&amp;AB$3,Solicitudes!$E$3:$E$502,"&gt;="&amp;AB$3,Solicitudes!$G$3:$G$502,"Solicitada")+COUNTIFS(Solicitudes!$A$3:$A$502,$A36,Solicitudes!$D$3:$D$502,"&lt;="&amp;AB$3,Solicitudes!$E$3:$E$502,"&gt;="&amp;AB$3,Solicitudes!$G$3:$G$502,"Planificada")&gt;0,"P",""))))</f>
        <v/>
      </c>
      <c r="AC36" s="27">
        <f>IF(OR(AC$3="",$A36=""),"",IF(COUNTIFS(Solicitudes!$A$3:$A$502,$A36,Solicitudes!$D$3:$D$502,"&lt;="&amp;AC$3,Solicitudes!$E$3:$E$502,"&gt;="&amp;AC$3,Solicitudes!$G$3:$G$502,"Aprobada",Solicitudes!$L$3:$L$502,"&lt;&gt;Licencia",Solicitudes!$L$3:$L$502,"&lt;&gt;Ausencia")&gt;0,"V",IF(COUNTIFS(Solicitudes!$A$3:$A$502,$A36,Solicitudes!$D$3:$D$502,"&lt;="&amp;AC$3,Solicitudes!$E$3:$E$502,"&gt;="&amp;AC$3,Solicitudes!$G$3:$G$502,"Aprobada",Solicitudes!$L$3:$L$502,"Licencia")+COUNTIFS(Solicitudes!$A$3:$A$502,$A36,Solicitudes!$D$3:$D$502,"&lt;="&amp;AC$3,Solicitudes!$E$3:$E$502,"&gt;="&amp;AC$3,Solicitudes!$G$3:$G$502,"Aprobada",Solicitudes!$L$3:$L$502,"Ausencia")&gt;0,"L",IF(COUNTIFS(Solicitudes!$A$3:$A$502,$A36,Solicitudes!$D$3:$D$502,"&lt;="&amp;AC$3,Solicitudes!$E$3:$E$502,"&gt;="&amp;AC$3,Solicitudes!$G$3:$G$502,"Solicitada")+COUNTIFS(Solicitudes!$A$3:$A$502,$A36,Solicitudes!$D$3:$D$502,"&lt;="&amp;AC$3,Solicitudes!$E$3:$E$502,"&gt;="&amp;AC$3,Solicitudes!$G$3:$G$502,"Planificada")&gt;0,"P",""))))</f>
        <v/>
      </c>
      <c r="AD36" s="27">
        <f>IF(OR(AD$3="",$A36=""),"",IF(COUNTIFS(Solicitudes!$A$3:$A$502,$A36,Solicitudes!$D$3:$D$502,"&lt;="&amp;AD$3,Solicitudes!$E$3:$E$502,"&gt;="&amp;AD$3,Solicitudes!$G$3:$G$502,"Aprobada",Solicitudes!$L$3:$L$502,"&lt;&gt;Licencia",Solicitudes!$L$3:$L$502,"&lt;&gt;Ausencia")&gt;0,"V",IF(COUNTIFS(Solicitudes!$A$3:$A$502,$A36,Solicitudes!$D$3:$D$502,"&lt;="&amp;AD$3,Solicitudes!$E$3:$E$502,"&gt;="&amp;AD$3,Solicitudes!$G$3:$G$502,"Aprobada",Solicitudes!$L$3:$L$502,"Licencia")+COUNTIFS(Solicitudes!$A$3:$A$502,$A36,Solicitudes!$D$3:$D$502,"&lt;="&amp;AD$3,Solicitudes!$E$3:$E$502,"&gt;="&amp;AD$3,Solicitudes!$G$3:$G$502,"Aprobada",Solicitudes!$L$3:$L$502,"Ausencia")&gt;0,"L",IF(COUNTIFS(Solicitudes!$A$3:$A$502,$A36,Solicitudes!$D$3:$D$502,"&lt;="&amp;AD$3,Solicitudes!$E$3:$E$502,"&gt;="&amp;AD$3,Solicitudes!$G$3:$G$502,"Solicitada")+COUNTIFS(Solicitudes!$A$3:$A$502,$A36,Solicitudes!$D$3:$D$502,"&lt;="&amp;AD$3,Solicitudes!$E$3:$E$502,"&gt;="&amp;AD$3,Solicitudes!$G$3:$G$502,"Planificada")&gt;0,"P",""))))</f>
        <v/>
      </c>
      <c r="AE36" s="27">
        <f>IF(OR(AE$3="",$A36=""),"",IF(COUNTIFS(Solicitudes!$A$3:$A$502,$A36,Solicitudes!$D$3:$D$502,"&lt;="&amp;AE$3,Solicitudes!$E$3:$E$502,"&gt;="&amp;AE$3,Solicitudes!$G$3:$G$502,"Aprobada",Solicitudes!$L$3:$L$502,"&lt;&gt;Licencia",Solicitudes!$L$3:$L$502,"&lt;&gt;Ausencia")&gt;0,"V",IF(COUNTIFS(Solicitudes!$A$3:$A$502,$A36,Solicitudes!$D$3:$D$502,"&lt;="&amp;AE$3,Solicitudes!$E$3:$E$502,"&gt;="&amp;AE$3,Solicitudes!$G$3:$G$502,"Aprobada",Solicitudes!$L$3:$L$502,"Licencia")+COUNTIFS(Solicitudes!$A$3:$A$502,$A36,Solicitudes!$D$3:$D$502,"&lt;="&amp;AE$3,Solicitudes!$E$3:$E$502,"&gt;="&amp;AE$3,Solicitudes!$G$3:$G$502,"Aprobada",Solicitudes!$L$3:$L$502,"Ausencia")&gt;0,"L",IF(COUNTIFS(Solicitudes!$A$3:$A$502,$A36,Solicitudes!$D$3:$D$502,"&lt;="&amp;AE$3,Solicitudes!$E$3:$E$502,"&gt;="&amp;AE$3,Solicitudes!$G$3:$G$502,"Solicitada")+COUNTIFS(Solicitudes!$A$3:$A$502,$A36,Solicitudes!$D$3:$D$502,"&lt;="&amp;AE$3,Solicitudes!$E$3:$E$502,"&gt;="&amp;AE$3,Solicitudes!$G$3:$G$502,"Planificada")&gt;0,"P",""))))</f>
        <v/>
      </c>
      <c r="AF36" s="27">
        <f>IF(OR(AF$3="",$A36=""),"",IF(COUNTIFS(Solicitudes!$A$3:$A$502,$A36,Solicitudes!$D$3:$D$502,"&lt;="&amp;AF$3,Solicitudes!$E$3:$E$502,"&gt;="&amp;AF$3,Solicitudes!$G$3:$G$502,"Aprobada",Solicitudes!$L$3:$L$502,"&lt;&gt;Licencia",Solicitudes!$L$3:$L$502,"&lt;&gt;Ausencia")&gt;0,"V",IF(COUNTIFS(Solicitudes!$A$3:$A$502,$A36,Solicitudes!$D$3:$D$502,"&lt;="&amp;AF$3,Solicitudes!$E$3:$E$502,"&gt;="&amp;AF$3,Solicitudes!$G$3:$G$502,"Aprobada",Solicitudes!$L$3:$L$502,"Licencia")+COUNTIFS(Solicitudes!$A$3:$A$502,$A36,Solicitudes!$D$3:$D$502,"&lt;="&amp;AF$3,Solicitudes!$E$3:$E$502,"&gt;="&amp;AF$3,Solicitudes!$G$3:$G$502,"Aprobada",Solicitudes!$L$3:$L$502,"Ausencia")&gt;0,"L",IF(COUNTIFS(Solicitudes!$A$3:$A$502,$A36,Solicitudes!$D$3:$D$502,"&lt;="&amp;AF$3,Solicitudes!$E$3:$E$502,"&gt;="&amp;AF$3,Solicitudes!$G$3:$G$502,"Solicitada")+COUNTIFS(Solicitudes!$A$3:$A$502,$A36,Solicitudes!$D$3:$D$502,"&lt;="&amp;AF$3,Solicitudes!$E$3:$E$502,"&gt;="&amp;AF$3,Solicitudes!$G$3:$G$502,"Planificada")&gt;0,"P",""))))</f>
        <v/>
      </c>
      <c r="AG36" s="27">
        <f>IF(OR(AG$3="",$A36=""),"",IF(COUNTIFS(Solicitudes!$A$3:$A$502,$A36,Solicitudes!$D$3:$D$502,"&lt;="&amp;AG$3,Solicitudes!$E$3:$E$502,"&gt;="&amp;AG$3,Solicitudes!$G$3:$G$502,"Aprobada",Solicitudes!$L$3:$L$502,"&lt;&gt;Licencia",Solicitudes!$L$3:$L$502,"&lt;&gt;Ausencia")&gt;0,"V",IF(COUNTIFS(Solicitudes!$A$3:$A$502,$A36,Solicitudes!$D$3:$D$502,"&lt;="&amp;AG$3,Solicitudes!$E$3:$E$502,"&gt;="&amp;AG$3,Solicitudes!$G$3:$G$502,"Aprobada",Solicitudes!$L$3:$L$502,"Licencia")+COUNTIFS(Solicitudes!$A$3:$A$502,$A36,Solicitudes!$D$3:$D$502,"&lt;="&amp;AG$3,Solicitudes!$E$3:$E$502,"&gt;="&amp;AG$3,Solicitudes!$G$3:$G$502,"Aprobada",Solicitudes!$L$3:$L$502,"Ausencia")&gt;0,"L",IF(COUNTIFS(Solicitudes!$A$3:$A$502,$A36,Solicitudes!$D$3:$D$502,"&lt;="&amp;AG$3,Solicitudes!$E$3:$E$502,"&gt;="&amp;AG$3,Solicitudes!$G$3:$G$502,"Solicitada")+COUNTIFS(Solicitudes!$A$3:$A$502,$A36,Solicitudes!$D$3:$D$502,"&lt;="&amp;AG$3,Solicitudes!$E$3:$E$502,"&gt;="&amp;AG$3,Solicitudes!$G$3:$G$502,"Planificada")&gt;0,"P",""))))</f>
        <v/>
      </c>
    </row>
    <row r="37">
      <c r="A37">
        <f>IF(Saldos!A37="","",Saldos!A37)</f>
        <v/>
      </c>
      <c r="B37">
        <f>IF(A37="","",Saldos!B37)</f>
        <v/>
      </c>
      <c r="C37" s="27">
        <f>IF(OR(C$3="",$A37=""),"",IF(COUNTIFS(Solicitudes!$A$3:$A$502,$A37,Solicitudes!$D$3:$D$502,"&lt;="&amp;C$3,Solicitudes!$E$3:$E$502,"&gt;="&amp;C$3,Solicitudes!$G$3:$G$502,"Aprobada",Solicitudes!$L$3:$L$502,"&lt;&gt;Licencia",Solicitudes!$L$3:$L$502,"&lt;&gt;Ausencia")&gt;0,"V",IF(COUNTIFS(Solicitudes!$A$3:$A$502,$A37,Solicitudes!$D$3:$D$502,"&lt;="&amp;C$3,Solicitudes!$E$3:$E$502,"&gt;="&amp;C$3,Solicitudes!$G$3:$G$502,"Aprobada",Solicitudes!$L$3:$L$502,"Licencia")+COUNTIFS(Solicitudes!$A$3:$A$502,$A37,Solicitudes!$D$3:$D$502,"&lt;="&amp;C$3,Solicitudes!$E$3:$E$502,"&gt;="&amp;C$3,Solicitudes!$G$3:$G$502,"Aprobada",Solicitudes!$L$3:$L$502,"Ausencia")&gt;0,"L",IF(COUNTIFS(Solicitudes!$A$3:$A$502,$A37,Solicitudes!$D$3:$D$502,"&lt;="&amp;C$3,Solicitudes!$E$3:$E$502,"&gt;="&amp;C$3,Solicitudes!$G$3:$G$502,"Solicitada")+COUNTIFS(Solicitudes!$A$3:$A$502,$A37,Solicitudes!$D$3:$D$502,"&lt;="&amp;C$3,Solicitudes!$E$3:$E$502,"&gt;="&amp;C$3,Solicitudes!$G$3:$G$502,"Planificada")&gt;0,"P",""))))</f>
        <v/>
      </c>
      <c r="D37" s="27">
        <f>IF(OR(D$3="",$A37=""),"",IF(COUNTIFS(Solicitudes!$A$3:$A$502,$A37,Solicitudes!$D$3:$D$502,"&lt;="&amp;D$3,Solicitudes!$E$3:$E$502,"&gt;="&amp;D$3,Solicitudes!$G$3:$G$502,"Aprobada",Solicitudes!$L$3:$L$502,"&lt;&gt;Licencia",Solicitudes!$L$3:$L$502,"&lt;&gt;Ausencia")&gt;0,"V",IF(COUNTIFS(Solicitudes!$A$3:$A$502,$A37,Solicitudes!$D$3:$D$502,"&lt;="&amp;D$3,Solicitudes!$E$3:$E$502,"&gt;="&amp;D$3,Solicitudes!$G$3:$G$502,"Aprobada",Solicitudes!$L$3:$L$502,"Licencia")+COUNTIFS(Solicitudes!$A$3:$A$502,$A37,Solicitudes!$D$3:$D$502,"&lt;="&amp;D$3,Solicitudes!$E$3:$E$502,"&gt;="&amp;D$3,Solicitudes!$G$3:$G$502,"Aprobada",Solicitudes!$L$3:$L$502,"Ausencia")&gt;0,"L",IF(COUNTIFS(Solicitudes!$A$3:$A$502,$A37,Solicitudes!$D$3:$D$502,"&lt;="&amp;D$3,Solicitudes!$E$3:$E$502,"&gt;="&amp;D$3,Solicitudes!$G$3:$G$502,"Solicitada")+COUNTIFS(Solicitudes!$A$3:$A$502,$A37,Solicitudes!$D$3:$D$502,"&lt;="&amp;D$3,Solicitudes!$E$3:$E$502,"&gt;="&amp;D$3,Solicitudes!$G$3:$G$502,"Planificada")&gt;0,"P",""))))</f>
        <v/>
      </c>
      <c r="E37" s="27">
        <f>IF(OR(E$3="",$A37=""),"",IF(COUNTIFS(Solicitudes!$A$3:$A$502,$A37,Solicitudes!$D$3:$D$502,"&lt;="&amp;E$3,Solicitudes!$E$3:$E$502,"&gt;="&amp;E$3,Solicitudes!$G$3:$G$502,"Aprobada",Solicitudes!$L$3:$L$502,"&lt;&gt;Licencia",Solicitudes!$L$3:$L$502,"&lt;&gt;Ausencia")&gt;0,"V",IF(COUNTIFS(Solicitudes!$A$3:$A$502,$A37,Solicitudes!$D$3:$D$502,"&lt;="&amp;E$3,Solicitudes!$E$3:$E$502,"&gt;="&amp;E$3,Solicitudes!$G$3:$G$502,"Aprobada",Solicitudes!$L$3:$L$502,"Licencia")+COUNTIFS(Solicitudes!$A$3:$A$502,$A37,Solicitudes!$D$3:$D$502,"&lt;="&amp;E$3,Solicitudes!$E$3:$E$502,"&gt;="&amp;E$3,Solicitudes!$G$3:$G$502,"Aprobada",Solicitudes!$L$3:$L$502,"Ausencia")&gt;0,"L",IF(COUNTIFS(Solicitudes!$A$3:$A$502,$A37,Solicitudes!$D$3:$D$502,"&lt;="&amp;E$3,Solicitudes!$E$3:$E$502,"&gt;="&amp;E$3,Solicitudes!$G$3:$G$502,"Solicitada")+COUNTIFS(Solicitudes!$A$3:$A$502,$A37,Solicitudes!$D$3:$D$502,"&lt;="&amp;E$3,Solicitudes!$E$3:$E$502,"&gt;="&amp;E$3,Solicitudes!$G$3:$G$502,"Planificada")&gt;0,"P",""))))</f>
        <v/>
      </c>
      <c r="F37" s="27">
        <f>IF(OR(F$3="",$A37=""),"",IF(COUNTIFS(Solicitudes!$A$3:$A$502,$A37,Solicitudes!$D$3:$D$502,"&lt;="&amp;F$3,Solicitudes!$E$3:$E$502,"&gt;="&amp;F$3,Solicitudes!$G$3:$G$502,"Aprobada",Solicitudes!$L$3:$L$502,"&lt;&gt;Licencia",Solicitudes!$L$3:$L$502,"&lt;&gt;Ausencia")&gt;0,"V",IF(COUNTIFS(Solicitudes!$A$3:$A$502,$A37,Solicitudes!$D$3:$D$502,"&lt;="&amp;F$3,Solicitudes!$E$3:$E$502,"&gt;="&amp;F$3,Solicitudes!$G$3:$G$502,"Aprobada",Solicitudes!$L$3:$L$502,"Licencia")+COUNTIFS(Solicitudes!$A$3:$A$502,$A37,Solicitudes!$D$3:$D$502,"&lt;="&amp;F$3,Solicitudes!$E$3:$E$502,"&gt;="&amp;F$3,Solicitudes!$G$3:$G$502,"Aprobada",Solicitudes!$L$3:$L$502,"Ausencia")&gt;0,"L",IF(COUNTIFS(Solicitudes!$A$3:$A$502,$A37,Solicitudes!$D$3:$D$502,"&lt;="&amp;F$3,Solicitudes!$E$3:$E$502,"&gt;="&amp;F$3,Solicitudes!$G$3:$G$502,"Solicitada")+COUNTIFS(Solicitudes!$A$3:$A$502,$A37,Solicitudes!$D$3:$D$502,"&lt;="&amp;F$3,Solicitudes!$E$3:$E$502,"&gt;="&amp;F$3,Solicitudes!$G$3:$G$502,"Planificada")&gt;0,"P",""))))</f>
        <v/>
      </c>
      <c r="G37" s="27">
        <f>IF(OR(G$3="",$A37=""),"",IF(COUNTIFS(Solicitudes!$A$3:$A$502,$A37,Solicitudes!$D$3:$D$502,"&lt;="&amp;G$3,Solicitudes!$E$3:$E$502,"&gt;="&amp;G$3,Solicitudes!$G$3:$G$502,"Aprobada",Solicitudes!$L$3:$L$502,"&lt;&gt;Licencia",Solicitudes!$L$3:$L$502,"&lt;&gt;Ausencia")&gt;0,"V",IF(COUNTIFS(Solicitudes!$A$3:$A$502,$A37,Solicitudes!$D$3:$D$502,"&lt;="&amp;G$3,Solicitudes!$E$3:$E$502,"&gt;="&amp;G$3,Solicitudes!$G$3:$G$502,"Aprobada",Solicitudes!$L$3:$L$502,"Licencia")+COUNTIFS(Solicitudes!$A$3:$A$502,$A37,Solicitudes!$D$3:$D$502,"&lt;="&amp;G$3,Solicitudes!$E$3:$E$502,"&gt;="&amp;G$3,Solicitudes!$G$3:$G$502,"Aprobada",Solicitudes!$L$3:$L$502,"Ausencia")&gt;0,"L",IF(COUNTIFS(Solicitudes!$A$3:$A$502,$A37,Solicitudes!$D$3:$D$502,"&lt;="&amp;G$3,Solicitudes!$E$3:$E$502,"&gt;="&amp;G$3,Solicitudes!$G$3:$G$502,"Solicitada")+COUNTIFS(Solicitudes!$A$3:$A$502,$A37,Solicitudes!$D$3:$D$502,"&lt;="&amp;G$3,Solicitudes!$E$3:$E$502,"&gt;="&amp;G$3,Solicitudes!$G$3:$G$502,"Planificada")&gt;0,"P",""))))</f>
        <v/>
      </c>
      <c r="H37" s="27">
        <f>IF(OR(H$3="",$A37=""),"",IF(COUNTIFS(Solicitudes!$A$3:$A$502,$A37,Solicitudes!$D$3:$D$502,"&lt;="&amp;H$3,Solicitudes!$E$3:$E$502,"&gt;="&amp;H$3,Solicitudes!$G$3:$G$502,"Aprobada",Solicitudes!$L$3:$L$502,"&lt;&gt;Licencia",Solicitudes!$L$3:$L$502,"&lt;&gt;Ausencia")&gt;0,"V",IF(COUNTIFS(Solicitudes!$A$3:$A$502,$A37,Solicitudes!$D$3:$D$502,"&lt;="&amp;H$3,Solicitudes!$E$3:$E$502,"&gt;="&amp;H$3,Solicitudes!$G$3:$G$502,"Aprobada",Solicitudes!$L$3:$L$502,"Licencia")+COUNTIFS(Solicitudes!$A$3:$A$502,$A37,Solicitudes!$D$3:$D$502,"&lt;="&amp;H$3,Solicitudes!$E$3:$E$502,"&gt;="&amp;H$3,Solicitudes!$G$3:$G$502,"Aprobada",Solicitudes!$L$3:$L$502,"Ausencia")&gt;0,"L",IF(COUNTIFS(Solicitudes!$A$3:$A$502,$A37,Solicitudes!$D$3:$D$502,"&lt;="&amp;H$3,Solicitudes!$E$3:$E$502,"&gt;="&amp;H$3,Solicitudes!$G$3:$G$502,"Solicitada")+COUNTIFS(Solicitudes!$A$3:$A$502,$A37,Solicitudes!$D$3:$D$502,"&lt;="&amp;H$3,Solicitudes!$E$3:$E$502,"&gt;="&amp;H$3,Solicitudes!$G$3:$G$502,"Planificada")&gt;0,"P",""))))</f>
        <v/>
      </c>
      <c r="I37" s="27">
        <f>IF(OR(I$3="",$A37=""),"",IF(COUNTIFS(Solicitudes!$A$3:$A$502,$A37,Solicitudes!$D$3:$D$502,"&lt;="&amp;I$3,Solicitudes!$E$3:$E$502,"&gt;="&amp;I$3,Solicitudes!$G$3:$G$502,"Aprobada",Solicitudes!$L$3:$L$502,"&lt;&gt;Licencia",Solicitudes!$L$3:$L$502,"&lt;&gt;Ausencia")&gt;0,"V",IF(COUNTIFS(Solicitudes!$A$3:$A$502,$A37,Solicitudes!$D$3:$D$502,"&lt;="&amp;I$3,Solicitudes!$E$3:$E$502,"&gt;="&amp;I$3,Solicitudes!$G$3:$G$502,"Aprobada",Solicitudes!$L$3:$L$502,"Licencia")+COUNTIFS(Solicitudes!$A$3:$A$502,$A37,Solicitudes!$D$3:$D$502,"&lt;="&amp;I$3,Solicitudes!$E$3:$E$502,"&gt;="&amp;I$3,Solicitudes!$G$3:$G$502,"Aprobada",Solicitudes!$L$3:$L$502,"Ausencia")&gt;0,"L",IF(COUNTIFS(Solicitudes!$A$3:$A$502,$A37,Solicitudes!$D$3:$D$502,"&lt;="&amp;I$3,Solicitudes!$E$3:$E$502,"&gt;="&amp;I$3,Solicitudes!$G$3:$G$502,"Solicitada")+COUNTIFS(Solicitudes!$A$3:$A$502,$A37,Solicitudes!$D$3:$D$502,"&lt;="&amp;I$3,Solicitudes!$E$3:$E$502,"&gt;="&amp;I$3,Solicitudes!$G$3:$G$502,"Planificada")&gt;0,"P",""))))</f>
        <v/>
      </c>
      <c r="J37" s="27">
        <f>IF(OR(J$3="",$A37=""),"",IF(COUNTIFS(Solicitudes!$A$3:$A$502,$A37,Solicitudes!$D$3:$D$502,"&lt;="&amp;J$3,Solicitudes!$E$3:$E$502,"&gt;="&amp;J$3,Solicitudes!$G$3:$G$502,"Aprobada",Solicitudes!$L$3:$L$502,"&lt;&gt;Licencia",Solicitudes!$L$3:$L$502,"&lt;&gt;Ausencia")&gt;0,"V",IF(COUNTIFS(Solicitudes!$A$3:$A$502,$A37,Solicitudes!$D$3:$D$502,"&lt;="&amp;J$3,Solicitudes!$E$3:$E$502,"&gt;="&amp;J$3,Solicitudes!$G$3:$G$502,"Aprobada",Solicitudes!$L$3:$L$502,"Licencia")+COUNTIFS(Solicitudes!$A$3:$A$502,$A37,Solicitudes!$D$3:$D$502,"&lt;="&amp;J$3,Solicitudes!$E$3:$E$502,"&gt;="&amp;J$3,Solicitudes!$G$3:$G$502,"Aprobada",Solicitudes!$L$3:$L$502,"Ausencia")&gt;0,"L",IF(COUNTIFS(Solicitudes!$A$3:$A$502,$A37,Solicitudes!$D$3:$D$502,"&lt;="&amp;J$3,Solicitudes!$E$3:$E$502,"&gt;="&amp;J$3,Solicitudes!$G$3:$G$502,"Solicitada")+COUNTIFS(Solicitudes!$A$3:$A$502,$A37,Solicitudes!$D$3:$D$502,"&lt;="&amp;J$3,Solicitudes!$E$3:$E$502,"&gt;="&amp;J$3,Solicitudes!$G$3:$G$502,"Planificada")&gt;0,"P",""))))</f>
        <v/>
      </c>
      <c r="K37" s="27">
        <f>IF(OR(K$3="",$A37=""),"",IF(COUNTIFS(Solicitudes!$A$3:$A$502,$A37,Solicitudes!$D$3:$D$502,"&lt;="&amp;K$3,Solicitudes!$E$3:$E$502,"&gt;="&amp;K$3,Solicitudes!$G$3:$G$502,"Aprobada",Solicitudes!$L$3:$L$502,"&lt;&gt;Licencia",Solicitudes!$L$3:$L$502,"&lt;&gt;Ausencia")&gt;0,"V",IF(COUNTIFS(Solicitudes!$A$3:$A$502,$A37,Solicitudes!$D$3:$D$502,"&lt;="&amp;K$3,Solicitudes!$E$3:$E$502,"&gt;="&amp;K$3,Solicitudes!$G$3:$G$502,"Aprobada",Solicitudes!$L$3:$L$502,"Licencia")+COUNTIFS(Solicitudes!$A$3:$A$502,$A37,Solicitudes!$D$3:$D$502,"&lt;="&amp;K$3,Solicitudes!$E$3:$E$502,"&gt;="&amp;K$3,Solicitudes!$G$3:$G$502,"Aprobada",Solicitudes!$L$3:$L$502,"Ausencia")&gt;0,"L",IF(COUNTIFS(Solicitudes!$A$3:$A$502,$A37,Solicitudes!$D$3:$D$502,"&lt;="&amp;K$3,Solicitudes!$E$3:$E$502,"&gt;="&amp;K$3,Solicitudes!$G$3:$G$502,"Solicitada")+COUNTIFS(Solicitudes!$A$3:$A$502,$A37,Solicitudes!$D$3:$D$502,"&lt;="&amp;K$3,Solicitudes!$E$3:$E$502,"&gt;="&amp;K$3,Solicitudes!$G$3:$G$502,"Planificada")&gt;0,"P",""))))</f>
        <v/>
      </c>
      <c r="L37" s="27">
        <f>IF(OR(L$3="",$A37=""),"",IF(COUNTIFS(Solicitudes!$A$3:$A$502,$A37,Solicitudes!$D$3:$D$502,"&lt;="&amp;L$3,Solicitudes!$E$3:$E$502,"&gt;="&amp;L$3,Solicitudes!$G$3:$G$502,"Aprobada",Solicitudes!$L$3:$L$502,"&lt;&gt;Licencia",Solicitudes!$L$3:$L$502,"&lt;&gt;Ausencia")&gt;0,"V",IF(COUNTIFS(Solicitudes!$A$3:$A$502,$A37,Solicitudes!$D$3:$D$502,"&lt;="&amp;L$3,Solicitudes!$E$3:$E$502,"&gt;="&amp;L$3,Solicitudes!$G$3:$G$502,"Aprobada",Solicitudes!$L$3:$L$502,"Licencia")+COUNTIFS(Solicitudes!$A$3:$A$502,$A37,Solicitudes!$D$3:$D$502,"&lt;="&amp;L$3,Solicitudes!$E$3:$E$502,"&gt;="&amp;L$3,Solicitudes!$G$3:$G$502,"Aprobada",Solicitudes!$L$3:$L$502,"Ausencia")&gt;0,"L",IF(COUNTIFS(Solicitudes!$A$3:$A$502,$A37,Solicitudes!$D$3:$D$502,"&lt;="&amp;L$3,Solicitudes!$E$3:$E$502,"&gt;="&amp;L$3,Solicitudes!$G$3:$G$502,"Solicitada")+COUNTIFS(Solicitudes!$A$3:$A$502,$A37,Solicitudes!$D$3:$D$502,"&lt;="&amp;L$3,Solicitudes!$E$3:$E$502,"&gt;="&amp;L$3,Solicitudes!$G$3:$G$502,"Planificada")&gt;0,"P",""))))</f>
        <v/>
      </c>
      <c r="M37" s="27">
        <f>IF(OR(M$3="",$A37=""),"",IF(COUNTIFS(Solicitudes!$A$3:$A$502,$A37,Solicitudes!$D$3:$D$502,"&lt;="&amp;M$3,Solicitudes!$E$3:$E$502,"&gt;="&amp;M$3,Solicitudes!$G$3:$G$502,"Aprobada",Solicitudes!$L$3:$L$502,"&lt;&gt;Licencia",Solicitudes!$L$3:$L$502,"&lt;&gt;Ausencia")&gt;0,"V",IF(COUNTIFS(Solicitudes!$A$3:$A$502,$A37,Solicitudes!$D$3:$D$502,"&lt;="&amp;M$3,Solicitudes!$E$3:$E$502,"&gt;="&amp;M$3,Solicitudes!$G$3:$G$502,"Aprobada",Solicitudes!$L$3:$L$502,"Licencia")+COUNTIFS(Solicitudes!$A$3:$A$502,$A37,Solicitudes!$D$3:$D$502,"&lt;="&amp;M$3,Solicitudes!$E$3:$E$502,"&gt;="&amp;M$3,Solicitudes!$G$3:$G$502,"Aprobada",Solicitudes!$L$3:$L$502,"Ausencia")&gt;0,"L",IF(COUNTIFS(Solicitudes!$A$3:$A$502,$A37,Solicitudes!$D$3:$D$502,"&lt;="&amp;M$3,Solicitudes!$E$3:$E$502,"&gt;="&amp;M$3,Solicitudes!$G$3:$G$502,"Solicitada")+COUNTIFS(Solicitudes!$A$3:$A$502,$A37,Solicitudes!$D$3:$D$502,"&lt;="&amp;M$3,Solicitudes!$E$3:$E$502,"&gt;="&amp;M$3,Solicitudes!$G$3:$G$502,"Planificada")&gt;0,"P",""))))</f>
        <v/>
      </c>
      <c r="N37" s="27">
        <f>IF(OR(N$3="",$A37=""),"",IF(COUNTIFS(Solicitudes!$A$3:$A$502,$A37,Solicitudes!$D$3:$D$502,"&lt;="&amp;N$3,Solicitudes!$E$3:$E$502,"&gt;="&amp;N$3,Solicitudes!$G$3:$G$502,"Aprobada",Solicitudes!$L$3:$L$502,"&lt;&gt;Licencia",Solicitudes!$L$3:$L$502,"&lt;&gt;Ausencia")&gt;0,"V",IF(COUNTIFS(Solicitudes!$A$3:$A$502,$A37,Solicitudes!$D$3:$D$502,"&lt;="&amp;N$3,Solicitudes!$E$3:$E$502,"&gt;="&amp;N$3,Solicitudes!$G$3:$G$502,"Aprobada",Solicitudes!$L$3:$L$502,"Licencia")+COUNTIFS(Solicitudes!$A$3:$A$502,$A37,Solicitudes!$D$3:$D$502,"&lt;="&amp;N$3,Solicitudes!$E$3:$E$502,"&gt;="&amp;N$3,Solicitudes!$G$3:$G$502,"Aprobada",Solicitudes!$L$3:$L$502,"Ausencia")&gt;0,"L",IF(COUNTIFS(Solicitudes!$A$3:$A$502,$A37,Solicitudes!$D$3:$D$502,"&lt;="&amp;N$3,Solicitudes!$E$3:$E$502,"&gt;="&amp;N$3,Solicitudes!$G$3:$G$502,"Solicitada")+COUNTIFS(Solicitudes!$A$3:$A$502,$A37,Solicitudes!$D$3:$D$502,"&lt;="&amp;N$3,Solicitudes!$E$3:$E$502,"&gt;="&amp;N$3,Solicitudes!$G$3:$G$502,"Planificada")&gt;0,"P",""))))</f>
        <v/>
      </c>
      <c r="O37" s="27">
        <f>IF(OR(O$3="",$A37=""),"",IF(COUNTIFS(Solicitudes!$A$3:$A$502,$A37,Solicitudes!$D$3:$D$502,"&lt;="&amp;O$3,Solicitudes!$E$3:$E$502,"&gt;="&amp;O$3,Solicitudes!$G$3:$G$502,"Aprobada",Solicitudes!$L$3:$L$502,"&lt;&gt;Licencia",Solicitudes!$L$3:$L$502,"&lt;&gt;Ausencia")&gt;0,"V",IF(COUNTIFS(Solicitudes!$A$3:$A$502,$A37,Solicitudes!$D$3:$D$502,"&lt;="&amp;O$3,Solicitudes!$E$3:$E$502,"&gt;="&amp;O$3,Solicitudes!$G$3:$G$502,"Aprobada",Solicitudes!$L$3:$L$502,"Licencia")+COUNTIFS(Solicitudes!$A$3:$A$502,$A37,Solicitudes!$D$3:$D$502,"&lt;="&amp;O$3,Solicitudes!$E$3:$E$502,"&gt;="&amp;O$3,Solicitudes!$G$3:$G$502,"Aprobada",Solicitudes!$L$3:$L$502,"Ausencia")&gt;0,"L",IF(COUNTIFS(Solicitudes!$A$3:$A$502,$A37,Solicitudes!$D$3:$D$502,"&lt;="&amp;O$3,Solicitudes!$E$3:$E$502,"&gt;="&amp;O$3,Solicitudes!$G$3:$G$502,"Solicitada")+COUNTIFS(Solicitudes!$A$3:$A$502,$A37,Solicitudes!$D$3:$D$502,"&lt;="&amp;O$3,Solicitudes!$E$3:$E$502,"&gt;="&amp;O$3,Solicitudes!$G$3:$G$502,"Planificada")&gt;0,"P",""))))</f>
        <v/>
      </c>
      <c r="P37" s="27">
        <f>IF(OR(P$3="",$A37=""),"",IF(COUNTIFS(Solicitudes!$A$3:$A$502,$A37,Solicitudes!$D$3:$D$502,"&lt;="&amp;P$3,Solicitudes!$E$3:$E$502,"&gt;="&amp;P$3,Solicitudes!$G$3:$G$502,"Aprobada",Solicitudes!$L$3:$L$502,"&lt;&gt;Licencia",Solicitudes!$L$3:$L$502,"&lt;&gt;Ausencia")&gt;0,"V",IF(COUNTIFS(Solicitudes!$A$3:$A$502,$A37,Solicitudes!$D$3:$D$502,"&lt;="&amp;P$3,Solicitudes!$E$3:$E$502,"&gt;="&amp;P$3,Solicitudes!$G$3:$G$502,"Aprobada",Solicitudes!$L$3:$L$502,"Licencia")+COUNTIFS(Solicitudes!$A$3:$A$502,$A37,Solicitudes!$D$3:$D$502,"&lt;="&amp;P$3,Solicitudes!$E$3:$E$502,"&gt;="&amp;P$3,Solicitudes!$G$3:$G$502,"Aprobada",Solicitudes!$L$3:$L$502,"Ausencia")&gt;0,"L",IF(COUNTIFS(Solicitudes!$A$3:$A$502,$A37,Solicitudes!$D$3:$D$502,"&lt;="&amp;P$3,Solicitudes!$E$3:$E$502,"&gt;="&amp;P$3,Solicitudes!$G$3:$G$502,"Solicitada")+COUNTIFS(Solicitudes!$A$3:$A$502,$A37,Solicitudes!$D$3:$D$502,"&lt;="&amp;P$3,Solicitudes!$E$3:$E$502,"&gt;="&amp;P$3,Solicitudes!$G$3:$G$502,"Planificada")&gt;0,"P",""))))</f>
        <v/>
      </c>
      <c r="Q37" s="27">
        <f>IF(OR(Q$3="",$A37=""),"",IF(COUNTIFS(Solicitudes!$A$3:$A$502,$A37,Solicitudes!$D$3:$D$502,"&lt;="&amp;Q$3,Solicitudes!$E$3:$E$502,"&gt;="&amp;Q$3,Solicitudes!$G$3:$G$502,"Aprobada",Solicitudes!$L$3:$L$502,"&lt;&gt;Licencia",Solicitudes!$L$3:$L$502,"&lt;&gt;Ausencia")&gt;0,"V",IF(COUNTIFS(Solicitudes!$A$3:$A$502,$A37,Solicitudes!$D$3:$D$502,"&lt;="&amp;Q$3,Solicitudes!$E$3:$E$502,"&gt;="&amp;Q$3,Solicitudes!$G$3:$G$502,"Aprobada",Solicitudes!$L$3:$L$502,"Licencia")+COUNTIFS(Solicitudes!$A$3:$A$502,$A37,Solicitudes!$D$3:$D$502,"&lt;="&amp;Q$3,Solicitudes!$E$3:$E$502,"&gt;="&amp;Q$3,Solicitudes!$G$3:$G$502,"Aprobada",Solicitudes!$L$3:$L$502,"Ausencia")&gt;0,"L",IF(COUNTIFS(Solicitudes!$A$3:$A$502,$A37,Solicitudes!$D$3:$D$502,"&lt;="&amp;Q$3,Solicitudes!$E$3:$E$502,"&gt;="&amp;Q$3,Solicitudes!$G$3:$G$502,"Solicitada")+COUNTIFS(Solicitudes!$A$3:$A$502,$A37,Solicitudes!$D$3:$D$502,"&lt;="&amp;Q$3,Solicitudes!$E$3:$E$502,"&gt;="&amp;Q$3,Solicitudes!$G$3:$G$502,"Planificada")&gt;0,"P",""))))</f>
        <v/>
      </c>
      <c r="R37" s="27">
        <f>IF(OR(R$3="",$A37=""),"",IF(COUNTIFS(Solicitudes!$A$3:$A$502,$A37,Solicitudes!$D$3:$D$502,"&lt;="&amp;R$3,Solicitudes!$E$3:$E$502,"&gt;="&amp;R$3,Solicitudes!$G$3:$G$502,"Aprobada",Solicitudes!$L$3:$L$502,"&lt;&gt;Licencia",Solicitudes!$L$3:$L$502,"&lt;&gt;Ausencia")&gt;0,"V",IF(COUNTIFS(Solicitudes!$A$3:$A$502,$A37,Solicitudes!$D$3:$D$502,"&lt;="&amp;R$3,Solicitudes!$E$3:$E$502,"&gt;="&amp;R$3,Solicitudes!$G$3:$G$502,"Aprobada",Solicitudes!$L$3:$L$502,"Licencia")+COUNTIFS(Solicitudes!$A$3:$A$502,$A37,Solicitudes!$D$3:$D$502,"&lt;="&amp;R$3,Solicitudes!$E$3:$E$502,"&gt;="&amp;R$3,Solicitudes!$G$3:$G$502,"Aprobada",Solicitudes!$L$3:$L$502,"Ausencia")&gt;0,"L",IF(COUNTIFS(Solicitudes!$A$3:$A$502,$A37,Solicitudes!$D$3:$D$502,"&lt;="&amp;R$3,Solicitudes!$E$3:$E$502,"&gt;="&amp;R$3,Solicitudes!$G$3:$G$502,"Solicitada")+COUNTIFS(Solicitudes!$A$3:$A$502,$A37,Solicitudes!$D$3:$D$502,"&lt;="&amp;R$3,Solicitudes!$E$3:$E$502,"&gt;="&amp;R$3,Solicitudes!$G$3:$G$502,"Planificada")&gt;0,"P",""))))</f>
        <v/>
      </c>
      <c r="S37" s="27">
        <f>IF(OR(S$3="",$A37=""),"",IF(COUNTIFS(Solicitudes!$A$3:$A$502,$A37,Solicitudes!$D$3:$D$502,"&lt;="&amp;S$3,Solicitudes!$E$3:$E$502,"&gt;="&amp;S$3,Solicitudes!$G$3:$G$502,"Aprobada",Solicitudes!$L$3:$L$502,"&lt;&gt;Licencia",Solicitudes!$L$3:$L$502,"&lt;&gt;Ausencia")&gt;0,"V",IF(COUNTIFS(Solicitudes!$A$3:$A$502,$A37,Solicitudes!$D$3:$D$502,"&lt;="&amp;S$3,Solicitudes!$E$3:$E$502,"&gt;="&amp;S$3,Solicitudes!$G$3:$G$502,"Aprobada",Solicitudes!$L$3:$L$502,"Licencia")+COUNTIFS(Solicitudes!$A$3:$A$502,$A37,Solicitudes!$D$3:$D$502,"&lt;="&amp;S$3,Solicitudes!$E$3:$E$502,"&gt;="&amp;S$3,Solicitudes!$G$3:$G$502,"Aprobada",Solicitudes!$L$3:$L$502,"Ausencia")&gt;0,"L",IF(COUNTIFS(Solicitudes!$A$3:$A$502,$A37,Solicitudes!$D$3:$D$502,"&lt;="&amp;S$3,Solicitudes!$E$3:$E$502,"&gt;="&amp;S$3,Solicitudes!$G$3:$G$502,"Solicitada")+COUNTIFS(Solicitudes!$A$3:$A$502,$A37,Solicitudes!$D$3:$D$502,"&lt;="&amp;S$3,Solicitudes!$E$3:$E$502,"&gt;="&amp;S$3,Solicitudes!$G$3:$G$502,"Planificada")&gt;0,"P",""))))</f>
        <v/>
      </c>
      <c r="T37" s="27">
        <f>IF(OR(T$3="",$A37=""),"",IF(COUNTIFS(Solicitudes!$A$3:$A$502,$A37,Solicitudes!$D$3:$D$502,"&lt;="&amp;T$3,Solicitudes!$E$3:$E$502,"&gt;="&amp;T$3,Solicitudes!$G$3:$G$502,"Aprobada",Solicitudes!$L$3:$L$502,"&lt;&gt;Licencia",Solicitudes!$L$3:$L$502,"&lt;&gt;Ausencia")&gt;0,"V",IF(COUNTIFS(Solicitudes!$A$3:$A$502,$A37,Solicitudes!$D$3:$D$502,"&lt;="&amp;T$3,Solicitudes!$E$3:$E$502,"&gt;="&amp;T$3,Solicitudes!$G$3:$G$502,"Aprobada",Solicitudes!$L$3:$L$502,"Licencia")+COUNTIFS(Solicitudes!$A$3:$A$502,$A37,Solicitudes!$D$3:$D$502,"&lt;="&amp;T$3,Solicitudes!$E$3:$E$502,"&gt;="&amp;T$3,Solicitudes!$G$3:$G$502,"Aprobada",Solicitudes!$L$3:$L$502,"Ausencia")&gt;0,"L",IF(COUNTIFS(Solicitudes!$A$3:$A$502,$A37,Solicitudes!$D$3:$D$502,"&lt;="&amp;T$3,Solicitudes!$E$3:$E$502,"&gt;="&amp;T$3,Solicitudes!$G$3:$G$502,"Solicitada")+COUNTIFS(Solicitudes!$A$3:$A$502,$A37,Solicitudes!$D$3:$D$502,"&lt;="&amp;T$3,Solicitudes!$E$3:$E$502,"&gt;="&amp;T$3,Solicitudes!$G$3:$G$502,"Planificada")&gt;0,"P",""))))</f>
        <v/>
      </c>
      <c r="U37" s="27">
        <f>IF(OR(U$3="",$A37=""),"",IF(COUNTIFS(Solicitudes!$A$3:$A$502,$A37,Solicitudes!$D$3:$D$502,"&lt;="&amp;U$3,Solicitudes!$E$3:$E$502,"&gt;="&amp;U$3,Solicitudes!$G$3:$G$502,"Aprobada",Solicitudes!$L$3:$L$502,"&lt;&gt;Licencia",Solicitudes!$L$3:$L$502,"&lt;&gt;Ausencia")&gt;0,"V",IF(COUNTIFS(Solicitudes!$A$3:$A$502,$A37,Solicitudes!$D$3:$D$502,"&lt;="&amp;U$3,Solicitudes!$E$3:$E$502,"&gt;="&amp;U$3,Solicitudes!$G$3:$G$502,"Aprobada",Solicitudes!$L$3:$L$502,"Licencia")+COUNTIFS(Solicitudes!$A$3:$A$502,$A37,Solicitudes!$D$3:$D$502,"&lt;="&amp;U$3,Solicitudes!$E$3:$E$502,"&gt;="&amp;U$3,Solicitudes!$G$3:$G$502,"Aprobada",Solicitudes!$L$3:$L$502,"Ausencia")&gt;0,"L",IF(COUNTIFS(Solicitudes!$A$3:$A$502,$A37,Solicitudes!$D$3:$D$502,"&lt;="&amp;U$3,Solicitudes!$E$3:$E$502,"&gt;="&amp;U$3,Solicitudes!$G$3:$G$502,"Solicitada")+COUNTIFS(Solicitudes!$A$3:$A$502,$A37,Solicitudes!$D$3:$D$502,"&lt;="&amp;U$3,Solicitudes!$E$3:$E$502,"&gt;="&amp;U$3,Solicitudes!$G$3:$G$502,"Planificada")&gt;0,"P",""))))</f>
        <v/>
      </c>
      <c r="V37" s="27">
        <f>IF(OR(V$3="",$A37=""),"",IF(COUNTIFS(Solicitudes!$A$3:$A$502,$A37,Solicitudes!$D$3:$D$502,"&lt;="&amp;V$3,Solicitudes!$E$3:$E$502,"&gt;="&amp;V$3,Solicitudes!$G$3:$G$502,"Aprobada",Solicitudes!$L$3:$L$502,"&lt;&gt;Licencia",Solicitudes!$L$3:$L$502,"&lt;&gt;Ausencia")&gt;0,"V",IF(COUNTIFS(Solicitudes!$A$3:$A$502,$A37,Solicitudes!$D$3:$D$502,"&lt;="&amp;V$3,Solicitudes!$E$3:$E$502,"&gt;="&amp;V$3,Solicitudes!$G$3:$G$502,"Aprobada",Solicitudes!$L$3:$L$502,"Licencia")+COUNTIFS(Solicitudes!$A$3:$A$502,$A37,Solicitudes!$D$3:$D$502,"&lt;="&amp;V$3,Solicitudes!$E$3:$E$502,"&gt;="&amp;V$3,Solicitudes!$G$3:$G$502,"Aprobada",Solicitudes!$L$3:$L$502,"Ausencia")&gt;0,"L",IF(COUNTIFS(Solicitudes!$A$3:$A$502,$A37,Solicitudes!$D$3:$D$502,"&lt;="&amp;V$3,Solicitudes!$E$3:$E$502,"&gt;="&amp;V$3,Solicitudes!$G$3:$G$502,"Solicitada")+COUNTIFS(Solicitudes!$A$3:$A$502,$A37,Solicitudes!$D$3:$D$502,"&lt;="&amp;V$3,Solicitudes!$E$3:$E$502,"&gt;="&amp;V$3,Solicitudes!$G$3:$G$502,"Planificada")&gt;0,"P",""))))</f>
        <v/>
      </c>
      <c r="W37" s="27">
        <f>IF(OR(W$3="",$A37=""),"",IF(COUNTIFS(Solicitudes!$A$3:$A$502,$A37,Solicitudes!$D$3:$D$502,"&lt;="&amp;W$3,Solicitudes!$E$3:$E$502,"&gt;="&amp;W$3,Solicitudes!$G$3:$G$502,"Aprobada",Solicitudes!$L$3:$L$502,"&lt;&gt;Licencia",Solicitudes!$L$3:$L$502,"&lt;&gt;Ausencia")&gt;0,"V",IF(COUNTIFS(Solicitudes!$A$3:$A$502,$A37,Solicitudes!$D$3:$D$502,"&lt;="&amp;W$3,Solicitudes!$E$3:$E$502,"&gt;="&amp;W$3,Solicitudes!$G$3:$G$502,"Aprobada",Solicitudes!$L$3:$L$502,"Licencia")+COUNTIFS(Solicitudes!$A$3:$A$502,$A37,Solicitudes!$D$3:$D$502,"&lt;="&amp;W$3,Solicitudes!$E$3:$E$502,"&gt;="&amp;W$3,Solicitudes!$G$3:$G$502,"Aprobada",Solicitudes!$L$3:$L$502,"Ausencia")&gt;0,"L",IF(COUNTIFS(Solicitudes!$A$3:$A$502,$A37,Solicitudes!$D$3:$D$502,"&lt;="&amp;W$3,Solicitudes!$E$3:$E$502,"&gt;="&amp;W$3,Solicitudes!$G$3:$G$502,"Solicitada")+COUNTIFS(Solicitudes!$A$3:$A$502,$A37,Solicitudes!$D$3:$D$502,"&lt;="&amp;W$3,Solicitudes!$E$3:$E$502,"&gt;="&amp;W$3,Solicitudes!$G$3:$G$502,"Planificada")&gt;0,"P",""))))</f>
        <v/>
      </c>
      <c r="X37" s="27">
        <f>IF(OR(X$3="",$A37=""),"",IF(COUNTIFS(Solicitudes!$A$3:$A$502,$A37,Solicitudes!$D$3:$D$502,"&lt;="&amp;X$3,Solicitudes!$E$3:$E$502,"&gt;="&amp;X$3,Solicitudes!$G$3:$G$502,"Aprobada",Solicitudes!$L$3:$L$502,"&lt;&gt;Licencia",Solicitudes!$L$3:$L$502,"&lt;&gt;Ausencia")&gt;0,"V",IF(COUNTIFS(Solicitudes!$A$3:$A$502,$A37,Solicitudes!$D$3:$D$502,"&lt;="&amp;X$3,Solicitudes!$E$3:$E$502,"&gt;="&amp;X$3,Solicitudes!$G$3:$G$502,"Aprobada",Solicitudes!$L$3:$L$502,"Licencia")+COUNTIFS(Solicitudes!$A$3:$A$502,$A37,Solicitudes!$D$3:$D$502,"&lt;="&amp;X$3,Solicitudes!$E$3:$E$502,"&gt;="&amp;X$3,Solicitudes!$G$3:$G$502,"Aprobada",Solicitudes!$L$3:$L$502,"Ausencia")&gt;0,"L",IF(COUNTIFS(Solicitudes!$A$3:$A$502,$A37,Solicitudes!$D$3:$D$502,"&lt;="&amp;X$3,Solicitudes!$E$3:$E$502,"&gt;="&amp;X$3,Solicitudes!$G$3:$G$502,"Solicitada")+COUNTIFS(Solicitudes!$A$3:$A$502,$A37,Solicitudes!$D$3:$D$502,"&lt;="&amp;X$3,Solicitudes!$E$3:$E$502,"&gt;="&amp;X$3,Solicitudes!$G$3:$G$502,"Planificada")&gt;0,"P",""))))</f>
        <v/>
      </c>
      <c r="Y37" s="27">
        <f>IF(OR(Y$3="",$A37=""),"",IF(COUNTIFS(Solicitudes!$A$3:$A$502,$A37,Solicitudes!$D$3:$D$502,"&lt;="&amp;Y$3,Solicitudes!$E$3:$E$502,"&gt;="&amp;Y$3,Solicitudes!$G$3:$G$502,"Aprobada",Solicitudes!$L$3:$L$502,"&lt;&gt;Licencia",Solicitudes!$L$3:$L$502,"&lt;&gt;Ausencia")&gt;0,"V",IF(COUNTIFS(Solicitudes!$A$3:$A$502,$A37,Solicitudes!$D$3:$D$502,"&lt;="&amp;Y$3,Solicitudes!$E$3:$E$502,"&gt;="&amp;Y$3,Solicitudes!$G$3:$G$502,"Aprobada",Solicitudes!$L$3:$L$502,"Licencia")+COUNTIFS(Solicitudes!$A$3:$A$502,$A37,Solicitudes!$D$3:$D$502,"&lt;="&amp;Y$3,Solicitudes!$E$3:$E$502,"&gt;="&amp;Y$3,Solicitudes!$G$3:$G$502,"Aprobada",Solicitudes!$L$3:$L$502,"Ausencia")&gt;0,"L",IF(COUNTIFS(Solicitudes!$A$3:$A$502,$A37,Solicitudes!$D$3:$D$502,"&lt;="&amp;Y$3,Solicitudes!$E$3:$E$502,"&gt;="&amp;Y$3,Solicitudes!$G$3:$G$502,"Solicitada")+COUNTIFS(Solicitudes!$A$3:$A$502,$A37,Solicitudes!$D$3:$D$502,"&lt;="&amp;Y$3,Solicitudes!$E$3:$E$502,"&gt;="&amp;Y$3,Solicitudes!$G$3:$G$502,"Planificada")&gt;0,"P",""))))</f>
        <v/>
      </c>
      <c r="Z37" s="27">
        <f>IF(OR(Z$3="",$A37=""),"",IF(COUNTIFS(Solicitudes!$A$3:$A$502,$A37,Solicitudes!$D$3:$D$502,"&lt;="&amp;Z$3,Solicitudes!$E$3:$E$502,"&gt;="&amp;Z$3,Solicitudes!$G$3:$G$502,"Aprobada",Solicitudes!$L$3:$L$502,"&lt;&gt;Licencia",Solicitudes!$L$3:$L$502,"&lt;&gt;Ausencia")&gt;0,"V",IF(COUNTIFS(Solicitudes!$A$3:$A$502,$A37,Solicitudes!$D$3:$D$502,"&lt;="&amp;Z$3,Solicitudes!$E$3:$E$502,"&gt;="&amp;Z$3,Solicitudes!$G$3:$G$502,"Aprobada",Solicitudes!$L$3:$L$502,"Licencia")+COUNTIFS(Solicitudes!$A$3:$A$502,$A37,Solicitudes!$D$3:$D$502,"&lt;="&amp;Z$3,Solicitudes!$E$3:$E$502,"&gt;="&amp;Z$3,Solicitudes!$G$3:$G$502,"Aprobada",Solicitudes!$L$3:$L$502,"Ausencia")&gt;0,"L",IF(COUNTIFS(Solicitudes!$A$3:$A$502,$A37,Solicitudes!$D$3:$D$502,"&lt;="&amp;Z$3,Solicitudes!$E$3:$E$502,"&gt;="&amp;Z$3,Solicitudes!$G$3:$G$502,"Solicitada")+COUNTIFS(Solicitudes!$A$3:$A$502,$A37,Solicitudes!$D$3:$D$502,"&lt;="&amp;Z$3,Solicitudes!$E$3:$E$502,"&gt;="&amp;Z$3,Solicitudes!$G$3:$G$502,"Planificada")&gt;0,"P",""))))</f>
        <v/>
      </c>
      <c r="AA37" s="27">
        <f>IF(OR(AA$3="",$A37=""),"",IF(COUNTIFS(Solicitudes!$A$3:$A$502,$A37,Solicitudes!$D$3:$D$502,"&lt;="&amp;AA$3,Solicitudes!$E$3:$E$502,"&gt;="&amp;AA$3,Solicitudes!$G$3:$G$502,"Aprobada",Solicitudes!$L$3:$L$502,"&lt;&gt;Licencia",Solicitudes!$L$3:$L$502,"&lt;&gt;Ausencia")&gt;0,"V",IF(COUNTIFS(Solicitudes!$A$3:$A$502,$A37,Solicitudes!$D$3:$D$502,"&lt;="&amp;AA$3,Solicitudes!$E$3:$E$502,"&gt;="&amp;AA$3,Solicitudes!$G$3:$G$502,"Aprobada",Solicitudes!$L$3:$L$502,"Licencia")+COUNTIFS(Solicitudes!$A$3:$A$502,$A37,Solicitudes!$D$3:$D$502,"&lt;="&amp;AA$3,Solicitudes!$E$3:$E$502,"&gt;="&amp;AA$3,Solicitudes!$G$3:$G$502,"Aprobada",Solicitudes!$L$3:$L$502,"Ausencia")&gt;0,"L",IF(COUNTIFS(Solicitudes!$A$3:$A$502,$A37,Solicitudes!$D$3:$D$502,"&lt;="&amp;AA$3,Solicitudes!$E$3:$E$502,"&gt;="&amp;AA$3,Solicitudes!$G$3:$G$502,"Solicitada")+COUNTIFS(Solicitudes!$A$3:$A$502,$A37,Solicitudes!$D$3:$D$502,"&lt;="&amp;AA$3,Solicitudes!$E$3:$E$502,"&gt;="&amp;AA$3,Solicitudes!$G$3:$G$502,"Planificada")&gt;0,"P",""))))</f>
        <v/>
      </c>
      <c r="AB37" s="27">
        <f>IF(OR(AB$3="",$A37=""),"",IF(COUNTIFS(Solicitudes!$A$3:$A$502,$A37,Solicitudes!$D$3:$D$502,"&lt;="&amp;AB$3,Solicitudes!$E$3:$E$502,"&gt;="&amp;AB$3,Solicitudes!$G$3:$G$502,"Aprobada",Solicitudes!$L$3:$L$502,"&lt;&gt;Licencia",Solicitudes!$L$3:$L$502,"&lt;&gt;Ausencia")&gt;0,"V",IF(COUNTIFS(Solicitudes!$A$3:$A$502,$A37,Solicitudes!$D$3:$D$502,"&lt;="&amp;AB$3,Solicitudes!$E$3:$E$502,"&gt;="&amp;AB$3,Solicitudes!$G$3:$G$502,"Aprobada",Solicitudes!$L$3:$L$502,"Licencia")+COUNTIFS(Solicitudes!$A$3:$A$502,$A37,Solicitudes!$D$3:$D$502,"&lt;="&amp;AB$3,Solicitudes!$E$3:$E$502,"&gt;="&amp;AB$3,Solicitudes!$G$3:$G$502,"Aprobada",Solicitudes!$L$3:$L$502,"Ausencia")&gt;0,"L",IF(COUNTIFS(Solicitudes!$A$3:$A$502,$A37,Solicitudes!$D$3:$D$502,"&lt;="&amp;AB$3,Solicitudes!$E$3:$E$502,"&gt;="&amp;AB$3,Solicitudes!$G$3:$G$502,"Solicitada")+COUNTIFS(Solicitudes!$A$3:$A$502,$A37,Solicitudes!$D$3:$D$502,"&lt;="&amp;AB$3,Solicitudes!$E$3:$E$502,"&gt;="&amp;AB$3,Solicitudes!$G$3:$G$502,"Planificada")&gt;0,"P",""))))</f>
        <v/>
      </c>
      <c r="AC37" s="27">
        <f>IF(OR(AC$3="",$A37=""),"",IF(COUNTIFS(Solicitudes!$A$3:$A$502,$A37,Solicitudes!$D$3:$D$502,"&lt;="&amp;AC$3,Solicitudes!$E$3:$E$502,"&gt;="&amp;AC$3,Solicitudes!$G$3:$G$502,"Aprobada",Solicitudes!$L$3:$L$502,"&lt;&gt;Licencia",Solicitudes!$L$3:$L$502,"&lt;&gt;Ausencia")&gt;0,"V",IF(COUNTIFS(Solicitudes!$A$3:$A$502,$A37,Solicitudes!$D$3:$D$502,"&lt;="&amp;AC$3,Solicitudes!$E$3:$E$502,"&gt;="&amp;AC$3,Solicitudes!$G$3:$G$502,"Aprobada",Solicitudes!$L$3:$L$502,"Licencia")+COUNTIFS(Solicitudes!$A$3:$A$502,$A37,Solicitudes!$D$3:$D$502,"&lt;="&amp;AC$3,Solicitudes!$E$3:$E$502,"&gt;="&amp;AC$3,Solicitudes!$G$3:$G$502,"Aprobada",Solicitudes!$L$3:$L$502,"Ausencia")&gt;0,"L",IF(COUNTIFS(Solicitudes!$A$3:$A$502,$A37,Solicitudes!$D$3:$D$502,"&lt;="&amp;AC$3,Solicitudes!$E$3:$E$502,"&gt;="&amp;AC$3,Solicitudes!$G$3:$G$502,"Solicitada")+COUNTIFS(Solicitudes!$A$3:$A$502,$A37,Solicitudes!$D$3:$D$502,"&lt;="&amp;AC$3,Solicitudes!$E$3:$E$502,"&gt;="&amp;AC$3,Solicitudes!$G$3:$G$502,"Planificada")&gt;0,"P",""))))</f>
        <v/>
      </c>
      <c r="AD37" s="27">
        <f>IF(OR(AD$3="",$A37=""),"",IF(COUNTIFS(Solicitudes!$A$3:$A$502,$A37,Solicitudes!$D$3:$D$502,"&lt;="&amp;AD$3,Solicitudes!$E$3:$E$502,"&gt;="&amp;AD$3,Solicitudes!$G$3:$G$502,"Aprobada",Solicitudes!$L$3:$L$502,"&lt;&gt;Licencia",Solicitudes!$L$3:$L$502,"&lt;&gt;Ausencia")&gt;0,"V",IF(COUNTIFS(Solicitudes!$A$3:$A$502,$A37,Solicitudes!$D$3:$D$502,"&lt;="&amp;AD$3,Solicitudes!$E$3:$E$502,"&gt;="&amp;AD$3,Solicitudes!$G$3:$G$502,"Aprobada",Solicitudes!$L$3:$L$502,"Licencia")+COUNTIFS(Solicitudes!$A$3:$A$502,$A37,Solicitudes!$D$3:$D$502,"&lt;="&amp;AD$3,Solicitudes!$E$3:$E$502,"&gt;="&amp;AD$3,Solicitudes!$G$3:$G$502,"Aprobada",Solicitudes!$L$3:$L$502,"Ausencia")&gt;0,"L",IF(COUNTIFS(Solicitudes!$A$3:$A$502,$A37,Solicitudes!$D$3:$D$502,"&lt;="&amp;AD$3,Solicitudes!$E$3:$E$502,"&gt;="&amp;AD$3,Solicitudes!$G$3:$G$502,"Solicitada")+COUNTIFS(Solicitudes!$A$3:$A$502,$A37,Solicitudes!$D$3:$D$502,"&lt;="&amp;AD$3,Solicitudes!$E$3:$E$502,"&gt;="&amp;AD$3,Solicitudes!$G$3:$G$502,"Planificada")&gt;0,"P",""))))</f>
        <v/>
      </c>
      <c r="AE37" s="27">
        <f>IF(OR(AE$3="",$A37=""),"",IF(COUNTIFS(Solicitudes!$A$3:$A$502,$A37,Solicitudes!$D$3:$D$502,"&lt;="&amp;AE$3,Solicitudes!$E$3:$E$502,"&gt;="&amp;AE$3,Solicitudes!$G$3:$G$502,"Aprobada",Solicitudes!$L$3:$L$502,"&lt;&gt;Licencia",Solicitudes!$L$3:$L$502,"&lt;&gt;Ausencia")&gt;0,"V",IF(COUNTIFS(Solicitudes!$A$3:$A$502,$A37,Solicitudes!$D$3:$D$502,"&lt;="&amp;AE$3,Solicitudes!$E$3:$E$502,"&gt;="&amp;AE$3,Solicitudes!$G$3:$G$502,"Aprobada",Solicitudes!$L$3:$L$502,"Licencia")+COUNTIFS(Solicitudes!$A$3:$A$502,$A37,Solicitudes!$D$3:$D$502,"&lt;="&amp;AE$3,Solicitudes!$E$3:$E$502,"&gt;="&amp;AE$3,Solicitudes!$G$3:$G$502,"Aprobada",Solicitudes!$L$3:$L$502,"Ausencia")&gt;0,"L",IF(COUNTIFS(Solicitudes!$A$3:$A$502,$A37,Solicitudes!$D$3:$D$502,"&lt;="&amp;AE$3,Solicitudes!$E$3:$E$502,"&gt;="&amp;AE$3,Solicitudes!$G$3:$G$502,"Solicitada")+COUNTIFS(Solicitudes!$A$3:$A$502,$A37,Solicitudes!$D$3:$D$502,"&lt;="&amp;AE$3,Solicitudes!$E$3:$E$502,"&gt;="&amp;AE$3,Solicitudes!$G$3:$G$502,"Planificada")&gt;0,"P",""))))</f>
        <v/>
      </c>
      <c r="AF37" s="27">
        <f>IF(OR(AF$3="",$A37=""),"",IF(COUNTIFS(Solicitudes!$A$3:$A$502,$A37,Solicitudes!$D$3:$D$502,"&lt;="&amp;AF$3,Solicitudes!$E$3:$E$502,"&gt;="&amp;AF$3,Solicitudes!$G$3:$G$502,"Aprobada",Solicitudes!$L$3:$L$502,"&lt;&gt;Licencia",Solicitudes!$L$3:$L$502,"&lt;&gt;Ausencia")&gt;0,"V",IF(COUNTIFS(Solicitudes!$A$3:$A$502,$A37,Solicitudes!$D$3:$D$502,"&lt;="&amp;AF$3,Solicitudes!$E$3:$E$502,"&gt;="&amp;AF$3,Solicitudes!$G$3:$G$502,"Aprobada",Solicitudes!$L$3:$L$502,"Licencia")+COUNTIFS(Solicitudes!$A$3:$A$502,$A37,Solicitudes!$D$3:$D$502,"&lt;="&amp;AF$3,Solicitudes!$E$3:$E$502,"&gt;="&amp;AF$3,Solicitudes!$G$3:$G$502,"Aprobada",Solicitudes!$L$3:$L$502,"Ausencia")&gt;0,"L",IF(COUNTIFS(Solicitudes!$A$3:$A$502,$A37,Solicitudes!$D$3:$D$502,"&lt;="&amp;AF$3,Solicitudes!$E$3:$E$502,"&gt;="&amp;AF$3,Solicitudes!$G$3:$G$502,"Solicitada")+COUNTIFS(Solicitudes!$A$3:$A$502,$A37,Solicitudes!$D$3:$D$502,"&lt;="&amp;AF$3,Solicitudes!$E$3:$E$502,"&gt;="&amp;AF$3,Solicitudes!$G$3:$G$502,"Planificada")&gt;0,"P",""))))</f>
        <v/>
      </c>
      <c r="AG37" s="27">
        <f>IF(OR(AG$3="",$A37=""),"",IF(COUNTIFS(Solicitudes!$A$3:$A$502,$A37,Solicitudes!$D$3:$D$502,"&lt;="&amp;AG$3,Solicitudes!$E$3:$E$502,"&gt;="&amp;AG$3,Solicitudes!$G$3:$G$502,"Aprobada",Solicitudes!$L$3:$L$502,"&lt;&gt;Licencia",Solicitudes!$L$3:$L$502,"&lt;&gt;Ausencia")&gt;0,"V",IF(COUNTIFS(Solicitudes!$A$3:$A$502,$A37,Solicitudes!$D$3:$D$502,"&lt;="&amp;AG$3,Solicitudes!$E$3:$E$502,"&gt;="&amp;AG$3,Solicitudes!$G$3:$G$502,"Aprobada",Solicitudes!$L$3:$L$502,"Licencia")+COUNTIFS(Solicitudes!$A$3:$A$502,$A37,Solicitudes!$D$3:$D$502,"&lt;="&amp;AG$3,Solicitudes!$E$3:$E$502,"&gt;="&amp;AG$3,Solicitudes!$G$3:$G$502,"Aprobada",Solicitudes!$L$3:$L$502,"Ausencia")&gt;0,"L",IF(COUNTIFS(Solicitudes!$A$3:$A$502,$A37,Solicitudes!$D$3:$D$502,"&lt;="&amp;AG$3,Solicitudes!$E$3:$E$502,"&gt;="&amp;AG$3,Solicitudes!$G$3:$G$502,"Solicitada")+COUNTIFS(Solicitudes!$A$3:$A$502,$A37,Solicitudes!$D$3:$D$502,"&lt;="&amp;AG$3,Solicitudes!$E$3:$E$502,"&gt;="&amp;AG$3,Solicitudes!$G$3:$G$502,"Planificada")&gt;0,"P",""))))</f>
        <v/>
      </c>
    </row>
    <row r="38">
      <c r="A38">
        <f>IF(Saldos!A38="","",Saldos!A38)</f>
        <v/>
      </c>
      <c r="B38">
        <f>IF(A38="","",Saldos!B38)</f>
        <v/>
      </c>
      <c r="C38" s="27">
        <f>IF(OR(C$3="",$A38=""),"",IF(COUNTIFS(Solicitudes!$A$3:$A$502,$A38,Solicitudes!$D$3:$D$502,"&lt;="&amp;C$3,Solicitudes!$E$3:$E$502,"&gt;="&amp;C$3,Solicitudes!$G$3:$G$502,"Aprobada",Solicitudes!$L$3:$L$502,"&lt;&gt;Licencia",Solicitudes!$L$3:$L$502,"&lt;&gt;Ausencia")&gt;0,"V",IF(COUNTIFS(Solicitudes!$A$3:$A$502,$A38,Solicitudes!$D$3:$D$502,"&lt;="&amp;C$3,Solicitudes!$E$3:$E$502,"&gt;="&amp;C$3,Solicitudes!$G$3:$G$502,"Aprobada",Solicitudes!$L$3:$L$502,"Licencia")+COUNTIFS(Solicitudes!$A$3:$A$502,$A38,Solicitudes!$D$3:$D$502,"&lt;="&amp;C$3,Solicitudes!$E$3:$E$502,"&gt;="&amp;C$3,Solicitudes!$G$3:$G$502,"Aprobada",Solicitudes!$L$3:$L$502,"Ausencia")&gt;0,"L",IF(COUNTIFS(Solicitudes!$A$3:$A$502,$A38,Solicitudes!$D$3:$D$502,"&lt;="&amp;C$3,Solicitudes!$E$3:$E$502,"&gt;="&amp;C$3,Solicitudes!$G$3:$G$502,"Solicitada")+COUNTIFS(Solicitudes!$A$3:$A$502,$A38,Solicitudes!$D$3:$D$502,"&lt;="&amp;C$3,Solicitudes!$E$3:$E$502,"&gt;="&amp;C$3,Solicitudes!$G$3:$G$502,"Planificada")&gt;0,"P",""))))</f>
        <v/>
      </c>
      <c r="D38" s="27">
        <f>IF(OR(D$3="",$A38=""),"",IF(COUNTIFS(Solicitudes!$A$3:$A$502,$A38,Solicitudes!$D$3:$D$502,"&lt;="&amp;D$3,Solicitudes!$E$3:$E$502,"&gt;="&amp;D$3,Solicitudes!$G$3:$G$502,"Aprobada",Solicitudes!$L$3:$L$502,"&lt;&gt;Licencia",Solicitudes!$L$3:$L$502,"&lt;&gt;Ausencia")&gt;0,"V",IF(COUNTIFS(Solicitudes!$A$3:$A$502,$A38,Solicitudes!$D$3:$D$502,"&lt;="&amp;D$3,Solicitudes!$E$3:$E$502,"&gt;="&amp;D$3,Solicitudes!$G$3:$G$502,"Aprobada",Solicitudes!$L$3:$L$502,"Licencia")+COUNTIFS(Solicitudes!$A$3:$A$502,$A38,Solicitudes!$D$3:$D$502,"&lt;="&amp;D$3,Solicitudes!$E$3:$E$502,"&gt;="&amp;D$3,Solicitudes!$G$3:$G$502,"Aprobada",Solicitudes!$L$3:$L$502,"Ausencia")&gt;0,"L",IF(COUNTIFS(Solicitudes!$A$3:$A$502,$A38,Solicitudes!$D$3:$D$502,"&lt;="&amp;D$3,Solicitudes!$E$3:$E$502,"&gt;="&amp;D$3,Solicitudes!$G$3:$G$502,"Solicitada")+COUNTIFS(Solicitudes!$A$3:$A$502,$A38,Solicitudes!$D$3:$D$502,"&lt;="&amp;D$3,Solicitudes!$E$3:$E$502,"&gt;="&amp;D$3,Solicitudes!$G$3:$G$502,"Planificada")&gt;0,"P",""))))</f>
        <v/>
      </c>
      <c r="E38" s="27">
        <f>IF(OR(E$3="",$A38=""),"",IF(COUNTIFS(Solicitudes!$A$3:$A$502,$A38,Solicitudes!$D$3:$D$502,"&lt;="&amp;E$3,Solicitudes!$E$3:$E$502,"&gt;="&amp;E$3,Solicitudes!$G$3:$G$502,"Aprobada",Solicitudes!$L$3:$L$502,"&lt;&gt;Licencia",Solicitudes!$L$3:$L$502,"&lt;&gt;Ausencia")&gt;0,"V",IF(COUNTIFS(Solicitudes!$A$3:$A$502,$A38,Solicitudes!$D$3:$D$502,"&lt;="&amp;E$3,Solicitudes!$E$3:$E$502,"&gt;="&amp;E$3,Solicitudes!$G$3:$G$502,"Aprobada",Solicitudes!$L$3:$L$502,"Licencia")+COUNTIFS(Solicitudes!$A$3:$A$502,$A38,Solicitudes!$D$3:$D$502,"&lt;="&amp;E$3,Solicitudes!$E$3:$E$502,"&gt;="&amp;E$3,Solicitudes!$G$3:$G$502,"Aprobada",Solicitudes!$L$3:$L$502,"Ausencia")&gt;0,"L",IF(COUNTIFS(Solicitudes!$A$3:$A$502,$A38,Solicitudes!$D$3:$D$502,"&lt;="&amp;E$3,Solicitudes!$E$3:$E$502,"&gt;="&amp;E$3,Solicitudes!$G$3:$G$502,"Solicitada")+COUNTIFS(Solicitudes!$A$3:$A$502,$A38,Solicitudes!$D$3:$D$502,"&lt;="&amp;E$3,Solicitudes!$E$3:$E$502,"&gt;="&amp;E$3,Solicitudes!$G$3:$G$502,"Planificada")&gt;0,"P",""))))</f>
        <v/>
      </c>
      <c r="F38" s="27">
        <f>IF(OR(F$3="",$A38=""),"",IF(COUNTIFS(Solicitudes!$A$3:$A$502,$A38,Solicitudes!$D$3:$D$502,"&lt;="&amp;F$3,Solicitudes!$E$3:$E$502,"&gt;="&amp;F$3,Solicitudes!$G$3:$G$502,"Aprobada",Solicitudes!$L$3:$L$502,"&lt;&gt;Licencia",Solicitudes!$L$3:$L$502,"&lt;&gt;Ausencia")&gt;0,"V",IF(COUNTIFS(Solicitudes!$A$3:$A$502,$A38,Solicitudes!$D$3:$D$502,"&lt;="&amp;F$3,Solicitudes!$E$3:$E$502,"&gt;="&amp;F$3,Solicitudes!$G$3:$G$502,"Aprobada",Solicitudes!$L$3:$L$502,"Licencia")+COUNTIFS(Solicitudes!$A$3:$A$502,$A38,Solicitudes!$D$3:$D$502,"&lt;="&amp;F$3,Solicitudes!$E$3:$E$502,"&gt;="&amp;F$3,Solicitudes!$G$3:$G$502,"Aprobada",Solicitudes!$L$3:$L$502,"Ausencia")&gt;0,"L",IF(COUNTIFS(Solicitudes!$A$3:$A$502,$A38,Solicitudes!$D$3:$D$502,"&lt;="&amp;F$3,Solicitudes!$E$3:$E$502,"&gt;="&amp;F$3,Solicitudes!$G$3:$G$502,"Solicitada")+COUNTIFS(Solicitudes!$A$3:$A$502,$A38,Solicitudes!$D$3:$D$502,"&lt;="&amp;F$3,Solicitudes!$E$3:$E$502,"&gt;="&amp;F$3,Solicitudes!$G$3:$G$502,"Planificada")&gt;0,"P",""))))</f>
        <v/>
      </c>
      <c r="G38" s="27">
        <f>IF(OR(G$3="",$A38=""),"",IF(COUNTIFS(Solicitudes!$A$3:$A$502,$A38,Solicitudes!$D$3:$D$502,"&lt;="&amp;G$3,Solicitudes!$E$3:$E$502,"&gt;="&amp;G$3,Solicitudes!$G$3:$G$502,"Aprobada",Solicitudes!$L$3:$L$502,"&lt;&gt;Licencia",Solicitudes!$L$3:$L$502,"&lt;&gt;Ausencia")&gt;0,"V",IF(COUNTIFS(Solicitudes!$A$3:$A$502,$A38,Solicitudes!$D$3:$D$502,"&lt;="&amp;G$3,Solicitudes!$E$3:$E$502,"&gt;="&amp;G$3,Solicitudes!$G$3:$G$502,"Aprobada",Solicitudes!$L$3:$L$502,"Licencia")+COUNTIFS(Solicitudes!$A$3:$A$502,$A38,Solicitudes!$D$3:$D$502,"&lt;="&amp;G$3,Solicitudes!$E$3:$E$502,"&gt;="&amp;G$3,Solicitudes!$G$3:$G$502,"Aprobada",Solicitudes!$L$3:$L$502,"Ausencia")&gt;0,"L",IF(COUNTIFS(Solicitudes!$A$3:$A$502,$A38,Solicitudes!$D$3:$D$502,"&lt;="&amp;G$3,Solicitudes!$E$3:$E$502,"&gt;="&amp;G$3,Solicitudes!$G$3:$G$502,"Solicitada")+COUNTIFS(Solicitudes!$A$3:$A$502,$A38,Solicitudes!$D$3:$D$502,"&lt;="&amp;G$3,Solicitudes!$E$3:$E$502,"&gt;="&amp;G$3,Solicitudes!$G$3:$G$502,"Planificada")&gt;0,"P",""))))</f>
        <v/>
      </c>
      <c r="H38" s="27">
        <f>IF(OR(H$3="",$A38=""),"",IF(COUNTIFS(Solicitudes!$A$3:$A$502,$A38,Solicitudes!$D$3:$D$502,"&lt;="&amp;H$3,Solicitudes!$E$3:$E$502,"&gt;="&amp;H$3,Solicitudes!$G$3:$G$502,"Aprobada",Solicitudes!$L$3:$L$502,"&lt;&gt;Licencia",Solicitudes!$L$3:$L$502,"&lt;&gt;Ausencia")&gt;0,"V",IF(COUNTIFS(Solicitudes!$A$3:$A$502,$A38,Solicitudes!$D$3:$D$502,"&lt;="&amp;H$3,Solicitudes!$E$3:$E$502,"&gt;="&amp;H$3,Solicitudes!$G$3:$G$502,"Aprobada",Solicitudes!$L$3:$L$502,"Licencia")+COUNTIFS(Solicitudes!$A$3:$A$502,$A38,Solicitudes!$D$3:$D$502,"&lt;="&amp;H$3,Solicitudes!$E$3:$E$502,"&gt;="&amp;H$3,Solicitudes!$G$3:$G$502,"Aprobada",Solicitudes!$L$3:$L$502,"Ausencia")&gt;0,"L",IF(COUNTIFS(Solicitudes!$A$3:$A$502,$A38,Solicitudes!$D$3:$D$502,"&lt;="&amp;H$3,Solicitudes!$E$3:$E$502,"&gt;="&amp;H$3,Solicitudes!$G$3:$G$502,"Solicitada")+COUNTIFS(Solicitudes!$A$3:$A$502,$A38,Solicitudes!$D$3:$D$502,"&lt;="&amp;H$3,Solicitudes!$E$3:$E$502,"&gt;="&amp;H$3,Solicitudes!$G$3:$G$502,"Planificada")&gt;0,"P",""))))</f>
        <v/>
      </c>
      <c r="I38" s="27">
        <f>IF(OR(I$3="",$A38=""),"",IF(COUNTIFS(Solicitudes!$A$3:$A$502,$A38,Solicitudes!$D$3:$D$502,"&lt;="&amp;I$3,Solicitudes!$E$3:$E$502,"&gt;="&amp;I$3,Solicitudes!$G$3:$G$502,"Aprobada",Solicitudes!$L$3:$L$502,"&lt;&gt;Licencia",Solicitudes!$L$3:$L$502,"&lt;&gt;Ausencia")&gt;0,"V",IF(COUNTIFS(Solicitudes!$A$3:$A$502,$A38,Solicitudes!$D$3:$D$502,"&lt;="&amp;I$3,Solicitudes!$E$3:$E$502,"&gt;="&amp;I$3,Solicitudes!$G$3:$G$502,"Aprobada",Solicitudes!$L$3:$L$502,"Licencia")+COUNTIFS(Solicitudes!$A$3:$A$502,$A38,Solicitudes!$D$3:$D$502,"&lt;="&amp;I$3,Solicitudes!$E$3:$E$502,"&gt;="&amp;I$3,Solicitudes!$G$3:$G$502,"Aprobada",Solicitudes!$L$3:$L$502,"Ausencia")&gt;0,"L",IF(COUNTIFS(Solicitudes!$A$3:$A$502,$A38,Solicitudes!$D$3:$D$502,"&lt;="&amp;I$3,Solicitudes!$E$3:$E$502,"&gt;="&amp;I$3,Solicitudes!$G$3:$G$502,"Solicitada")+COUNTIFS(Solicitudes!$A$3:$A$502,$A38,Solicitudes!$D$3:$D$502,"&lt;="&amp;I$3,Solicitudes!$E$3:$E$502,"&gt;="&amp;I$3,Solicitudes!$G$3:$G$502,"Planificada")&gt;0,"P",""))))</f>
        <v/>
      </c>
      <c r="J38" s="27">
        <f>IF(OR(J$3="",$A38=""),"",IF(COUNTIFS(Solicitudes!$A$3:$A$502,$A38,Solicitudes!$D$3:$D$502,"&lt;="&amp;J$3,Solicitudes!$E$3:$E$502,"&gt;="&amp;J$3,Solicitudes!$G$3:$G$502,"Aprobada",Solicitudes!$L$3:$L$502,"&lt;&gt;Licencia",Solicitudes!$L$3:$L$502,"&lt;&gt;Ausencia")&gt;0,"V",IF(COUNTIFS(Solicitudes!$A$3:$A$502,$A38,Solicitudes!$D$3:$D$502,"&lt;="&amp;J$3,Solicitudes!$E$3:$E$502,"&gt;="&amp;J$3,Solicitudes!$G$3:$G$502,"Aprobada",Solicitudes!$L$3:$L$502,"Licencia")+COUNTIFS(Solicitudes!$A$3:$A$502,$A38,Solicitudes!$D$3:$D$502,"&lt;="&amp;J$3,Solicitudes!$E$3:$E$502,"&gt;="&amp;J$3,Solicitudes!$G$3:$G$502,"Aprobada",Solicitudes!$L$3:$L$502,"Ausencia")&gt;0,"L",IF(COUNTIFS(Solicitudes!$A$3:$A$502,$A38,Solicitudes!$D$3:$D$502,"&lt;="&amp;J$3,Solicitudes!$E$3:$E$502,"&gt;="&amp;J$3,Solicitudes!$G$3:$G$502,"Solicitada")+COUNTIFS(Solicitudes!$A$3:$A$502,$A38,Solicitudes!$D$3:$D$502,"&lt;="&amp;J$3,Solicitudes!$E$3:$E$502,"&gt;="&amp;J$3,Solicitudes!$G$3:$G$502,"Planificada")&gt;0,"P",""))))</f>
        <v/>
      </c>
      <c r="K38" s="27">
        <f>IF(OR(K$3="",$A38=""),"",IF(COUNTIFS(Solicitudes!$A$3:$A$502,$A38,Solicitudes!$D$3:$D$502,"&lt;="&amp;K$3,Solicitudes!$E$3:$E$502,"&gt;="&amp;K$3,Solicitudes!$G$3:$G$502,"Aprobada",Solicitudes!$L$3:$L$502,"&lt;&gt;Licencia",Solicitudes!$L$3:$L$502,"&lt;&gt;Ausencia")&gt;0,"V",IF(COUNTIFS(Solicitudes!$A$3:$A$502,$A38,Solicitudes!$D$3:$D$502,"&lt;="&amp;K$3,Solicitudes!$E$3:$E$502,"&gt;="&amp;K$3,Solicitudes!$G$3:$G$502,"Aprobada",Solicitudes!$L$3:$L$502,"Licencia")+COUNTIFS(Solicitudes!$A$3:$A$502,$A38,Solicitudes!$D$3:$D$502,"&lt;="&amp;K$3,Solicitudes!$E$3:$E$502,"&gt;="&amp;K$3,Solicitudes!$G$3:$G$502,"Aprobada",Solicitudes!$L$3:$L$502,"Ausencia")&gt;0,"L",IF(COUNTIFS(Solicitudes!$A$3:$A$502,$A38,Solicitudes!$D$3:$D$502,"&lt;="&amp;K$3,Solicitudes!$E$3:$E$502,"&gt;="&amp;K$3,Solicitudes!$G$3:$G$502,"Solicitada")+COUNTIFS(Solicitudes!$A$3:$A$502,$A38,Solicitudes!$D$3:$D$502,"&lt;="&amp;K$3,Solicitudes!$E$3:$E$502,"&gt;="&amp;K$3,Solicitudes!$G$3:$G$502,"Planificada")&gt;0,"P",""))))</f>
        <v/>
      </c>
      <c r="L38" s="27">
        <f>IF(OR(L$3="",$A38=""),"",IF(COUNTIFS(Solicitudes!$A$3:$A$502,$A38,Solicitudes!$D$3:$D$502,"&lt;="&amp;L$3,Solicitudes!$E$3:$E$502,"&gt;="&amp;L$3,Solicitudes!$G$3:$G$502,"Aprobada",Solicitudes!$L$3:$L$502,"&lt;&gt;Licencia",Solicitudes!$L$3:$L$502,"&lt;&gt;Ausencia")&gt;0,"V",IF(COUNTIFS(Solicitudes!$A$3:$A$502,$A38,Solicitudes!$D$3:$D$502,"&lt;="&amp;L$3,Solicitudes!$E$3:$E$502,"&gt;="&amp;L$3,Solicitudes!$G$3:$G$502,"Aprobada",Solicitudes!$L$3:$L$502,"Licencia")+COUNTIFS(Solicitudes!$A$3:$A$502,$A38,Solicitudes!$D$3:$D$502,"&lt;="&amp;L$3,Solicitudes!$E$3:$E$502,"&gt;="&amp;L$3,Solicitudes!$G$3:$G$502,"Aprobada",Solicitudes!$L$3:$L$502,"Ausencia")&gt;0,"L",IF(COUNTIFS(Solicitudes!$A$3:$A$502,$A38,Solicitudes!$D$3:$D$502,"&lt;="&amp;L$3,Solicitudes!$E$3:$E$502,"&gt;="&amp;L$3,Solicitudes!$G$3:$G$502,"Solicitada")+COUNTIFS(Solicitudes!$A$3:$A$502,$A38,Solicitudes!$D$3:$D$502,"&lt;="&amp;L$3,Solicitudes!$E$3:$E$502,"&gt;="&amp;L$3,Solicitudes!$G$3:$G$502,"Planificada")&gt;0,"P",""))))</f>
        <v/>
      </c>
      <c r="M38" s="27">
        <f>IF(OR(M$3="",$A38=""),"",IF(COUNTIFS(Solicitudes!$A$3:$A$502,$A38,Solicitudes!$D$3:$D$502,"&lt;="&amp;M$3,Solicitudes!$E$3:$E$502,"&gt;="&amp;M$3,Solicitudes!$G$3:$G$502,"Aprobada",Solicitudes!$L$3:$L$502,"&lt;&gt;Licencia",Solicitudes!$L$3:$L$502,"&lt;&gt;Ausencia")&gt;0,"V",IF(COUNTIFS(Solicitudes!$A$3:$A$502,$A38,Solicitudes!$D$3:$D$502,"&lt;="&amp;M$3,Solicitudes!$E$3:$E$502,"&gt;="&amp;M$3,Solicitudes!$G$3:$G$502,"Aprobada",Solicitudes!$L$3:$L$502,"Licencia")+COUNTIFS(Solicitudes!$A$3:$A$502,$A38,Solicitudes!$D$3:$D$502,"&lt;="&amp;M$3,Solicitudes!$E$3:$E$502,"&gt;="&amp;M$3,Solicitudes!$G$3:$G$502,"Aprobada",Solicitudes!$L$3:$L$502,"Ausencia")&gt;0,"L",IF(COUNTIFS(Solicitudes!$A$3:$A$502,$A38,Solicitudes!$D$3:$D$502,"&lt;="&amp;M$3,Solicitudes!$E$3:$E$502,"&gt;="&amp;M$3,Solicitudes!$G$3:$G$502,"Solicitada")+COUNTIFS(Solicitudes!$A$3:$A$502,$A38,Solicitudes!$D$3:$D$502,"&lt;="&amp;M$3,Solicitudes!$E$3:$E$502,"&gt;="&amp;M$3,Solicitudes!$G$3:$G$502,"Planificada")&gt;0,"P",""))))</f>
        <v/>
      </c>
      <c r="N38" s="27">
        <f>IF(OR(N$3="",$A38=""),"",IF(COUNTIFS(Solicitudes!$A$3:$A$502,$A38,Solicitudes!$D$3:$D$502,"&lt;="&amp;N$3,Solicitudes!$E$3:$E$502,"&gt;="&amp;N$3,Solicitudes!$G$3:$G$502,"Aprobada",Solicitudes!$L$3:$L$502,"&lt;&gt;Licencia",Solicitudes!$L$3:$L$502,"&lt;&gt;Ausencia")&gt;0,"V",IF(COUNTIFS(Solicitudes!$A$3:$A$502,$A38,Solicitudes!$D$3:$D$502,"&lt;="&amp;N$3,Solicitudes!$E$3:$E$502,"&gt;="&amp;N$3,Solicitudes!$G$3:$G$502,"Aprobada",Solicitudes!$L$3:$L$502,"Licencia")+COUNTIFS(Solicitudes!$A$3:$A$502,$A38,Solicitudes!$D$3:$D$502,"&lt;="&amp;N$3,Solicitudes!$E$3:$E$502,"&gt;="&amp;N$3,Solicitudes!$G$3:$G$502,"Aprobada",Solicitudes!$L$3:$L$502,"Ausencia")&gt;0,"L",IF(COUNTIFS(Solicitudes!$A$3:$A$502,$A38,Solicitudes!$D$3:$D$502,"&lt;="&amp;N$3,Solicitudes!$E$3:$E$502,"&gt;="&amp;N$3,Solicitudes!$G$3:$G$502,"Solicitada")+COUNTIFS(Solicitudes!$A$3:$A$502,$A38,Solicitudes!$D$3:$D$502,"&lt;="&amp;N$3,Solicitudes!$E$3:$E$502,"&gt;="&amp;N$3,Solicitudes!$G$3:$G$502,"Planificada")&gt;0,"P",""))))</f>
        <v/>
      </c>
      <c r="O38" s="27">
        <f>IF(OR(O$3="",$A38=""),"",IF(COUNTIFS(Solicitudes!$A$3:$A$502,$A38,Solicitudes!$D$3:$D$502,"&lt;="&amp;O$3,Solicitudes!$E$3:$E$502,"&gt;="&amp;O$3,Solicitudes!$G$3:$G$502,"Aprobada",Solicitudes!$L$3:$L$502,"&lt;&gt;Licencia",Solicitudes!$L$3:$L$502,"&lt;&gt;Ausencia")&gt;0,"V",IF(COUNTIFS(Solicitudes!$A$3:$A$502,$A38,Solicitudes!$D$3:$D$502,"&lt;="&amp;O$3,Solicitudes!$E$3:$E$502,"&gt;="&amp;O$3,Solicitudes!$G$3:$G$502,"Aprobada",Solicitudes!$L$3:$L$502,"Licencia")+COUNTIFS(Solicitudes!$A$3:$A$502,$A38,Solicitudes!$D$3:$D$502,"&lt;="&amp;O$3,Solicitudes!$E$3:$E$502,"&gt;="&amp;O$3,Solicitudes!$G$3:$G$502,"Aprobada",Solicitudes!$L$3:$L$502,"Ausencia")&gt;0,"L",IF(COUNTIFS(Solicitudes!$A$3:$A$502,$A38,Solicitudes!$D$3:$D$502,"&lt;="&amp;O$3,Solicitudes!$E$3:$E$502,"&gt;="&amp;O$3,Solicitudes!$G$3:$G$502,"Solicitada")+COUNTIFS(Solicitudes!$A$3:$A$502,$A38,Solicitudes!$D$3:$D$502,"&lt;="&amp;O$3,Solicitudes!$E$3:$E$502,"&gt;="&amp;O$3,Solicitudes!$G$3:$G$502,"Planificada")&gt;0,"P",""))))</f>
        <v/>
      </c>
      <c r="P38" s="27">
        <f>IF(OR(P$3="",$A38=""),"",IF(COUNTIFS(Solicitudes!$A$3:$A$502,$A38,Solicitudes!$D$3:$D$502,"&lt;="&amp;P$3,Solicitudes!$E$3:$E$502,"&gt;="&amp;P$3,Solicitudes!$G$3:$G$502,"Aprobada",Solicitudes!$L$3:$L$502,"&lt;&gt;Licencia",Solicitudes!$L$3:$L$502,"&lt;&gt;Ausencia")&gt;0,"V",IF(COUNTIFS(Solicitudes!$A$3:$A$502,$A38,Solicitudes!$D$3:$D$502,"&lt;="&amp;P$3,Solicitudes!$E$3:$E$502,"&gt;="&amp;P$3,Solicitudes!$G$3:$G$502,"Aprobada",Solicitudes!$L$3:$L$502,"Licencia")+COUNTIFS(Solicitudes!$A$3:$A$502,$A38,Solicitudes!$D$3:$D$502,"&lt;="&amp;P$3,Solicitudes!$E$3:$E$502,"&gt;="&amp;P$3,Solicitudes!$G$3:$G$502,"Aprobada",Solicitudes!$L$3:$L$502,"Ausencia")&gt;0,"L",IF(COUNTIFS(Solicitudes!$A$3:$A$502,$A38,Solicitudes!$D$3:$D$502,"&lt;="&amp;P$3,Solicitudes!$E$3:$E$502,"&gt;="&amp;P$3,Solicitudes!$G$3:$G$502,"Solicitada")+COUNTIFS(Solicitudes!$A$3:$A$502,$A38,Solicitudes!$D$3:$D$502,"&lt;="&amp;P$3,Solicitudes!$E$3:$E$502,"&gt;="&amp;P$3,Solicitudes!$G$3:$G$502,"Planificada")&gt;0,"P",""))))</f>
        <v/>
      </c>
      <c r="Q38" s="27">
        <f>IF(OR(Q$3="",$A38=""),"",IF(COUNTIFS(Solicitudes!$A$3:$A$502,$A38,Solicitudes!$D$3:$D$502,"&lt;="&amp;Q$3,Solicitudes!$E$3:$E$502,"&gt;="&amp;Q$3,Solicitudes!$G$3:$G$502,"Aprobada",Solicitudes!$L$3:$L$502,"&lt;&gt;Licencia",Solicitudes!$L$3:$L$502,"&lt;&gt;Ausencia")&gt;0,"V",IF(COUNTIFS(Solicitudes!$A$3:$A$502,$A38,Solicitudes!$D$3:$D$502,"&lt;="&amp;Q$3,Solicitudes!$E$3:$E$502,"&gt;="&amp;Q$3,Solicitudes!$G$3:$G$502,"Aprobada",Solicitudes!$L$3:$L$502,"Licencia")+COUNTIFS(Solicitudes!$A$3:$A$502,$A38,Solicitudes!$D$3:$D$502,"&lt;="&amp;Q$3,Solicitudes!$E$3:$E$502,"&gt;="&amp;Q$3,Solicitudes!$G$3:$G$502,"Aprobada",Solicitudes!$L$3:$L$502,"Ausencia")&gt;0,"L",IF(COUNTIFS(Solicitudes!$A$3:$A$502,$A38,Solicitudes!$D$3:$D$502,"&lt;="&amp;Q$3,Solicitudes!$E$3:$E$502,"&gt;="&amp;Q$3,Solicitudes!$G$3:$G$502,"Solicitada")+COUNTIFS(Solicitudes!$A$3:$A$502,$A38,Solicitudes!$D$3:$D$502,"&lt;="&amp;Q$3,Solicitudes!$E$3:$E$502,"&gt;="&amp;Q$3,Solicitudes!$G$3:$G$502,"Planificada")&gt;0,"P",""))))</f>
        <v/>
      </c>
      <c r="R38" s="27">
        <f>IF(OR(R$3="",$A38=""),"",IF(COUNTIFS(Solicitudes!$A$3:$A$502,$A38,Solicitudes!$D$3:$D$502,"&lt;="&amp;R$3,Solicitudes!$E$3:$E$502,"&gt;="&amp;R$3,Solicitudes!$G$3:$G$502,"Aprobada",Solicitudes!$L$3:$L$502,"&lt;&gt;Licencia",Solicitudes!$L$3:$L$502,"&lt;&gt;Ausencia")&gt;0,"V",IF(COUNTIFS(Solicitudes!$A$3:$A$502,$A38,Solicitudes!$D$3:$D$502,"&lt;="&amp;R$3,Solicitudes!$E$3:$E$502,"&gt;="&amp;R$3,Solicitudes!$G$3:$G$502,"Aprobada",Solicitudes!$L$3:$L$502,"Licencia")+COUNTIFS(Solicitudes!$A$3:$A$502,$A38,Solicitudes!$D$3:$D$502,"&lt;="&amp;R$3,Solicitudes!$E$3:$E$502,"&gt;="&amp;R$3,Solicitudes!$G$3:$G$502,"Aprobada",Solicitudes!$L$3:$L$502,"Ausencia")&gt;0,"L",IF(COUNTIFS(Solicitudes!$A$3:$A$502,$A38,Solicitudes!$D$3:$D$502,"&lt;="&amp;R$3,Solicitudes!$E$3:$E$502,"&gt;="&amp;R$3,Solicitudes!$G$3:$G$502,"Solicitada")+COUNTIFS(Solicitudes!$A$3:$A$502,$A38,Solicitudes!$D$3:$D$502,"&lt;="&amp;R$3,Solicitudes!$E$3:$E$502,"&gt;="&amp;R$3,Solicitudes!$G$3:$G$502,"Planificada")&gt;0,"P",""))))</f>
        <v/>
      </c>
      <c r="S38" s="27">
        <f>IF(OR(S$3="",$A38=""),"",IF(COUNTIFS(Solicitudes!$A$3:$A$502,$A38,Solicitudes!$D$3:$D$502,"&lt;="&amp;S$3,Solicitudes!$E$3:$E$502,"&gt;="&amp;S$3,Solicitudes!$G$3:$G$502,"Aprobada",Solicitudes!$L$3:$L$502,"&lt;&gt;Licencia",Solicitudes!$L$3:$L$502,"&lt;&gt;Ausencia")&gt;0,"V",IF(COUNTIFS(Solicitudes!$A$3:$A$502,$A38,Solicitudes!$D$3:$D$502,"&lt;="&amp;S$3,Solicitudes!$E$3:$E$502,"&gt;="&amp;S$3,Solicitudes!$G$3:$G$502,"Aprobada",Solicitudes!$L$3:$L$502,"Licencia")+COUNTIFS(Solicitudes!$A$3:$A$502,$A38,Solicitudes!$D$3:$D$502,"&lt;="&amp;S$3,Solicitudes!$E$3:$E$502,"&gt;="&amp;S$3,Solicitudes!$G$3:$G$502,"Aprobada",Solicitudes!$L$3:$L$502,"Ausencia")&gt;0,"L",IF(COUNTIFS(Solicitudes!$A$3:$A$502,$A38,Solicitudes!$D$3:$D$502,"&lt;="&amp;S$3,Solicitudes!$E$3:$E$502,"&gt;="&amp;S$3,Solicitudes!$G$3:$G$502,"Solicitada")+COUNTIFS(Solicitudes!$A$3:$A$502,$A38,Solicitudes!$D$3:$D$502,"&lt;="&amp;S$3,Solicitudes!$E$3:$E$502,"&gt;="&amp;S$3,Solicitudes!$G$3:$G$502,"Planificada")&gt;0,"P",""))))</f>
        <v/>
      </c>
      <c r="T38" s="27">
        <f>IF(OR(T$3="",$A38=""),"",IF(COUNTIFS(Solicitudes!$A$3:$A$502,$A38,Solicitudes!$D$3:$D$502,"&lt;="&amp;T$3,Solicitudes!$E$3:$E$502,"&gt;="&amp;T$3,Solicitudes!$G$3:$G$502,"Aprobada",Solicitudes!$L$3:$L$502,"&lt;&gt;Licencia",Solicitudes!$L$3:$L$502,"&lt;&gt;Ausencia")&gt;0,"V",IF(COUNTIFS(Solicitudes!$A$3:$A$502,$A38,Solicitudes!$D$3:$D$502,"&lt;="&amp;T$3,Solicitudes!$E$3:$E$502,"&gt;="&amp;T$3,Solicitudes!$G$3:$G$502,"Aprobada",Solicitudes!$L$3:$L$502,"Licencia")+COUNTIFS(Solicitudes!$A$3:$A$502,$A38,Solicitudes!$D$3:$D$502,"&lt;="&amp;T$3,Solicitudes!$E$3:$E$502,"&gt;="&amp;T$3,Solicitudes!$G$3:$G$502,"Aprobada",Solicitudes!$L$3:$L$502,"Ausencia")&gt;0,"L",IF(COUNTIFS(Solicitudes!$A$3:$A$502,$A38,Solicitudes!$D$3:$D$502,"&lt;="&amp;T$3,Solicitudes!$E$3:$E$502,"&gt;="&amp;T$3,Solicitudes!$G$3:$G$502,"Solicitada")+COUNTIFS(Solicitudes!$A$3:$A$502,$A38,Solicitudes!$D$3:$D$502,"&lt;="&amp;T$3,Solicitudes!$E$3:$E$502,"&gt;="&amp;T$3,Solicitudes!$G$3:$G$502,"Planificada")&gt;0,"P",""))))</f>
        <v/>
      </c>
      <c r="U38" s="27">
        <f>IF(OR(U$3="",$A38=""),"",IF(COUNTIFS(Solicitudes!$A$3:$A$502,$A38,Solicitudes!$D$3:$D$502,"&lt;="&amp;U$3,Solicitudes!$E$3:$E$502,"&gt;="&amp;U$3,Solicitudes!$G$3:$G$502,"Aprobada",Solicitudes!$L$3:$L$502,"&lt;&gt;Licencia",Solicitudes!$L$3:$L$502,"&lt;&gt;Ausencia")&gt;0,"V",IF(COUNTIFS(Solicitudes!$A$3:$A$502,$A38,Solicitudes!$D$3:$D$502,"&lt;="&amp;U$3,Solicitudes!$E$3:$E$502,"&gt;="&amp;U$3,Solicitudes!$G$3:$G$502,"Aprobada",Solicitudes!$L$3:$L$502,"Licencia")+COUNTIFS(Solicitudes!$A$3:$A$502,$A38,Solicitudes!$D$3:$D$502,"&lt;="&amp;U$3,Solicitudes!$E$3:$E$502,"&gt;="&amp;U$3,Solicitudes!$G$3:$G$502,"Aprobada",Solicitudes!$L$3:$L$502,"Ausencia")&gt;0,"L",IF(COUNTIFS(Solicitudes!$A$3:$A$502,$A38,Solicitudes!$D$3:$D$502,"&lt;="&amp;U$3,Solicitudes!$E$3:$E$502,"&gt;="&amp;U$3,Solicitudes!$G$3:$G$502,"Solicitada")+COUNTIFS(Solicitudes!$A$3:$A$502,$A38,Solicitudes!$D$3:$D$502,"&lt;="&amp;U$3,Solicitudes!$E$3:$E$502,"&gt;="&amp;U$3,Solicitudes!$G$3:$G$502,"Planificada")&gt;0,"P",""))))</f>
        <v/>
      </c>
      <c r="V38" s="27">
        <f>IF(OR(V$3="",$A38=""),"",IF(COUNTIFS(Solicitudes!$A$3:$A$502,$A38,Solicitudes!$D$3:$D$502,"&lt;="&amp;V$3,Solicitudes!$E$3:$E$502,"&gt;="&amp;V$3,Solicitudes!$G$3:$G$502,"Aprobada",Solicitudes!$L$3:$L$502,"&lt;&gt;Licencia",Solicitudes!$L$3:$L$502,"&lt;&gt;Ausencia")&gt;0,"V",IF(COUNTIFS(Solicitudes!$A$3:$A$502,$A38,Solicitudes!$D$3:$D$502,"&lt;="&amp;V$3,Solicitudes!$E$3:$E$502,"&gt;="&amp;V$3,Solicitudes!$G$3:$G$502,"Aprobada",Solicitudes!$L$3:$L$502,"Licencia")+COUNTIFS(Solicitudes!$A$3:$A$502,$A38,Solicitudes!$D$3:$D$502,"&lt;="&amp;V$3,Solicitudes!$E$3:$E$502,"&gt;="&amp;V$3,Solicitudes!$G$3:$G$502,"Aprobada",Solicitudes!$L$3:$L$502,"Ausencia")&gt;0,"L",IF(COUNTIFS(Solicitudes!$A$3:$A$502,$A38,Solicitudes!$D$3:$D$502,"&lt;="&amp;V$3,Solicitudes!$E$3:$E$502,"&gt;="&amp;V$3,Solicitudes!$G$3:$G$502,"Solicitada")+COUNTIFS(Solicitudes!$A$3:$A$502,$A38,Solicitudes!$D$3:$D$502,"&lt;="&amp;V$3,Solicitudes!$E$3:$E$502,"&gt;="&amp;V$3,Solicitudes!$G$3:$G$502,"Planificada")&gt;0,"P",""))))</f>
        <v/>
      </c>
      <c r="W38" s="27">
        <f>IF(OR(W$3="",$A38=""),"",IF(COUNTIFS(Solicitudes!$A$3:$A$502,$A38,Solicitudes!$D$3:$D$502,"&lt;="&amp;W$3,Solicitudes!$E$3:$E$502,"&gt;="&amp;W$3,Solicitudes!$G$3:$G$502,"Aprobada",Solicitudes!$L$3:$L$502,"&lt;&gt;Licencia",Solicitudes!$L$3:$L$502,"&lt;&gt;Ausencia")&gt;0,"V",IF(COUNTIFS(Solicitudes!$A$3:$A$502,$A38,Solicitudes!$D$3:$D$502,"&lt;="&amp;W$3,Solicitudes!$E$3:$E$502,"&gt;="&amp;W$3,Solicitudes!$G$3:$G$502,"Aprobada",Solicitudes!$L$3:$L$502,"Licencia")+COUNTIFS(Solicitudes!$A$3:$A$502,$A38,Solicitudes!$D$3:$D$502,"&lt;="&amp;W$3,Solicitudes!$E$3:$E$502,"&gt;="&amp;W$3,Solicitudes!$G$3:$G$502,"Aprobada",Solicitudes!$L$3:$L$502,"Ausencia")&gt;0,"L",IF(COUNTIFS(Solicitudes!$A$3:$A$502,$A38,Solicitudes!$D$3:$D$502,"&lt;="&amp;W$3,Solicitudes!$E$3:$E$502,"&gt;="&amp;W$3,Solicitudes!$G$3:$G$502,"Solicitada")+COUNTIFS(Solicitudes!$A$3:$A$502,$A38,Solicitudes!$D$3:$D$502,"&lt;="&amp;W$3,Solicitudes!$E$3:$E$502,"&gt;="&amp;W$3,Solicitudes!$G$3:$G$502,"Planificada")&gt;0,"P",""))))</f>
        <v/>
      </c>
      <c r="X38" s="27">
        <f>IF(OR(X$3="",$A38=""),"",IF(COUNTIFS(Solicitudes!$A$3:$A$502,$A38,Solicitudes!$D$3:$D$502,"&lt;="&amp;X$3,Solicitudes!$E$3:$E$502,"&gt;="&amp;X$3,Solicitudes!$G$3:$G$502,"Aprobada",Solicitudes!$L$3:$L$502,"&lt;&gt;Licencia",Solicitudes!$L$3:$L$502,"&lt;&gt;Ausencia")&gt;0,"V",IF(COUNTIFS(Solicitudes!$A$3:$A$502,$A38,Solicitudes!$D$3:$D$502,"&lt;="&amp;X$3,Solicitudes!$E$3:$E$502,"&gt;="&amp;X$3,Solicitudes!$G$3:$G$502,"Aprobada",Solicitudes!$L$3:$L$502,"Licencia")+COUNTIFS(Solicitudes!$A$3:$A$502,$A38,Solicitudes!$D$3:$D$502,"&lt;="&amp;X$3,Solicitudes!$E$3:$E$502,"&gt;="&amp;X$3,Solicitudes!$G$3:$G$502,"Aprobada",Solicitudes!$L$3:$L$502,"Ausencia")&gt;0,"L",IF(COUNTIFS(Solicitudes!$A$3:$A$502,$A38,Solicitudes!$D$3:$D$502,"&lt;="&amp;X$3,Solicitudes!$E$3:$E$502,"&gt;="&amp;X$3,Solicitudes!$G$3:$G$502,"Solicitada")+COUNTIFS(Solicitudes!$A$3:$A$502,$A38,Solicitudes!$D$3:$D$502,"&lt;="&amp;X$3,Solicitudes!$E$3:$E$502,"&gt;="&amp;X$3,Solicitudes!$G$3:$G$502,"Planificada")&gt;0,"P",""))))</f>
        <v/>
      </c>
      <c r="Y38" s="27">
        <f>IF(OR(Y$3="",$A38=""),"",IF(COUNTIFS(Solicitudes!$A$3:$A$502,$A38,Solicitudes!$D$3:$D$502,"&lt;="&amp;Y$3,Solicitudes!$E$3:$E$502,"&gt;="&amp;Y$3,Solicitudes!$G$3:$G$502,"Aprobada",Solicitudes!$L$3:$L$502,"&lt;&gt;Licencia",Solicitudes!$L$3:$L$502,"&lt;&gt;Ausencia")&gt;0,"V",IF(COUNTIFS(Solicitudes!$A$3:$A$502,$A38,Solicitudes!$D$3:$D$502,"&lt;="&amp;Y$3,Solicitudes!$E$3:$E$502,"&gt;="&amp;Y$3,Solicitudes!$G$3:$G$502,"Aprobada",Solicitudes!$L$3:$L$502,"Licencia")+COUNTIFS(Solicitudes!$A$3:$A$502,$A38,Solicitudes!$D$3:$D$502,"&lt;="&amp;Y$3,Solicitudes!$E$3:$E$502,"&gt;="&amp;Y$3,Solicitudes!$G$3:$G$502,"Aprobada",Solicitudes!$L$3:$L$502,"Ausencia")&gt;0,"L",IF(COUNTIFS(Solicitudes!$A$3:$A$502,$A38,Solicitudes!$D$3:$D$502,"&lt;="&amp;Y$3,Solicitudes!$E$3:$E$502,"&gt;="&amp;Y$3,Solicitudes!$G$3:$G$502,"Solicitada")+COUNTIFS(Solicitudes!$A$3:$A$502,$A38,Solicitudes!$D$3:$D$502,"&lt;="&amp;Y$3,Solicitudes!$E$3:$E$502,"&gt;="&amp;Y$3,Solicitudes!$G$3:$G$502,"Planificada")&gt;0,"P",""))))</f>
        <v/>
      </c>
      <c r="Z38" s="27">
        <f>IF(OR(Z$3="",$A38=""),"",IF(COUNTIFS(Solicitudes!$A$3:$A$502,$A38,Solicitudes!$D$3:$D$502,"&lt;="&amp;Z$3,Solicitudes!$E$3:$E$502,"&gt;="&amp;Z$3,Solicitudes!$G$3:$G$502,"Aprobada",Solicitudes!$L$3:$L$502,"&lt;&gt;Licencia",Solicitudes!$L$3:$L$502,"&lt;&gt;Ausencia")&gt;0,"V",IF(COUNTIFS(Solicitudes!$A$3:$A$502,$A38,Solicitudes!$D$3:$D$502,"&lt;="&amp;Z$3,Solicitudes!$E$3:$E$502,"&gt;="&amp;Z$3,Solicitudes!$G$3:$G$502,"Aprobada",Solicitudes!$L$3:$L$502,"Licencia")+COUNTIFS(Solicitudes!$A$3:$A$502,$A38,Solicitudes!$D$3:$D$502,"&lt;="&amp;Z$3,Solicitudes!$E$3:$E$502,"&gt;="&amp;Z$3,Solicitudes!$G$3:$G$502,"Aprobada",Solicitudes!$L$3:$L$502,"Ausencia")&gt;0,"L",IF(COUNTIFS(Solicitudes!$A$3:$A$502,$A38,Solicitudes!$D$3:$D$502,"&lt;="&amp;Z$3,Solicitudes!$E$3:$E$502,"&gt;="&amp;Z$3,Solicitudes!$G$3:$G$502,"Solicitada")+COUNTIFS(Solicitudes!$A$3:$A$502,$A38,Solicitudes!$D$3:$D$502,"&lt;="&amp;Z$3,Solicitudes!$E$3:$E$502,"&gt;="&amp;Z$3,Solicitudes!$G$3:$G$502,"Planificada")&gt;0,"P",""))))</f>
        <v/>
      </c>
      <c r="AA38" s="27">
        <f>IF(OR(AA$3="",$A38=""),"",IF(COUNTIFS(Solicitudes!$A$3:$A$502,$A38,Solicitudes!$D$3:$D$502,"&lt;="&amp;AA$3,Solicitudes!$E$3:$E$502,"&gt;="&amp;AA$3,Solicitudes!$G$3:$G$502,"Aprobada",Solicitudes!$L$3:$L$502,"&lt;&gt;Licencia",Solicitudes!$L$3:$L$502,"&lt;&gt;Ausencia")&gt;0,"V",IF(COUNTIFS(Solicitudes!$A$3:$A$502,$A38,Solicitudes!$D$3:$D$502,"&lt;="&amp;AA$3,Solicitudes!$E$3:$E$502,"&gt;="&amp;AA$3,Solicitudes!$G$3:$G$502,"Aprobada",Solicitudes!$L$3:$L$502,"Licencia")+COUNTIFS(Solicitudes!$A$3:$A$502,$A38,Solicitudes!$D$3:$D$502,"&lt;="&amp;AA$3,Solicitudes!$E$3:$E$502,"&gt;="&amp;AA$3,Solicitudes!$G$3:$G$502,"Aprobada",Solicitudes!$L$3:$L$502,"Ausencia")&gt;0,"L",IF(COUNTIFS(Solicitudes!$A$3:$A$502,$A38,Solicitudes!$D$3:$D$502,"&lt;="&amp;AA$3,Solicitudes!$E$3:$E$502,"&gt;="&amp;AA$3,Solicitudes!$G$3:$G$502,"Solicitada")+COUNTIFS(Solicitudes!$A$3:$A$502,$A38,Solicitudes!$D$3:$D$502,"&lt;="&amp;AA$3,Solicitudes!$E$3:$E$502,"&gt;="&amp;AA$3,Solicitudes!$G$3:$G$502,"Planificada")&gt;0,"P",""))))</f>
        <v/>
      </c>
      <c r="AB38" s="27">
        <f>IF(OR(AB$3="",$A38=""),"",IF(COUNTIFS(Solicitudes!$A$3:$A$502,$A38,Solicitudes!$D$3:$D$502,"&lt;="&amp;AB$3,Solicitudes!$E$3:$E$502,"&gt;="&amp;AB$3,Solicitudes!$G$3:$G$502,"Aprobada",Solicitudes!$L$3:$L$502,"&lt;&gt;Licencia",Solicitudes!$L$3:$L$502,"&lt;&gt;Ausencia")&gt;0,"V",IF(COUNTIFS(Solicitudes!$A$3:$A$502,$A38,Solicitudes!$D$3:$D$502,"&lt;="&amp;AB$3,Solicitudes!$E$3:$E$502,"&gt;="&amp;AB$3,Solicitudes!$G$3:$G$502,"Aprobada",Solicitudes!$L$3:$L$502,"Licencia")+COUNTIFS(Solicitudes!$A$3:$A$502,$A38,Solicitudes!$D$3:$D$502,"&lt;="&amp;AB$3,Solicitudes!$E$3:$E$502,"&gt;="&amp;AB$3,Solicitudes!$G$3:$G$502,"Aprobada",Solicitudes!$L$3:$L$502,"Ausencia")&gt;0,"L",IF(COUNTIFS(Solicitudes!$A$3:$A$502,$A38,Solicitudes!$D$3:$D$502,"&lt;="&amp;AB$3,Solicitudes!$E$3:$E$502,"&gt;="&amp;AB$3,Solicitudes!$G$3:$G$502,"Solicitada")+COUNTIFS(Solicitudes!$A$3:$A$502,$A38,Solicitudes!$D$3:$D$502,"&lt;="&amp;AB$3,Solicitudes!$E$3:$E$502,"&gt;="&amp;AB$3,Solicitudes!$G$3:$G$502,"Planificada")&gt;0,"P",""))))</f>
        <v/>
      </c>
      <c r="AC38" s="27">
        <f>IF(OR(AC$3="",$A38=""),"",IF(COUNTIFS(Solicitudes!$A$3:$A$502,$A38,Solicitudes!$D$3:$D$502,"&lt;="&amp;AC$3,Solicitudes!$E$3:$E$502,"&gt;="&amp;AC$3,Solicitudes!$G$3:$G$502,"Aprobada",Solicitudes!$L$3:$L$502,"&lt;&gt;Licencia",Solicitudes!$L$3:$L$502,"&lt;&gt;Ausencia")&gt;0,"V",IF(COUNTIFS(Solicitudes!$A$3:$A$502,$A38,Solicitudes!$D$3:$D$502,"&lt;="&amp;AC$3,Solicitudes!$E$3:$E$502,"&gt;="&amp;AC$3,Solicitudes!$G$3:$G$502,"Aprobada",Solicitudes!$L$3:$L$502,"Licencia")+COUNTIFS(Solicitudes!$A$3:$A$502,$A38,Solicitudes!$D$3:$D$502,"&lt;="&amp;AC$3,Solicitudes!$E$3:$E$502,"&gt;="&amp;AC$3,Solicitudes!$G$3:$G$502,"Aprobada",Solicitudes!$L$3:$L$502,"Ausencia")&gt;0,"L",IF(COUNTIFS(Solicitudes!$A$3:$A$502,$A38,Solicitudes!$D$3:$D$502,"&lt;="&amp;AC$3,Solicitudes!$E$3:$E$502,"&gt;="&amp;AC$3,Solicitudes!$G$3:$G$502,"Solicitada")+COUNTIFS(Solicitudes!$A$3:$A$502,$A38,Solicitudes!$D$3:$D$502,"&lt;="&amp;AC$3,Solicitudes!$E$3:$E$502,"&gt;="&amp;AC$3,Solicitudes!$G$3:$G$502,"Planificada")&gt;0,"P",""))))</f>
        <v/>
      </c>
      <c r="AD38" s="27">
        <f>IF(OR(AD$3="",$A38=""),"",IF(COUNTIFS(Solicitudes!$A$3:$A$502,$A38,Solicitudes!$D$3:$D$502,"&lt;="&amp;AD$3,Solicitudes!$E$3:$E$502,"&gt;="&amp;AD$3,Solicitudes!$G$3:$G$502,"Aprobada",Solicitudes!$L$3:$L$502,"&lt;&gt;Licencia",Solicitudes!$L$3:$L$502,"&lt;&gt;Ausencia")&gt;0,"V",IF(COUNTIFS(Solicitudes!$A$3:$A$502,$A38,Solicitudes!$D$3:$D$502,"&lt;="&amp;AD$3,Solicitudes!$E$3:$E$502,"&gt;="&amp;AD$3,Solicitudes!$G$3:$G$502,"Aprobada",Solicitudes!$L$3:$L$502,"Licencia")+COUNTIFS(Solicitudes!$A$3:$A$502,$A38,Solicitudes!$D$3:$D$502,"&lt;="&amp;AD$3,Solicitudes!$E$3:$E$502,"&gt;="&amp;AD$3,Solicitudes!$G$3:$G$502,"Aprobada",Solicitudes!$L$3:$L$502,"Ausencia")&gt;0,"L",IF(COUNTIFS(Solicitudes!$A$3:$A$502,$A38,Solicitudes!$D$3:$D$502,"&lt;="&amp;AD$3,Solicitudes!$E$3:$E$502,"&gt;="&amp;AD$3,Solicitudes!$G$3:$G$502,"Solicitada")+COUNTIFS(Solicitudes!$A$3:$A$502,$A38,Solicitudes!$D$3:$D$502,"&lt;="&amp;AD$3,Solicitudes!$E$3:$E$502,"&gt;="&amp;AD$3,Solicitudes!$G$3:$G$502,"Planificada")&gt;0,"P",""))))</f>
        <v/>
      </c>
      <c r="AE38" s="27">
        <f>IF(OR(AE$3="",$A38=""),"",IF(COUNTIFS(Solicitudes!$A$3:$A$502,$A38,Solicitudes!$D$3:$D$502,"&lt;="&amp;AE$3,Solicitudes!$E$3:$E$502,"&gt;="&amp;AE$3,Solicitudes!$G$3:$G$502,"Aprobada",Solicitudes!$L$3:$L$502,"&lt;&gt;Licencia",Solicitudes!$L$3:$L$502,"&lt;&gt;Ausencia")&gt;0,"V",IF(COUNTIFS(Solicitudes!$A$3:$A$502,$A38,Solicitudes!$D$3:$D$502,"&lt;="&amp;AE$3,Solicitudes!$E$3:$E$502,"&gt;="&amp;AE$3,Solicitudes!$G$3:$G$502,"Aprobada",Solicitudes!$L$3:$L$502,"Licencia")+COUNTIFS(Solicitudes!$A$3:$A$502,$A38,Solicitudes!$D$3:$D$502,"&lt;="&amp;AE$3,Solicitudes!$E$3:$E$502,"&gt;="&amp;AE$3,Solicitudes!$G$3:$G$502,"Aprobada",Solicitudes!$L$3:$L$502,"Ausencia")&gt;0,"L",IF(COUNTIFS(Solicitudes!$A$3:$A$502,$A38,Solicitudes!$D$3:$D$502,"&lt;="&amp;AE$3,Solicitudes!$E$3:$E$502,"&gt;="&amp;AE$3,Solicitudes!$G$3:$G$502,"Solicitada")+COUNTIFS(Solicitudes!$A$3:$A$502,$A38,Solicitudes!$D$3:$D$502,"&lt;="&amp;AE$3,Solicitudes!$E$3:$E$502,"&gt;="&amp;AE$3,Solicitudes!$G$3:$G$502,"Planificada")&gt;0,"P",""))))</f>
        <v/>
      </c>
      <c r="AF38" s="27">
        <f>IF(OR(AF$3="",$A38=""),"",IF(COUNTIFS(Solicitudes!$A$3:$A$502,$A38,Solicitudes!$D$3:$D$502,"&lt;="&amp;AF$3,Solicitudes!$E$3:$E$502,"&gt;="&amp;AF$3,Solicitudes!$G$3:$G$502,"Aprobada",Solicitudes!$L$3:$L$502,"&lt;&gt;Licencia",Solicitudes!$L$3:$L$502,"&lt;&gt;Ausencia")&gt;0,"V",IF(COUNTIFS(Solicitudes!$A$3:$A$502,$A38,Solicitudes!$D$3:$D$502,"&lt;="&amp;AF$3,Solicitudes!$E$3:$E$502,"&gt;="&amp;AF$3,Solicitudes!$G$3:$G$502,"Aprobada",Solicitudes!$L$3:$L$502,"Licencia")+COUNTIFS(Solicitudes!$A$3:$A$502,$A38,Solicitudes!$D$3:$D$502,"&lt;="&amp;AF$3,Solicitudes!$E$3:$E$502,"&gt;="&amp;AF$3,Solicitudes!$G$3:$G$502,"Aprobada",Solicitudes!$L$3:$L$502,"Ausencia")&gt;0,"L",IF(COUNTIFS(Solicitudes!$A$3:$A$502,$A38,Solicitudes!$D$3:$D$502,"&lt;="&amp;AF$3,Solicitudes!$E$3:$E$502,"&gt;="&amp;AF$3,Solicitudes!$G$3:$G$502,"Solicitada")+COUNTIFS(Solicitudes!$A$3:$A$502,$A38,Solicitudes!$D$3:$D$502,"&lt;="&amp;AF$3,Solicitudes!$E$3:$E$502,"&gt;="&amp;AF$3,Solicitudes!$G$3:$G$502,"Planificada")&gt;0,"P",""))))</f>
        <v/>
      </c>
      <c r="AG38" s="27">
        <f>IF(OR(AG$3="",$A38=""),"",IF(COUNTIFS(Solicitudes!$A$3:$A$502,$A38,Solicitudes!$D$3:$D$502,"&lt;="&amp;AG$3,Solicitudes!$E$3:$E$502,"&gt;="&amp;AG$3,Solicitudes!$G$3:$G$502,"Aprobada",Solicitudes!$L$3:$L$502,"&lt;&gt;Licencia",Solicitudes!$L$3:$L$502,"&lt;&gt;Ausencia")&gt;0,"V",IF(COUNTIFS(Solicitudes!$A$3:$A$502,$A38,Solicitudes!$D$3:$D$502,"&lt;="&amp;AG$3,Solicitudes!$E$3:$E$502,"&gt;="&amp;AG$3,Solicitudes!$G$3:$G$502,"Aprobada",Solicitudes!$L$3:$L$502,"Licencia")+COUNTIFS(Solicitudes!$A$3:$A$502,$A38,Solicitudes!$D$3:$D$502,"&lt;="&amp;AG$3,Solicitudes!$E$3:$E$502,"&gt;="&amp;AG$3,Solicitudes!$G$3:$G$502,"Aprobada",Solicitudes!$L$3:$L$502,"Ausencia")&gt;0,"L",IF(COUNTIFS(Solicitudes!$A$3:$A$502,$A38,Solicitudes!$D$3:$D$502,"&lt;="&amp;AG$3,Solicitudes!$E$3:$E$502,"&gt;="&amp;AG$3,Solicitudes!$G$3:$G$502,"Solicitada")+COUNTIFS(Solicitudes!$A$3:$A$502,$A38,Solicitudes!$D$3:$D$502,"&lt;="&amp;AG$3,Solicitudes!$E$3:$E$502,"&gt;="&amp;AG$3,Solicitudes!$G$3:$G$502,"Planificada")&gt;0,"P",""))))</f>
        <v/>
      </c>
    </row>
    <row r="39">
      <c r="A39">
        <f>IF(Saldos!A39="","",Saldos!A39)</f>
        <v/>
      </c>
      <c r="B39">
        <f>IF(A39="","",Saldos!B39)</f>
        <v/>
      </c>
      <c r="C39" s="27">
        <f>IF(OR(C$3="",$A39=""),"",IF(COUNTIFS(Solicitudes!$A$3:$A$502,$A39,Solicitudes!$D$3:$D$502,"&lt;="&amp;C$3,Solicitudes!$E$3:$E$502,"&gt;="&amp;C$3,Solicitudes!$G$3:$G$502,"Aprobada",Solicitudes!$L$3:$L$502,"&lt;&gt;Licencia",Solicitudes!$L$3:$L$502,"&lt;&gt;Ausencia")&gt;0,"V",IF(COUNTIFS(Solicitudes!$A$3:$A$502,$A39,Solicitudes!$D$3:$D$502,"&lt;="&amp;C$3,Solicitudes!$E$3:$E$502,"&gt;="&amp;C$3,Solicitudes!$G$3:$G$502,"Aprobada",Solicitudes!$L$3:$L$502,"Licencia")+COUNTIFS(Solicitudes!$A$3:$A$502,$A39,Solicitudes!$D$3:$D$502,"&lt;="&amp;C$3,Solicitudes!$E$3:$E$502,"&gt;="&amp;C$3,Solicitudes!$G$3:$G$502,"Aprobada",Solicitudes!$L$3:$L$502,"Ausencia")&gt;0,"L",IF(COUNTIFS(Solicitudes!$A$3:$A$502,$A39,Solicitudes!$D$3:$D$502,"&lt;="&amp;C$3,Solicitudes!$E$3:$E$502,"&gt;="&amp;C$3,Solicitudes!$G$3:$G$502,"Solicitada")+COUNTIFS(Solicitudes!$A$3:$A$502,$A39,Solicitudes!$D$3:$D$502,"&lt;="&amp;C$3,Solicitudes!$E$3:$E$502,"&gt;="&amp;C$3,Solicitudes!$G$3:$G$502,"Planificada")&gt;0,"P",""))))</f>
        <v/>
      </c>
      <c r="D39" s="27">
        <f>IF(OR(D$3="",$A39=""),"",IF(COUNTIFS(Solicitudes!$A$3:$A$502,$A39,Solicitudes!$D$3:$D$502,"&lt;="&amp;D$3,Solicitudes!$E$3:$E$502,"&gt;="&amp;D$3,Solicitudes!$G$3:$G$502,"Aprobada",Solicitudes!$L$3:$L$502,"&lt;&gt;Licencia",Solicitudes!$L$3:$L$502,"&lt;&gt;Ausencia")&gt;0,"V",IF(COUNTIFS(Solicitudes!$A$3:$A$502,$A39,Solicitudes!$D$3:$D$502,"&lt;="&amp;D$3,Solicitudes!$E$3:$E$502,"&gt;="&amp;D$3,Solicitudes!$G$3:$G$502,"Aprobada",Solicitudes!$L$3:$L$502,"Licencia")+COUNTIFS(Solicitudes!$A$3:$A$502,$A39,Solicitudes!$D$3:$D$502,"&lt;="&amp;D$3,Solicitudes!$E$3:$E$502,"&gt;="&amp;D$3,Solicitudes!$G$3:$G$502,"Aprobada",Solicitudes!$L$3:$L$502,"Ausencia")&gt;0,"L",IF(COUNTIFS(Solicitudes!$A$3:$A$502,$A39,Solicitudes!$D$3:$D$502,"&lt;="&amp;D$3,Solicitudes!$E$3:$E$502,"&gt;="&amp;D$3,Solicitudes!$G$3:$G$502,"Solicitada")+COUNTIFS(Solicitudes!$A$3:$A$502,$A39,Solicitudes!$D$3:$D$502,"&lt;="&amp;D$3,Solicitudes!$E$3:$E$502,"&gt;="&amp;D$3,Solicitudes!$G$3:$G$502,"Planificada")&gt;0,"P",""))))</f>
        <v/>
      </c>
      <c r="E39" s="27">
        <f>IF(OR(E$3="",$A39=""),"",IF(COUNTIFS(Solicitudes!$A$3:$A$502,$A39,Solicitudes!$D$3:$D$502,"&lt;="&amp;E$3,Solicitudes!$E$3:$E$502,"&gt;="&amp;E$3,Solicitudes!$G$3:$G$502,"Aprobada",Solicitudes!$L$3:$L$502,"&lt;&gt;Licencia",Solicitudes!$L$3:$L$502,"&lt;&gt;Ausencia")&gt;0,"V",IF(COUNTIFS(Solicitudes!$A$3:$A$502,$A39,Solicitudes!$D$3:$D$502,"&lt;="&amp;E$3,Solicitudes!$E$3:$E$502,"&gt;="&amp;E$3,Solicitudes!$G$3:$G$502,"Aprobada",Solicitudes!$L$3:$L$502,"Licencia")+COUNTIFS(Solicitudes!$A$3:$A$502,$A39,Solicitudes!$D$3:$D$502,"&lt;="&amp;E$3,Solicitudes!$E$3:$E$502,"&gt;="&amp;E$3,Solicitudes!$G$3:$G$502,"Aprobada",Solicitudes!$L$3:$L$502,"Ausencia")&gt;0,"L",IF(COUNTIFS(Solicitudes!$A$3:$A$502,$A39,Solicitudes!$D$3:$D$502,"&lt;="&amp;E$3,Solicitudes!$E$3:$E$502,"&gt;="&amp;E$3,Solicitudes!$G$3:$G$502,"Solicitada")+COUNTIFS(Solicitudes!$A$3:$A$502,$A39,Solicitudes!$D$3:$D$502,"&lt;="&amp;E$3,Solicitudes!$E$3:$E$502,"&gt;="&amp;E$3,Solicitudes!$G$3:$G$502,"Planificada")&gt;0,"P",""))))</f>
        <v/>
      </c>
      <c r="F39" s="27">
        <f>IF(OR(F$3="",$A39=""),"",IF(COUNTIFS(Solicitudes!$A$3:$A$502,$A39,Solicitudes!$D$3:$D$502,"&lt;="&amp;F$3,Solicitudes!$E$3:$E$502,"&gt;="&amp;F$3,Solicitudes!$G$3:$G$502,"Aprobada",Solicitudes!$L$3:$L$502,"&lt;&gt;Licencia",Solicitudes!$L$3:$L$502,"&lt;&gt;Ausencia")&gt;0,"V",IF(COUNTIFS(Solicitudes!$A$3:$A$502,$A39,Solicitudes!$D$3:$D$502,"&lt;="&amp;F$3,Solicitudes!$E$3:$E$502,"&gt;="&amp;F$3,Solicitudes!$G$3:$G$502,"Aprobada",Solicitudes!$L$3:$L$502,"Licencia")+COUNTIFS(Solicitudes!$A$3:$A$502,$A39,Solicitudes!$D$3:$D$502,"&lt;="&amp;F$3,Solicitudes!$E$3:$E$502,"&gt;="&amp;F$3,Solicitudes!$G$3:$G$502,"Aprobada",Solicitudes!$L$3:$L$502,"Ausencia")&gt;0,"L",IF(COUNTIFS(Solicitudes!$A$3:$A$502,$A39,Solicitudes!$D$3:$D$502,"&lt;="&amp;F$3,Solicitudes!$E$3:$E$502,"&gt;="&amp;F$3,Solicitudes!$G$3:$G$502,"Solicitada")+COUNTIFS(Solicitudes!$A$3:$A$502,$A39,Solicitudes!$D$3:$D$502,"&lt;="&amp;F$3,Solicitudes!$E$3:$E$502,"&gt;="&amp;F$3,Solicitudes!$G$3:$G$502,"Planificada")&gt;0,"P",""))))</f>
        <v/>
      </c>
      <c r="G39" s="27">
        <f>IF(OR(G$3="",$A39=""),"",IF(COUNTIFS(Solicitudes!$A$3:$A$502,$A39,Solicitudes!$D$3:$D$502,"&lt;="&amp;G$3,Solicitudes!$E$3:$E$502,"&gt;="&amp;G$3,Solicitudes!$G$3:$G$502,"Aprobada",Solicitudes!$L$3:$L$502,"&lt;&gt;Licencia",Solicitudes!$L$3:$L$502,"&lt;&gt;Ausencia")&gt;0,"V",IF(COUNTIFS(Solicitudes!$A$3:$A$502,$A39,Solicitudes!$D$3:$D$502,"&lt;="&amp;G$3,Solicitudes!$E$3:$E$502,"&gt;="&amp;G$3,Solicitudes!$G$3:$G$502,"Aprobada",Solicitudes!$L$3:$L$502,"Licencia")+COUNTIFS(Solicitudes!$A$3:$A$502,$A39,Solicitudes!$D$3:$D$502,"&lt;="&amp;G$3,Solicitudes!$E$3:$E$502,"&gt;="&amp;G$3,Solicitudes!$G$3:$G$502,"Aprobada",Solicitudes!$L$3:$L$502,"Ausencia")&gt;0,"L",IF(COUNTIFS(Solicitudes!$A$3:$A$502,$A39,Solicitudes!$D$3:$D$502,"&lt;="&amp;G$3,Solicitudes!$E$3:$E$502,"&gt;="&amp;G$3,Solicitudes!$G$3:$G$502,"Solicitada")+COUNTIFS(Solicitudes!$A$3:$A$502,$A39,Solicitudes!$D$3:$D$502,"&lt;="&amp;G$3,Solicitudes!$E$3:$E$502,"&gt;="&amp;G$3,Solicitudes!$G$3:$G$502,"Planificada")&gt;0,"P",""))))</f>
        <v/>
      </c>
      <c r="H39" s="27">
        <f>IF(OR(H$3="",$A39=""),"",IF(COUNTIFS(Solicitudes!$A$3:$A$502,$A39,Solicitudes!$D$3:$D$502,"&lt;="&amp;H$3,Solicitudes!$E$3:$E$502,"&gt;="&amp;H$3,Solicitudes!$G$3:$G$502,"Aprobada",Solicitudes!$L$3:$L$502,"&lt;&gt;Licencia",Solicitudes!$L$3:$L$502,"&lt;&gt;Ausencia")&gt;0,"V",IF(COUNTIFS(Solicitudes!$A$3:$A$502,$A39,Solicitudes!$D$3:$D$502,"&lt;="&amp;H$3,Solicitudes!$E$3:$E$502,"&gt;="&amp;H$3,Solicitudes!$G$3:$G$502,"Aprobada",Solicitudes!$L$3:$L$502,"Licencia")+COUNTIFS(Solicitudes!$A$3:$A$502,$A39,Solicitudes!$D$3:$D$502,"&lt;="&amp;H$3,Solicitudes!$E$3:$E$502,"&gt;="&amp;H$3,Solicitudes!$G$3:$G$502,"Aprobada",Solicitudes!$L$3:$L$502,"Ausencia")&gt;0,"L",IF(COUNTIFS(Solicitudes!$A$3:$A$502,$A39,Solicitudes!$D$3:$D$502,"&lt;="&amp;H$3,Solicitudes!$E$3:$E$502,"&gt;="&amp;H$3,Solicitudes!$G$3:$G$502,"Solicitada")+COUNTIFS(Solicitudes!$A$3:$A$502,$A39,Solicitudes!$D$3:$D$502,"&lt;="&amp;H$3,Solicitudes!$E$3:$E$502,"&gt;="&amp;H$3,Solicitudes!$G$3:$G$502,"Planificada")&gt;0,"P",""))))</f>
        <v/>
      </c>
      <c r="I39" s="27">
        <f>IF(OR(I$3="",$A39=""),"",IF(COUNTIFS(Solicitudes!$A$3:$A$502,$A39,Solicitudes!$D$3:$D$502,"&lt;="&amp;I$3,Solicitudes!$E$3:$E$502,"&gt;="&amp;I$3,Solicitudes!$G$3:$G$502,"Aprobada",Solicitudes!$L$3:$L$502,"&lt;&gt;Licencia",Solicitudes!$L$3:$L$502,"&lt;&gt;Ausencia")&gt;0,"V",IF(COUNTIFS(Solicitudes!$A$3:$A$502,$A39,Solicitudes!$D$3:$D$502,"&lt;="&amp;I$3,Solicitudes!$E$3:$E$502,"&gt;="&amp;I$3,Solicitudes!$G$3:$G$502,"Aprobada",Solicitudes!$L$3:$L$502,"Licencia")+COUNTIFS(Solicitudes!$A$3:$A$502,$A39,Solicitudes!$D$3:$D$502,"&lt;="&amp;I$3,Solicitudes!$E$3:$E$502,"&gt;="&amp;I$3,Solicitudes!$G$3:$G$502,"Aprobada",Solicitudes!$L$3:$L$502,"Ausencia")&gt;0,"L",IF(COUNTIFS(Solicitudes!$A$3:$A$502,$A39,Solicitudes!$D$3:$D$502,"&lt;="&amp;I$3,Solicitudes!$E$3:$E$502,"&gt;="&amp;I$3,Solicitudes!$G$3:$G$502,"Solicitada")+COUNTIFS(Solicitudes!$A$3:$A$502,$A39,Solicitudes!$D$3:$D$502,"&lt;="&amp;I$3,Solicitudes!$E$3:$E$502,"&gt;="&amp;I$3,Solicitudes!$G$3:$G$502,"Planificada")&gt;0,"P",""))))</f>
        <v/>
      </c>
      <c r="J39" s="27">
        <f>IF(OR(J$3="",$A39=""),"",IF(COUNTIFS(Solicitudes!$A$3:$A$502,$A39,Solicitudes!$D$3:$D$502,"&lt;="&amp;J$3,Solicitudes!$E$3:$E$502,"&gt;="&amp;J$3,Solicitudes!$G$3:$G$502,"Aprobada",Solicitudes!$L$3:$L$502,"&lt;&gt;Licencia",Solicitudes!$L$3:$L$502,"&lt;&gt;Ausencia")&gt;0,"V",IF(COUNTIFS(Solicitudes!$A$3:$A$502,$A39,Solicitudes!$D$3:$D$502,"&lt;="&amp;J$3,Solicitudes!$E$3:$E$502,"&gt;="&amp;J$3,Solicitudes!$G$3:$G$502,"Aprobada",Solicitudes!$L$3:$L$502,"Licencia")+COUNTIFS(Solicitudes!$A$3:$A$502,$A39,Solicitudes!$D$3:$D$502,"&lt;="&amp;J$3,Solicitudes!$E$3:$E$502,"&gt;="&amp;J$3,Solicitudes!$G$3:$G$502,"Aprobada",Solicitudes!$L$3:$L$502,"Ausencia")&gt;0,"L",IF(COUNTIFS(Solicitudes!$A$3:$A$502,$A39,Solicitudes!$D$3:$D$502,"&lt;="&amp;J$3,Solicitudes!$E$3:$E$502,"&gt;="&amp;J$3,Solicitudes!$G$3:$G$502,"Solicitada")+COUNTIFS(Solicitudes!$A$3:$A$502,$A39,Solicitudes!$D$3:$D$502,"&lt;="&amp;J$3,Solicitudes!$E$3:$E$502,"&gt;="&amp;J$3,Solicitudes!$G$3:$G$502,"Planificada")&gt;0,"P",""))))</f>
        <v/>
      </c>
      <c r="K39" s="27">
        <f>IF(OR(K$3="",$A39=""),"",IF(COUNTIFS(Solicitudes!$A$3:$A$502,$A39,Solicitudes!$D$3:$D$502,"&lt;="&amp;K$3,Solicitudes!$E$3:$E$502,"&gt;="&amp;K$3,Solicitudes!$G$3:$G$502,"Aprobada",Solicitudes!$L$3:$L$502,"&lt;&gt;Licencia",Solicitudes!$L$3:$L$502,"&lt;&gt;Ausencia")&gt;0,"V",IF(COUNTIFS(Solicitudes!$A$3:$A$502,$A39,Solicitudes!$D$3:$D$502,"&lt;="&amp;K$3,Solicitudes!$E$3:$E$502,"&gt;="&amp;K$3,Solicitudes!$G$3:$G$502,"Aprobada",Solicitudes!$L$3:$L$502,"Licencia")+COUNTIFS(Solicitudes!$A$3:$A$502,$A39,Solicitudes!$D$3:$D$502,"&lt;="&amp;K$3,Solicitudes!$E$3:$E$502,"&gt;="&amp;K$3,Solicitudes!$G$3:$G$502,"Aprobada",Solicitudes!$L$3:$L$502,"Ausencia")&gt;0,"L",IF(COUNTIFS(Solicitudes!$A$3:$A$502,$A39,Solicitudes!$D$3:$D$502,"&lt;="&amp;K$3,Solicitudes!$E$3:$E$502,"&gt;="&amp;K$3,Solicitudes!$G$3:$G$502,"Solicitada")+COUNTIFS(Solicitudes!$A$3:$A$502,$A39,Solicitudes!$D$3:$D$502,"&lt;="&amp;K$3,Solicitudes!$E$3:$E$502,"&gt;="&amp;K$3,Solicitudes!$G$3:$G$502,"Planificada")&gt;0,"P",""))))</f>
        <v/>
      </c>
      <c r="L39" s="27">
        <f>IF(OR(L$3="",$A39=""),"",IF(COUNTIFS(Solicitudes!$A$3:$A$502,$A39,Solicitudes!$D$3:$D$502,"&lt;="&amp;L$3,Solicitudes!$E$3:$E$502,"&gt;="&amp;L$3,Solicitudes!$G$3:$G$502,"Aprobada",Solicitudes!$L$3:$L$502,"&lt;&gt;Licencia",Solicitudes!$L$3:$L$502,"&lt;&gt;Ausencia")&gt;0,"V",IF(COUNTIFS(Solicitudes!$A$3:$A$502,$A39,Solicitudes!$D$3:$D$502,"&lt;="&amp;L$3,Solicitudes!$E$3:$E$502,"&gt;="&amp;L$3,Solicitudes!$G$3:$G$502,"Aprobada",Solicitudes!$L$3:$L$502,"Licencia")+COUNTIFS(Solicitudes!$A$3:$A$502,$A39,Solicitudes!$D$3:$D$502,"&lt;="&amp;L$3,Solicitudes!$E$3:$E$502,"&gt;="&amp;L$3,Solicitudes!$G$3:$G$502,"Aprobada",Solicitudes!$L$3:$L$502,"Ausencia")&gt;0,"L",IF(COUNTIFS(Solicitudes!$A$3:$A$502,$A39,Solicitudes!$D$3:$D$502,"&lt;="&amp;L$3,Solicitudes!$E$3:$E$502,"&gt;="&amp;L$3,Solicitudes!$G$3:$G$502,"Solicitada")+COUNTIFS(Solicitudes!$A$3:$A$502,$A39,Solicitudes!$D$3:$D$502,"&lt;="&amp;L$3,Solicitudes!$E$3:$E$502,"&gt;="&amp;L$3,Solicitudes!$G$3:$G$502,"Planificada")&gt;0,"P",""))))</f>
        <v/>
      </c>
      <c r="M39" s="27">
        <f>IF(OR(M$3="",$A39=""),"",IF(COUNTIFS(Solicitudes!$A$3:$A$502,$A39,Solicitudes!$D$3:$D$502,"&lt;="&amp;M$3,Solicitudes!$E$3:$E$502,"&gt;="&amp;M$3,Solicitudes!$G$3:$G$502,"Aprobada",Solicitudes!$L$3:$L$502,"&lt;&gt;Licencia",Solicitudes!$L$3:$L$502,"&lt;&gt;Ausencia")&gt;0,"V",IF(COUNTIFS(Solicitudes!$A$3:$A$502,$A39,Solicitudes!$D$3:$D$502,"&lt;="&amp;M$3,Solicitudes!$E$3:$E$502,"&gt;="&amp;M$3,Solicitudes!$G$3:$G$502,"Aprobada",Solicitudes!$L$3:$L$502,"Licencia")+COUNTIFS(Solicitudes!$A$3:$A$502,$A39,Solicitudes!$D$3:$D$502,"&lt;="&amp;M$3,Solicitudes!$E$3:$E$502,"&gt;="&amp;M$3,Solicitudes!$G$3:$G$502,"Aprobada",Solicitudes!$L$3:$L$502,"Ausencia")&gt;0,"L",IF(COUNTIFS(Solicitudes!$A$3:$A$502,$A39,Solicitudes!$D$3:$D$502,"&lt;="&amp;M$3,Solicitudes!$E$3:$E$502,"&gt;="&amp;M$3,Solicitudes!$G$3:$G$502,"Solicitada")+COUNTIFS(Solicitudes!$A$3:$A$502,$A39,Solicitudes!$D$3:$D$502,"&lt;="&amp;M$3,Solicitudes!$E$3:$E$502,"&gt;="&amp;M$3,Solicitudes!$G$3:$G$502,"Planificada")&gt;0,"P",""))))</f>
        <v/>
      </c>
      <c r="N39" s="27">
        <f>IF(OR(N$3="",$A39=""),"",IF(COUNTIFS(Solicitudes!$A$3:$A$502,$A39,Solicitudes!$D$3:$D$502,"&lt;="&amp;N$3,Solicitudes!$E$3:$E$502,"&gt;="&amp;N$3,Solicitudes!$G$3:$G$502,"Aprobada",Solicitudes!$L$3:$L$502,"&lt;&gt;Licencia",Solicitudes!$L$3:$L$502,"&lt;&gt;Ausencia")&gt;0,"V",IF(COUNTIFS(Solicitudes!$A$3:$A$502,$A39,Solicitudes!$D$3:$D$502,"&lt;="&amp;N$3,Solicitudes!$E$3:$E$502,"&gt;="&amp;N$3,Solicitudes!$G$3:$G$502,"Aprobada",Solicitudes!$L$3:$L$502,"Licencia")+COUNTIFS(Solicitudes!$A$3:$A$502,$A39,Solicitudes!$D$3:$D$502,"&lt;="&amp;N$3,Solicitudes!$E$3:$E$502,"&gt;="&amp;N$3,Solicitudes!$G$3:$G$502,"Aprobada",Solicitudes!$L$3:$L$502,"Ausencia")&gt;0,"L",IF(COUNTIFS(Solicitudes!$A$3:$A$502,$A39,Solicitudes!$D$3:$D$502,"&lt;="&amp;N$3,Solicitudes!$E$3:$E$502,"&gt;="&amp;N$3,Solicitudes!$G$3:$G$502,"Solicitada")+COUNTIFS(Solicitudes!$A$3:$A$502,$A39,Solicitudes!$D$3:$D$502,"&lt;="&amp;N$3,Solicitudes!$E$3:$E$502,"&gt;="&amp;N$3,Solicitudes!$G$3:$G$502,"Planificada")&gt;0,"P",""))))</f>
        <v/>
      </c>
      <c r="O39" s="27">
        <f>IF(OR(O$3="",$A39=""),"",IF(COUNTIFS(Solicitudes!$A$3:$A$502,$A39,Solicitudes!$D$3:$D$502,"&lt;="&amp;O$3,Solicitudes!$E$3:$E$502,"&gt;="&amp;O$3,Solicitudes!$G$3:$G$502,"Aprobada",Solicitudes!$L$3:$L$502,"&lt;&gt;Licencia",Solicitudes!$L$3:$L$502,"&lt;&gt;Ausencia")&gt;0,"V",IF(COUNTIFS(Solicitudes!$A$3:$A$502,$A39,Solicitudes!$D$3:$D$502,"&lt;="&amp;O$3,Solicitudes!$E$3:$E$502,"&gt;="&amp;O$3,Solicitudes!$G$3:$G$502,"Aprobada",Solicitudes!$L$3:$L$502,"Licencia")+COUNTIFS(Solicitudes!$A$3:$A$502,$A39,Solicitudes!$D$3:$D$502,"&lt;="&amp;O$3,Solicitudes!$E$3:$E$502,"&gt;="&amp;O$3,Solicitudes!$G$3:$G$502,"Aprobada",Solicitudes!$L$3:$L$502,"Ausencia")&gt;0,"L",IF(COUNTIFS(Solicitudes!$A$3:$A$502,$A39,Solicitudes!$D$3:$D$502,"&lt;="&amp;O$3,Solicitudes!$E$3:$E$502,"&gt;="&amp;O$3,Solicitudes!$G$3:$G$502,"Solicitada")+COUNTIFS(Solicitudes!$A$3:$A$502,$A39,Solicitudes!$D$3:$D$502,"&lt;="&amp;O$3,Solicitudes!$E$3:$E$502,"&gt;="&amp;O$3,Solicitudes!$G$3:$G$502,"Planificada")&gt;0,"P",""))))</f>
        <v/>
      </c>
      <c r="P39" s="27">
        <f>IF(OR(P$3="",$A39=""),"",IF(COUNTIFS(Solicitudes!$A$3:$A$502,$A39,Solicitudes!$D$3:$D$502,"&lt;="&amp;P$3,Solicitudes!$E$3:$E$502,"&gt;="&amp;P$3,Solicitudes!$G$3:$G$502,"Aprobada",Solicitudes!$L$3:$L$502,"&lt;&gt;Licencia",Solicitudes!$L$3:$L$502,"&lt;&gt;Ausencia")&gt;0,"V",IF(COUNTIFS(Solicitudes!$A$3:$A$502,$A39,Solicitudes!$D$3:$D$502,"&lt;="&amp;P$3,Solicitudes!$E$3:$E$502,"&gt;="&amp;P$3,Solicitudes!$G$3:$G$502,"Aprobada",Solicitudes!$L$3:$L$502,"Licencia")+COUNTIFS(Solicitudes!$A$3:$A$502,$A39,Solicitudes!$D$3:$D$502,"&lt;="&amp;P$3,Solicitudes!$E$3:$E$502,"&gt;="&amp;P$3,Solicitudes!$G$3:$G$502,"Aprobada",Solicitudes!$L$3:$L$502,"Ausencia")&gt;0,"L",IF(COUNTIFS(Solicitudes!$A$3:$A$502,$A39,Solicitudes!$D$3:$D$502,"&lt;="&amp;P$3,Solicitudes!$E$3:$E$502,"&gt;="&amp;P$3,Solicitudes!$G$3:$G$502,"Solicitada")+COUNTIFS(Solicitudes!$A$3:$A$502,$A39,Solicitudes!$D$3:$D$502,"&lt;="&amp;P$3,Solicitudes!$E$3:$E$502,"&gt;="&amp;P$3,Solicitudes!$G$3:$G$502,"Planificada")&gt;0,"P",""))))</f>
        <v/>
      </c>
      <c r="Q39" s="27">
        <f>IF(OR(Q$3="",$A39=""),"",IF(COUNTIFS(Solicitudes!$A$3:$A$502,$A39,Solicitudes!$D$3:$D$502,"&lt;="&amp;Q$3,Solicitudes!$E$3:$E$502,"&gt;="&amp;Q$3,Solicitudes!$G$3:$G$502,"Aprobada",Solicitudes!$L$3:$L$502,"&lt;&gt;Licencia",Solicitudes!$L$3:$L$502,"&lt;&gt;Ausencia")&gt;0,"V",IF(COUNTIFS(Solicitudes!$A$3:$A$502,$A39,Solicitudes!$D$3:$D$502,"&lt;="&amp;Q$3,Solicitudes!$E$3:$E$502,"&gt;="&amp;Q$3,Solicitudes!$G$3:$G$502,"Aprobada",Solicitudes!$L$3:$L$502,"Licencia")+COUNTIFS(Solicitudes!$A$3:$A$502,$A39,Solicitudes!$D$3:$D$502,"&lt;="&amp;Q$3,Solicitudes!$E$3:$E$502,"&gt;="&amp;Q$3,Solicitudes!$G$3:$G$502,"Aprobada",Solicitudes!$L$3:$L$502,"Ausencia")&gt;0,"L",IF(COUNTIFS(Solicitudes!$A$3:$A$502,$A39,Solicitudes!$D$3:$D$502,"&lt;="&amp;Q$3,Solicitudes!$E$3:$E$502,"&gt;="&amp;Q$3,Solicitudes!$G$3:$G$502,"Solicitada")+COUNTIFS(Solicitudes!$A$3:$A$502,$A39,Solicitudes!$D$3:$D$502,"&lt;="&amp;Q$3,Solicitudes!$E$3:$E$502,"&gt;="&amp;Q$3,Solicitudes!$G$3:$G$502,"Planificada")&gt;0,"P",""))))</f>
        <v/>
      </c>
      <c r="R39" s="27">
        <f>IF(OR(R$3="",$A39=""),"",IF(COUNTIFS(Solicitudes!$A$3:$A$502,$A39,Solicitudes!$D$3:$D$502,"&lt;="&amp;R$3,Solicitudes!$E$3:$E$502,"&gt;="&amp;R$3,Solicitudes!$G$3:$G$502,"Aprobada",Solicitudes!$L$3:$L$502,"&lt;&gt;Licencia",Solicitudes!$L$3:$L$502,"&lt;&gt;Ausencia")&gt;0,"V",IF(COUNTIFS(Solicitudes!$A$3:$A$502,$A39,Solicitudes!$D$3:$D$502,"&lt;="&amp;R$3,Solicitudes!$E$3:$E$502,"&gt;="&amp;R$3,Solicitudes!$G$3:$G$502,"Aprobada",Solicitudes!$L$3:$L$502,"Licencia")+COUNTIFS(Solicitudes!$A$3:$A$502,$A39,Solicitudes!$D$3:$D$502,"&lt;="&amp;R$3,Solicitudes!$E$3:$E$502,"&gt;="&amp;R$3,Solicitudes!$G$3:$G$502,"Aprobada",Solicitudes!$L$3:$L$502,"Ausencia")&gt;0,"L",IF(COUNTIFS(Solicitudes!$A$3:$A$502,$A39,Solicitudes!$D$3:$D$502,"&lt;="&amp;R$3,Solicitudes!$E$3:$E$502,"&gt;="&amp;R$3,Solicitudes!$G$3:$G$502,"Solicitada")+COUNTIFS(Solicitudes!$A$3:$A$502,$A39,Solicitudes!$D$3:$D$502,"&lt;="&amp;R$3,Solicitudes!$E$3:$E$502,"&gt;="&amp;R$3,Solicitudes!$G$3:$G$502,"Planificada")&gt;0,"P",""))))</f>
        <v/>
      </c>
      <c r="S39" s="27">
        <f>IF(OR(S$3="",$A39=""),"",IF(COUNTIFS(Solicitudes!$A$3:$A$502,$A39,Solicitudes!$D$3:$D$502,"&lt;="&amp;S$3,Solicitudes!$E$3:$E$502,"&gt;="&amp;S$3,Solicitudes!$G$3:$G$502,"Aprobada",Solicitudes!$L$3:$L$502,"&lt;&gt;Licencia",Solicitudes!$L$3:$L$502,"&lt;&gt;Ausencia")&gt;0,"V",IF(COUNTIFS(Solicitudes!$A$3:$A$502,$A39,Solicitudes!$D$3:$D$502,"&lt;="&amp;S$3,Solicitudes!$E$3:$E$502,"&gt;="&amp;S$3,Solicitudes!$G$3:$G$502,"Aprobada",Solicitudes!$L$3:$L$502,"Licencia")+COUNTIFS(Solicitudes!$A$3:$A$502,$A39,Solicitudes!$D$3:$D$502,"&lt;="&amp;S$3,Solicitudes!$E$3:$E$502,"&gt;="&amp;S$3,Solicitudes!$G$3:$G$502,"Aprobada",Solicitudes!$L$3:$L$502,"Ausencia")&gt;0,"L",IF(COUNTIFS(Solicitudes!$A$3:$A$502,$A39,Solicitudes!$D$3:$D$502,"&lt;="&amp;S$3,Solicitudes!$E$3:$E$502,"&gt;="&amp;S$3,Solicitudes!$G$3:$G$502,"Solicitada")+COUNTIFS(Solicitudes!$A$3:$A$502,$A39,Solicitudes!$D$3:$D$502,"&lt;="&amp;S$3,Solicitudes!$E$3:$E$502,"&gt;="&amp;S$3,Solicitudes!$G$3:$G$502,"Planificada")&gt;0,"P",""))))</f>
        <v/>
      </c>
      <c r="T39" s="27">
        <f>IF(OR(T$3="",$A39=""),"",IF(COUNTIFS(Solicitudes!$A$3:$A$502,$A39,Solicitudes!$D$3:$D$502,"&lt;="&amp;T$3,Solicitudes!$E$3:$E$502,"&gt;="&amp;T$3,Solicitudes!$G$3:$G$502,"Aprobada",Solicitudes!$L$3:$L$502,"&lt;&gt;Licencia",Solicitudes!$L$3:$L$502,"&lt;&gt;Ausencia")&gt;0,"V",IF(COUNTIFS(Solicitudes!$A$3:$A$502,$A39,Solicitudes!$D$3:$D$502,"&lt;="&amp;T$3,Solicitudes!$E$3:$E$502,"&gt;="&amp;T$3,Solicitudes!$G$3:$G$502,"Aprobada",Solicitudes!$L$3:$L$502,"Licencia")+COUNTIFS(Solicitudes!$A$3:$A$502,$A39,Solicitudes!$D$3:$D$502,"&lt;="&amp;T$3,Solicitudes!$E$3:$E$502,"&gt;="&amp;T$3,Solicitudes!$G$3:$G$502,"Aprobada",Solicitudes!$L$3:$L$502,"Ausencia")&gt;0,"L",IF(COUNTIFS(Solicitudes!$A$3:$A$502,$A39,Solicitudes!$D$3:$D$502,"&lt;="&amp;T$3,Solicitudes!$E$3:$E$502,"&gt;="&amp;T$3,Solicitudes!$G$3:$G$502,"Solicitada")+COUNTIFS(Solicitudes!$A$3:$A$502,$A39,Solicitudes!$D$3:$D$502,"&lt;="&amp;T$3,Solicitudes!$E$3:$E$502,"&gt;="&amp;T$3,Solicitudes!$G$3:$G$502,"Planificada")&gt;0,"P",""))))</f>
        <v/>
      </c>
      <c r="U39" s="27">
        <f>IF(OR(U$3="",$A39=""),"",IF(COUNTIFS(Solicitudes!$A$3:$A$502,$A39,Solicitudes!$D$3:$D$502,"&lt;="&amp;U$3,Solicitudes!$E$3:$E$502,"&gt;="&amp;U$3,Solicitudes!$G$3:$G$502,"Aprobada",Solicitudes!$L$3:$L$502,"&lt;&gt;Licencia",Solicitudes!$L$3:$L$502,"&lt;&gt;Ausencia")&gt;0,"V",IF(COUNTIFS(Solicitudes!$A$3:$A$502,$A39,Solicitudes!$D$3:$D$502,"&lt;="&amp;U$3,Solicitudes!$E$3:$E$502,"&gt;="&amp;U$3,Solicitudes!$G$3:$G$502,"Aprobada",Solicitudes!$L$3:$L$502,"Licencia")+COUNTIFS(Solicitudes!$A$3:$A$502,$A39,Solicitudes!$D$3:$D$502,"&lt;="&amp;U$3,Solicitudes!$E$3:$E$502,"&gt;="&amp;U$3,Solicitudes!$G$3:$G$502,"Aprobada",Solicitudes!$L$3:$L$502,"Ausencia")&gt;0,"L",IF(COUNTIFS(Solicitudes!$A$3:$A$502,$A39,Solicitudes!$D$3:$D$502,"&lt;="&amp;U$3,Solicitudes!$E$3:$E$502,"&gt;="&amp;U$3,Solicitudes!$G$3:$G$502,"Solicitada")+COUNTIFS(Solicitudes!$A$3:$A$502,$A39,Solicitudes!$D$3:$D$502,"&lt;="&amp;U$3,Solicitudes!$E$3:$E$502,"&gt;="&amp;U$3,Solicitudes!$G$3:$G$502,"Planificada")&gt;0,"P",""))))</f>
        <v/>
      </c>
      <c r="V39" s="27">
        <f>IF(OR(V$3="",$A39=""),"",IF(COUNTIFS(Solicitudes!$A$3:$A$502,$A39,Solicitudes!$D$3:$D$502,"&lt;="&amp;V$3,Solicitudes!$E$3:$E$502,"&gt;="&amp;V$3,Solicitudes!$G$3:$G$502,"Aprobada",Solicitudes!$L$3:$L$502,"&lt;&gt;Licencia",Solicitudes!$L$3:$L$502,"&lt;&gt;Ausencia")&gt;0,"V",IF(COUNTIFS(Solicitudes!$A$3:$A$502,$A39,Solicitudes!$D$3:$D$502,"&lt;="&amp;V$3,Solicitudes!$E$3:$E$502,"&gt;="&amp;V$3,Solicitudes!$G$3:$G$502,"Aprobada",Solicitudes!$L$3:$L$502,"Licencia")+COUNTIFS(Solicitudes!$A$3:$A$502,$A39,Solicitudes!$D$3:$D$502,"&lt;="&amp;V$3,Solicitudes!$E$3:$E$502,"&gt;="&amp;V$3,Solicitudes!$G$3:$G$502,"Aprobada",Solicitudes!$L$3:$L$502,"Ausencia")&gt;0,"L",IF(COUNTIFS(Solicitudes!$A$3:$A$502,$A39,Solicitudes!$D$3:$D$502,"&lt;="&amp;V$3,Solicitudes!$E$3:$E$502,"&gt;="&amp;V$3,Solicitudes!$G$3:$G$502,"Solicitada")+COUNTIFS(Solicitudes!$A$3:$A$502,$A39,Solicitudes!$D$3:$D$502,"&lt;="&amp;V$3,Solicitudes!$E$3:$E$502,"&gt;="&amp;V$3,Solicitudes!$G$3:$G$502,"Planificada")&gt;0,"P",""))))</f>
        <v/>
      </c>
      <c r="W39" s="27">
        <f>IF(OR(W$3="",$A39=""),"",IF(COUNTIFS(Solicitudes!$A$3:$A$502,$A39,Solicitudes!$D$3:$D$502,"&lt;="&amp;W$3,Solicitudes!$E$3:$E$502,"&gt;="&amp;W$3,Solicitudes!$G$3:$G$502,"Aprobada",Solicitudes!$L$3:$L$502,"&lt;&gt;Licencia",Solicitudes!$L$3:$L$502,"&lt;&gt;Ausencia")&gt;0,"V",IF(COUNTIFS(Solicitudes!$A$3:$A$502,$A39,Solicitudes!$D$3:$D$502,"&lt;="&amp;W$3,Solicitudes!$E$3:$E$502,"&gt;="&amp;W$3,Solicitudes!$G$3:$G$502,"Aprobada",Solicitudes!$L$3:$L$502,"Licencia")+COUNTIFS(Solicitudes!$A$3:$A$502,$A39,Solicitudes!$D$3:$D$502,"&lt;="&amp;W$3,Solicitudes!$E$3:$E$502,"&gt;="&amp;W$3,Solicitudes!$G$3:$G$502,"Aprobada",Solicitudes!$L$3:$L$502,"Ausencia")&gt;0,"L",IF(COUNTIFS(Solicitudes!$A$3:$A$502,$A39,Solicitudes!$D$3:$D$502,"&lt;="&amp;W$3,Solicitudes!$E$3:$E$502,"&gt;="&amp;W$3,Solicitudes!$G$3:$G$502,"Solicitada")+COUNTIFS(Solicitudes!$A$3:$A$502,$A39,Solicitudes!$D$3:$D$502,"&lt;="&amp;W$3,Solicitudes!$E$3:$E$502,"&gt;="&amp;W$3,Solicitudes!$G$3:$G$502,"Planificada")&gt;0,"P",""))))</f>
        <v/>
      </c>
      <c r="X39" s="27">
        <f>IF(OR(X$3="",$A39=""),"",IF(COUNTIFS(Solicitudes!$A$3:$A$502,$A39,Solicitudes!$D$3:$D$502,"&lt;="&amp;X$3,Solicitudes!$E$3:$E$502,"&gt;="&amp;X$3,Solicitudes!$G$3:$G$502,"Aprobada",Solicitudes!$L$3:$L$502,"&lt;&gt;Licencia",Solicitudes!$L$3:$L$502,"&lt;&gt;Ausencia")&gt;0,"V",IF(COUNTIFS(Solicitudes!$A$3:$A$502,$A39,Solicitudes!$D$3:$D$502,"&lt;="&amp;X$3,Solicitudes!$E$3:$E$502,"&gt;="&amp;X$3,Solicitudes!$G$3:$G$502,"Aprobada",Solicitudes!$L$3:$L$502,"Licencia")+COUNTIFS(Solicitudes!$A$3:$A$502,$A39,Solicitudes!$D$3:$D$502,"&lt;="&amp;X$3,Solicitudes!$E$3:$E$502,"&gt;="&amp;X$3,Solicitudes!$G$3:$G$502,"Aprobada",Solicitudes!$L$3:$L$502,"Ausencia")&gt;0,"L",IF(COUNTIFS(Solicitudes!$A$3:$A$502,$A39,Solicitudes!$D$3:$D$502,"&lt;="&amp;X$3,Solicitudes!$E$3:$E$502,"&gt;="&amp;X$3,Solicitudes!$G$3:$G$502,"Solicitada")+COUNTIFS(Solicitudes!$A$3:$A$502,$A39,Solicitudes!$D$3:$D$502,"&lt;="&amp;X$3,Solicitudes!$E$3:$E$502,"&gt;="&amp;X$3,Solicitudes!$G$3:$G$502,"Planificada")&gt;0,"P",""))))</f>
        <v/>
      </c>
      <c r="Y39" s="27">
        <f>IF(OR(Y$3="",$A39=""),"",IF(COUNTIFS(Solicitudes!$A$3:$A$502,$A39,Solicitudes!$D$3:$D$502,"&lt;="&amp;Y$3,Solicitudes!$E$3:$E$502,"&gt;="&amp;Y$3,Solicitudes!$G$3:$G$502,"Aprobada",Solicitudes!$L$3:$L$502,"&lt;&gt;Licencia",Solicitudes!$L$3:$L$502,"&lt;&gt;Ausencia")&gt;0,"V",IF(COUNTIFS(Solicitudes!$A$3:$A$502,$A39,Solicitudes!$D$3:$D$502,"&lt;="&amp;Y$3,Solicitudes!$E$3:$E$502,"&gt;="&amp;Y$3,Solicitudes!$G$3:$G$502,"Aprobada",Solicitudes!$L$3:$L$502,"Licencia")+COUNTIFS(Solicitudes!$A$3:$A$502,$A39,Solicitudes!$D$3:$D$502,"&lt;="&amp;Y$3,Solicitudes!$E$3:$E$502,"&gt;="&amp;Y$3,Solicitudes!$G$3:$G$502,"Aprobada",Solicitudes!$L$3:$L$502,"Ausencia")&gt;0,"L",IF(COUNTIFS(Solicitudes!$A$3:$A$502,$A39,Solicitudes!$D$3:$D$502,"&lt;="&amp;Y$3,Solicitudes!$E$3:$E$502,"&gt;="&amp;Y$3,Solicitudes!$G$3:$G$502,"Solicitada")+COUNTIFS(Solicitudes!$A$3:$A$502,$A39,Solicitudes!$D$3:$D$502,"&lt;="&amp;Y$3,Solicitudes!$E$3:$E$502,"&gt;="&amp;Y$3,Solicitudes!$G$3:$G$502,"Planificada")&gt;0,"P",""))))</f>
        <v/>
      </c>
      <c r="Z39" s="27">
        <f>IF(OR(Z$3="",$A39=""),"",IF(COUNTIFS(Solicitudes!$A$3:$A$502,$A39,Solicitudes!$D$3:$D$502,"&lt;="&amp;Z$3,Solicitudes!$E$3:$E$502,"&gt;="&amp;Z$3,Solicitudes!$G$3:$G$502,"Aprobada",Solicitudes!$L$3:$L$502,"&lt;&gt;Licencia",Solicitudes!$L$3:$L$502,"&lt;&gt;Ausencia")&gt;0,"V",IF(COUNTIFS(Solicitudes!$A$3:$A$502,$A39,Solicitudes!$D$3:$D$502,"&lt;="&amp;Z$3,Solicitudes!$E$3:$E$502,"&gt;="&amp;Z$3,Solicitudes!$G$3:$G$502,"Aprobada",Solicitudes!$L$3:$L$502,"Licencia")+COUNTIFS(Solicitudes!$A$3:$A$502,$A39,Solicitudes!$D$3:$D$502,"&lt;="&amp;Z$3,Solicitudes!$E$3:$E$502,"&gt;="&amp;Z$3,Solicitudes!$G$3:$G$502,"Aprobada",Solicitudes!$L$3:$L$502,"Ausencia")&gt;0,"L",IF(COUNTIFS(Solicitudes!$A$3:$A$502,$A39,Solicitudes!$D$3:$D$502,"&lt;="&amp;Z$3,Solicitudes!$E$3:$E$502,"&gt;="&amp;Z$3,Solicitudes!$G$3:$G$502,"Solicitada")+COUNTIFS(Solicitudes!$A$3:$A$502,$A39,Solicitudes!$D$3:$D$502,"&lt;="&amp;Z$3,Solicitudes!$E$3:$E$502,"&gt;="&amp;Z$3,Solicitudes!$G$3:$G$502,"Planificada")&gt;0,"P",""))))</f>
        <v/>
      </c>
      <c r="AA39" s="27">
        <f>IF(OR(AA$3="",$A39=""),"",IF(COUNTIFS(Solicitudes!$A$3:$A$502,$A39,Solicitudes!$D$3:$D$502,"&lt;="&amp;AA$3,Solicitudes!$E$3:$E$502,"&gt;="&amp;AA$3,Solicitudes!$G$3:$G$502,"Aprobada",Solicitudes!$L$3:$L$502,"&lt;&gt;Licencia",Solicitudes!$L$3:$L$502,"&lt;&gt;Ausencia")&gt;0,"V",IF(COUNTIFS(Solicitudes!$A$3:$A$502,$A39,Solicitudes!$D$3:$D$502,"&lt;="&amp;AA$3,Solicitudes!$E$3:$E$502,"&gt;="&amp;AA$3,Solicitudes!$G$3:$G$502,"Aprobada",Solicitudes!$L$3:$L$502,"Licencia")+COUNTIFS(Solicitudes!$A$3:$A$502,$A39,Solicitudes!$D$3:$D$502,"&lt;="&amp;AA$3,Solicitudes!$E$3:$E$502,"&gt;="&amp;AA$3,Solicitudes!$G$3:$G$502,"Aprobada",Solicitudes!$L$3:$L$502,"Ausencia")&gt;0,"L",IF(COUNTIFS(Solicitudes!$A$3:$A$502,$A39,Solicitudes!$D$3:$D$502,"&lt;="&amp;AA$3,Solicitudes!$E$3:$E$502,"&gt;="&amp;AA$3,Solicitudes!$G$3:$G$502,"Solicitada")+COUNTIFS(Solicitudes!$A$3:$A$502,$A39,Solicitudes!$D$3:$D$502,"&lt;="&amp;AA$3,Solicitudes!$E$3:$E$502,"&gt;="&amp;AA$3,Solicitudes!$G$3:$G$502,"Planificada")&gt;0,"P",""))))</f>
        <v/>
      </c>
      <c r="AB39" s="27">
        <f>IF(OR(AB$3="",$A39=""),"",IF(COUNTIFS(Solicitudes!$A$3:$A$502,$A39,Solicitudes!$D$3:$D$502,"&lt;="&amp;AB$3,Solicitudes!$E$3:$E$502,"&gt;="&amp;AB$3,Solicitudes!$G$3:$G$502,"Aprobada",Solicitudes!$L$3:$L$502,"&lt;&gt;Licencia",Solicitudes!$L$3:$L$502,"&lt;&gt;Ausencia")&gt;0,"V",IF(COUNTIFS(Solicitudes!$A$3:$A$502,$A39,Solicitudes!$D$3:$D$502,"&lt;="&amp;AB$3,Solicitudes!$E$3:$E$502,"&gt;="&amp;AB$3,Solicitudes!$G$3:$G$502,"Aprobada",Solicitudes!$L$3:$L$502,"Licencia")+COUNTIFS(Solicitudes!$A$3:$A$502,$A39,Solicitudes!$D$3:$D$502,"&lt;="&amp;AB$3,Solicitudes!$E$3:$E$502,"&gt;="&amp;AB$3,Solicitudes!$G$3:$G$502,"Aprobada",Solicitudes!$L$3:$L$502,"Ausencia")&gt;0,"L",IF(COUNTIFS(Solicitudes!$A$3:$A$502,$A39,Solicitudes!$D$3:$D$502,"&lt;="&amp;AB$3,Solicitudes!$E$3:$E$502,"&gt;="&amp;AB$3,Solicitudes!$G$3:$G$502,"Solicitada")+COUNTIFS(Solicitudes!$A$3:$A$502,$A39,Solicitudes!$D$3:$D$502,"&lt;="&amp;AB$3,Solicitudes!$E$3:$E$502,"&gt;="&amp;AB$3,Solicitudes!$G$3:$G$502,"Planificada")&gt;0,"P",""))))</f>
        <v/>
      </c>
      <c r="AC39" s="27">
        <f>IF(OR(AC$3="",$A39=""),"",IF(COUNTIFS(Solicitudes!$A$3:$A$502,$A39,Solicitudes!$D$3:$D$502,"&lt;="&amp;AC$3,Solicitudes!$E$3:$E$502,"&gt;="&amp;AC$3,Solicitudes!$G$3:$G$502,"Aprobada",Solicitudes!$L$3:$L$502,"&lt;&gt;Licencia",Solicitudes!$L$3:$L$502,"&lt;&gt;Ausencia")&gt;0,"V",IF(COUNTIFS(Solicitudes!$A$3:$A$502,$A39,Solicitudes!$D$3:$D$502,"&lt;="&amp;AC$3,Solicitudes!$E$3:$E$502,"&gt;="&amp;AC$3,Solicitudes!$G$3:$G$502,"Aprobada",Solicitudes!$L$3:$L$502,"Licencia")+COUNTIFS(Solicitudes!$A$3:$A$502,$A39,Solicitudes!$D$3:$D$502,"&lt;="&amp;AC$3,Solicitudes!$E$3:$E$502,"&gt;="&amp;AC$3,Solicitudes!$G$3:$G$502,"Aprobada",Solicitudes!$L$3:$L$502,"Ausencia")&gt;0,"L",IF(COUNTIFS(Solicitudes!$A$3:$A$502,$A39,Solicitudes!$D$3:$D$502,"&lt;="&amp;AC$3,Solicitudes!$E$3:$E$502,"&gt;="&amp;AC$3,Solicitudes!$G$3:$G$502,"Solicitada")+COUNTIFS(Solicitudes!$A$3:$A$502,$A39,Solicitudes!$D$3:$D$502,"&lt;="&amp;AC$3,Solicitudes!$E$3:$E$502,"&gt;="&amp;AC$3,Solicitudes!$G$3:$G$502,"Planificada")&gt;0,"P",""))))</f>
        <v/>
      </c>
      <c r="AD39" s="27">
        <f>IF(OR(AD$3="",$A39=""),"",IF(COUNTIFS(Solicitudes!$A$3:$A$502,$A39,Solicitudes!$D$3:$D$502,"&lt;="&amp;AD$3,Solicitudes!$E$3:$E$502,"&gt;="&amp;AD$3,Solicitudes!$G$3:$G$502,"Aprobada",Solicitudes!$L$3:$L$502,"&lt;&gt;Licencia",Solicitudes!$L$3:$L$502,"&lt;&gt;Ausencia")&gt;0,"V",IF(COUNTIFS(Solicitudes!$A$3:$A$502,$A39,Solicitudes!$D$3:$D$502,"&lt;="&amp;AD$3,Solicitudes!$E$3:$E$502,"&gt;="&amp;AD$3,Solicitudes!$G$3:$G$502,"Aprobada",Solicitudes!$L$3:$L$502,"Licencia")+COUNTIFS(Solicitudes!$A$3:$A$502,$A39,Solicitudes!$D$3:$D$502,"&lt;="&amp;AD$3,Solicitudes!$E$3:$E$502,"&gt;="&amp;AD$3,Solicitudes!$G$3:$G$502,"Aprobada",Solicitudes!$L$3:$L$502,"Ausencia")&gt;0,"L",IF(COUNTIFS(Solicitudes!$A$3:$A$502,$A39,Solicitudes!$D$3:$D$502,"&lt;="&amp;AD$3,Solicitudes!$E$3:$E$502,"&gt;="&amp;AD$3,Solicitudes!$G$3:$G$502,"Solicitada")+COUNTIFS(Solicitudes!$A$3:$A$502,$A39,Solicitudes!$D$3:$D$502,"&lt;="&amp;AD$3,Solicitudes!$E$3:$E$502,"&gt;="&amp;AD$3,Solicitudes!$G$3:$G$502,"Planificada")&gt;0,"P",""))))</f>
        <v/>
      </c>
      <c r="AE39" s="27">
        <f>IF(OR(AE$3="",$A39=""),"",IF(COUNTIFS(Solicitudes!$A$3:$A$502,$A39,Solicitudes!$D$3:$D$502,"&lt;="&amp;AE$3,Solicitudes!$E$3:$E$502,"&gt;="&amp;AE$3,Solicitudes!$G$3:$G$502,"Aprobada",Solicitudes!$L$3:$L$502,"&lt;&gt;Licencia",Solicitudes!$L$3:$L$502,"&lt;&gt;Ausencia")&gt;0,"V",IF(COUNTIFS(Solicitudes!$A$3:$A$502,$A39,Solicitudes!$D$3:$D$502,"&lt;="&amp;AE$3,Solicitudes!$E$3:$E$502,"&gt;="&amp;AE$3,Solicitudes!$G$3:$G$502,"Aprobada",Solicitudes!$L$3:$L$502,"Licencia")+COUNTIFS(Solicitudes!$A$3:$A$502,$A39,Solicitudes!$D$3:$D$502,"&lt;="&amp;AE$3,Solicitudes!$E$3:$E$502,"&gt;="&amp;AE$3,Solicitudes!$G$3:$G$502,"Aprobada",Solicitudes!$L$3:$L$502,"Ausencia")&gt;0,"L",IF(COUNTIFS(Solicitudes!$A$3:$A$502,$A39,Solicitudes!$D$3:$D$502,"&lt;="&amp;AE$3,Solicitudes!$E$3:$E$502,"&gt;="&amp;AE$3,Solicitudes!$G$3:$G$502,"Solicitada")+COUNTIFS(Solicitudes!$A$3:$A$502,$A39,Solicitudes!$D$3:$D$502,"&lt;="&amp;AE$3,Solicitudes!$E$3:$E$502,"&gt;="&amp;AE$3,Solicitudes!$G$3:$G$502,"Planificada")&gt;0,"P",""))))</f>
        <v/>
      </c>
      <c r="AF39" s="27">
        <f>IF(OR(AF$3="",$A39=""),"",IF(COUNTIFS(Solicitudes!$A$3:$A$502,$A39,Solicitudes!$D$3:$D$502,"&lt;="&amp;AF$3,Solicitudes!$E$3:$E$502,"&gt;="&amp;AF$3,Solicitudes!$G$3:$G$502,"Aprobada",Solicitudes!$L$3:$L$502,"&lt;&gt;Licencia",Solicitudes!$L$3:$L$502,"&lt;&gt;Ausencia")&gt;0,"V",IF(COUNTIFS(Solicitudes!$A$3:$A$502,$A39,Solicitudes!$D$3:$D$502,"&lt;="&amp;AF$3,Solicitudes!$E$3:$E$502,"&gt;="&amp;AF$3,Solicitudes!$G$3:$G$502,"Aprobada",Solicitudes!$L$3:$L$502,"Licencia")+COUNTIFS(Solicitudes!$A$3:$A$502,$A39,Solicitudes!$D$3:$D$502,"&lt;="&amp;AF$3,Solicitudes!$E$3:$E$502,"&gt;="&amp;AF$3,Solicitudes!$G$3:$G$502,"Aprobada",Solicitudes!$L$3:$L$502,"Ausencia")&gt;0,"L",IF(COUNTIFS(Solicitudes!$A$3:$A$502,$A39,Solicitudes!$D$3:$D$502,"&lt;="&amp;AF$3,Solicitudes!$E$3:$E$502,"&gt;="&amp;AF$3,Solicitudes!$G$3:$G$502,"Solicitada")+COUNTIFS(Solicitudes!$A$3:$A$502,$A39,Solicitudes!$D$3:$D$502,"&lt;="&amp;AF$3,Solicitudes!$E$3:$E$502,"&gt;="&amp;AF$3,Solicitudes!$G$3:$G$502,"Planificada")&gt;0,"P",""))))</f>
        <v/>
      </c>
      <c r="AG39" s="27">
        <f>IF(OR(AG$3="",$A39=""),"",IF(COUNTIFS(Solicitudes!$A$3:$A$502,$A39,Solicitudes!$D$3:$D$502,"&lt;="&amp;AG$3,Solicitudes!$E$3:$E$502,"&gt;="&amp;AG$3,Solicitudes!$G$3:$G$502,"Aprobada",Solicitudes!$L$3:$L$502,"&lt;&gt;Licencia",Solicitudes!$L$3:$L$502,"&lt;&gt;Ausencia")&gt;0,"V",IF(COUNTIFS(Solicitudes!$A$3:$A$502,$A39,Solicitudes!$D$3:$D$502,"&lt;="&amp;AG$3,Solicitudes!$E$3:$E$502,"&gt;="&amp;AG$3,Solicitudes!$G$3:$G$502,"Aprobada",Solicitudes!$L$3:$L$502,"Licencia")+COUNTIFS(Solicitudes!$A$3:$A$502,$A39,Solicitudes!$D$3:$D$502,"&lt;="&amp;AG$3,Solicitudes!$E$3:$E$502,"&gt;="&amp;AG$3,Solicitudes!$G$3:$G$502,"Aprobada",Solicitudes!$L$3:$L$502,"Ausencia")&gt;0,"L",IF(COUNTIFS(Solicitudes!$A$3:$A$502,$A39,Solicitudes!$D$3:$D$502,"&lt;="&amp;AG$3,Solicitudes!$E$3:$E$502,"&gt;="&amp;AG$3,Solicitudes!$G$3:$G$502,"Solicitada")+COUNTIFS(Solicitudes!$A$3:$A$502,$A39,Solicitudes!$D$3:$D$502,"&lt;="&amp;AG$3,Solicitudes!$E$3:$E$502,"&gt;="&amp;AG$3,Solicitudes!$G$3:$G$502,"Planificada")&gt;0,"P",""))))</f>
        <v/>
      </c>
    </row>
    <row r="40">
      <c r="A40">
        <f>IF(Saldos!A40="","",Saldos!A40)</f>
        <v/>
      </c>
      <c r="B40">
        <f>IF(A40="","",Saldos!B40)</f>
        <v/>
      </c>
      <c r="C40" s="27">
        <f>IF(OR(C$3="",$A40=""),"",IF(COUNTIFS(Solicitudes!$A$3:$A$502,$A40,Solicitudes!$D$3:$D$502,"&lt;="&amp;C$3,Solicitudes!$E$3:$E$502,"&gt;="&amp;C$3,Solicitudes!$G$3:$G$502,"Aprobada",Solicitudes!$L$3:$L$502,"&lt;&gt;Licencia",Solicitudes!$L$3:$L$502,"&lt;&gt;Ausencia")&gt;0,"V",IF(COUNTIFS(Solicitudes!$A$3:$A$502,$A40,Solicitudes!$D$3:$D$502,"&lt;="&amp;C$3,Solicitudes!$E$3:$E$502,"&gt;="&amp;C$3,Solicitudes!$G$3:$G$502,"Aprobada",Solicitudes!$L$3:$L$502,"Licencia")+COUNTIFS(Solicitudes!$A$3:$A$502,$A40,Solicitudes!$D$3:$D$502,"&lt;="&amp;C$3,Solicitudes!$E$3:$E$502,"&gt;="&amp;C$3,Solicitudes!$G$3:$G$502,"Aprobada",Solicitudes!$L$3:$L$502,"Ausencia")&gt;0,"L",IF(COUNTIFS(Solicitudes!$A$3:$A$502,$A40,Solicitudes!$D$3:$D$502,"&lt;="&amp;C$3,Solicitudes!$E$3:$E$502,"&gt;="&amp;C$3,Solicitudes!$G$3:$G$502,"Solicitada")+COUNTIFS(Solicitudes!$A$3:$A$502,$A40,Solicitudes!$D$3:$D$502,"&lt;="&amp;C$3,Solicitudes!$E$3:$E$502,"&gt;="&amp;C$3,Solicitudes!$G$3:$G$502,"Planificada")&gt;0,"P",""))))</f>
        <v/>
      </c>
      <c r="D40" s="27">
        <f>IF(OR(D$3="",$A40=""),"",IF(COUNTIFS(Solicitudes!$A$3:$A$502,$A40,Solicitudes!$D$3:$D$502,"&lt;="&amp;D$3,Solicitudes!$E$3:$E$502,"&gt;="&amp;D$3,Solicitudes!$G$3:$G$502,"Aprobada",Solicitudes!$L$3:$L$502,"&lt;&gt;Licencia",Solicitudes!$L$3:$L$502,"&lt;&gt;Ausencia")&gt;0,"V",IF(COUNTIFS(Solicitudes!$A$3:$A$502,$A40,Solicitudes!$D$3:$D$502,"&lt;="&amp;D$3,Solicitudes!$E$3:$E$502,"&gt;="&amp;D$3,Solicitudes!$G$3:$G$502,"Aprobada",Solicitudes!$L$3:$L$502,"Licencia")+COUNTIFS(Solicitudes!$A$3:$A$502,$A40,Solicitudes!$D$3:$D$502,"&lt;="&amp;D$3,Solicitudes!$E$3:$E$502,"&gt;="&amp;D$3,Solicitudes!$G$3:$G$502,"Aprobada",Solicitudes!$L$3:$L$502,"Ausencia")&gt;0,"L",IF(COUNTIFS(Solicitudes!$A$3:$A$502,$A40,Solicitudes!$D$3:$D$502,"&lt;="&amp;D$3,Solicitudes!$E$3:$E$502,"&gt;="&amp;D$3,Solicitudes!$G$3:$G$502,"Solicitada")+COUNTIFS(Solicitudes!$A$3:$A$502,$A40,Solicitudes!$D$3:$D$502,"&lt;="&amp;D$3,Solicitudes!$E$3:$E$502,"&gt;="&amp;D$3,Solicitudes!$G$3:$G$502,"Planificada")&gt;0,"P",""))))</f>
        <v/>
      </c>
      <c r="E40" s="27">
        <f>IF(OR(E$3="",$A40=""),"",IF(COUNTIFS(Solicitudes!$A$3:$A$502,$A40,Solicitudes!$D$3:$D$502,"&lt;="&amp;E$3,Solicitudes!$E$3:$E$502,"&gt;="&amp;E$3,Solicitudes!$G$3:$G$502,"Aprobada",Solicitudes!$L$3:$L$502,"&lt;&gt;Licencia",Solicitudes!$L$3:$L$502,"&lt;&gt;Ausencia")&gt;0,"V",IF(COUNTIFS(Solicitudes!$A$3:$A$502,$A40,Solicitudes!$D$3:$D$502,"&lt;="&amp;E$3,Solicitudes!$E$3:$E$502,"&gt;="&amp;E$3,Solicitudes!$G$3:$G$502,"Aprobada",Solicitudes!$L$3:$L$502,"Licencia")+COUNTIFS(Solicitudes!$A$3:$A$502,$A40,Solicitudes!$D$3:$D$502,"&lt;="&amp;E$3,Solicitudes!$E$3:$E$502,"&gt;="&amp;E$3,Solicitudes!$G$3:$G$502,"Aprobada",Solicitudes!$L$3:$L$502,"Ausencia")&gt;0,"L",IF(COUNTIFS(Solicitudes!$A$3:$A$502,$A40,Solicitudes!$D$3:$D$502,"&lt;="&amp;E$3,Solicitudes!$E$3:$E$502,"&gt;="&amp;E$3,Solicitudes!$G$3:$G$502,"Solicitada")+COUNTIFS(Solicitudes!$A$3:$A$502,$A40,Solicitudes!$D$3:$D$502,"&lt;="&amp;E$3,Solicitudes!$E$3:$E$502,"&gt;="&amp;E$3,Solicitudes!$G$3:$G$502,"Planificada")&gt;0,"P",""))))</f>
        <v/>
      </c>
      <c r="F40" s="27">
        <f>IF(OR(F$3="",$A40=""),"",IF(COUNTIFS(Solicitudes!$A$3:$A$502,$A40,Solicitudes!$D$3:$D$502,"&lt;="&amp;F$3,Solicitudes!$E$3:$E$502,"&gt;="&amp;F$3,Solicitudes!$G$3:$G$502,"Aprobada",Solicitudes!$L$3:$L$502,"&lt;&gt;Licencia",Solicitudes!$L$3:$L$502,"&lt;&gt;Ausencia")&gt;0,"V",IF(COUNTIFS(Solicitudes!$A$3:$A$502,$A40,Solicitudes!$D$3:$D$502,"&lt;="&amp;F$3,Solicitudes!$E$3:$E$502,"&gt;="&amp;F$3,Solicitudes!$G$3:$G$502,"Aprobada",Solicitudes!$L$3:$L$502,"Licencia")+COUNTIFS(Solicitudes!$A$3:$A$502,$A40,Solicitudes!$D$3:$D$502,"&lt;="&amp;F$3,Solicitudes!$E$3:$E$502,"&gt;="&amp;F$3,Solicitudes!$G$3:$G$502,"Aprobada",Solicitudes!$L$3:$L$502,"Ausencia")&gt;0,"L",IF(COUNTIFS(Solicitudes!$A$3:$A$502,$A40,Solicitudes!$D$3:$D$502,"&lt;="&amp;F$3,Solicitudes!$E$3:$E$502,"&gt;="&amp;F$3,Solicitudes!$G$3:$G$502,"Solicitada")+COUNTIFS(Solicitudes!$A$3:$A$502,$A40,Solicitudes!$D$3:$D$502,"&lt;="&amp;F$3,Solicitudes!$E$3:$E$502,"&gt;="&amp;F$3,Solicitudes!$G$3:$G$502,"Planificada")&gt;0,"P",""))))</f>
        <v/>
      </c>
      <c r="G40" s="27">
        <f>IF(OR(G$3="",$A40=""),"",IF(COUNTIFS(Solicitudes!$A$3:$A$502,$A40,Solicitudes!$D$3:$D$502,"&lt;="&amp;G$3,Solicitudes!$E$3:$E$502,"&gt;="&amp;G$3,Solicitudes!$G$3:$G$502,"Aprobada",Solicitudes!$L$3:$L$502,"&lt;&gt;Licencia",Solicitudes!$L$3:$L$502,"&lt;&gt;Ausencia")&gt;0,"V",IF(COUNTIFS(Solicitudes!$A$3:$A$502,$A40,Solicitudes!$D$3:$D$502,"&lt;="&amp;G$3,Solicitudes!$E$3:$E$502,"&gt;="&amp;G$3,Solicitudes!$G$3:$G$502,"Aprobada",Solicitudes!$L$3:$L$502,"Licencia")+COUNTIFS(Solicitudes!$A$3:$A$502,$A40,Solicitudes!$D$3:$D$502,"&lt;="&amp;G$3,Solicitudes!$E$3:$E$502,"&gt;="&amp;G$3,Solicitudes!$G$3:$G$502,"Aprobada",Solicitudes!$L$3:$L$502,"Ausencia")&gt;0,"L",IF(COUNTIFS(Solicitudes!$A$3:$A$502,$A40,Solicitudes!$D$3:$D$502,"&lt;="&amp;G$3,Solicitudes!$E$3:$E$502,"&gt;="&amp;G$3,Solicitudes!$G$3:$G$502,"Solicitada")+COUNTIFS(Solicitudes!$A$3:$A$502,$A40,Solicitudes!$D$3:$D$502,"&lt;="&amp;G$3,Solicitudes!$E$3:$E$502,"&gt;="&amp;G$3,Solicitudes!$G$3:$G$502,"Planificada")&gt;0,"P",""))))</f>
        <v/>
      </c>
      <c r="H40" s="27">
        <f>IF(OR(H$3="",$A40=""),"",IF(COUNTIFS(Solicitudes!$A$3:$A$502,$A40,Solicitudes!$D$3:$D$502,"&lt;="&amp;H$3,Solicitudes!$E$3:$E$502,"&gt;="&amp;H$3,Solicitudes!$G$3:$G$502,"Aprobada",Solicitudes!$L$3:$L$502,"&lt;&gt;Licencia",Solicitudes!$L$3:$L$502,"&lt;&gt;Ausencia")&gt;0,"V",IF(COUNTIFS(Solicitudes!$A$3:$A$502,$A40,Solicitudes!$D$3:$D$502,"&lt;="&amp;H$3,Solicitudes!$E$3:$E$502,"&gt;="&amp;H$3,Solicitudes!$G$3:$G$502,"Aprobada",Solicitudes!$L$3:$L$502,"Licencia")+COUNTIFS(Solicitudes!$A$3:$A$502,$A40,Solicitudes!$D$3:$D$502,"&lt;="&amp;H$3,Solicitudes!$E$3:$E$502,"&gt;="&amp;H$3,Solicitudes!$G$3:$G$502,"Aprobada",Solicitudes!$L$3:$L$502,"Ausencia")&gt;0,"L",IF(COUNTIFS(Solicitudes!$A$3:$A$502,$A40,Solicitudes!$D$3:$D$502,"&lt;="&amp;H$3,Solicitudes!$E$3:$E$502,"&gt;="&amp;H$3,Solicitudes!$G$3:$G$502,"Solicitada")+COUNTIFS(Solicitudes!$A$3:$A$502,$A40,Solicitudes!$D$3:$D$502,"&lt;="&amp;H$3,Solicitudes!$E$3:$E$502,"&gt;="&amp;H$3,Solicitudes!$G$3:$G$502,"Planificada")&gt;0,"P",""))))</f>
        <v/>
      </c>
      <c r="I40" s="27">
        <f>IF(OR(I$3="",$A40=""),"",IF(COUNTIFS(Solicitudes!$A$3:$A$502,$A40,Solicitudes!$D$3:$D$502,"&lt;="&amp;I$3,Solicitudes!$E$3:$E$502,"&gt;="&amp;I$3,Solicitudes!$G$3:$G$502,"Aprobada",Solicitudes!$L$3:$L$502,"&lt;&gt;Licencia",Solicitudes!$L$3:$L$502,"&lt;&gt;Ausencia")&gt;0,"V",IF(COUNTIFS(Solicitudes!$A$3:$A$502,$A40,Solicitudes!$D$3:$D$502,"&lt;="&amp;I$3,Solicitudes!$E$3:$E$502,"&gt;="&amp;I$3,Solicitudes!$G$3:$G$502,"Aprobada",Solicitudes!$L$3:$L$502,"Licencia")+COUNTIFS(Solicitudes!$A$3:$A$502,$A40,Solicitudes!$D$3:$D$502,"&lt;="&amp;I$3,Solicitudes!$E$3:$E$502,"&gt;="&amp;I$3,Solicitudes!$G$3:$G$502,"Aprobada",Solicitudes!$L$3:$L$502,"Ausencia")&gt;0,"L",IF(COUNTIFS(Solicitudes!$A$3:$A$502,$A40,Solicitudes!$D$3:$D$502,"&lt;="&amp;I$3,Solicitudes!$E$3:$E$502,"&gt;="&amp;I$3,Solicitudes!$G$3:$G$502,"Solicitada")+COUNTIFS(Solicitudes!$A$3:$A$502,$A40,Solicitudes!$D$3:$D$502,"&lt;="&amp;I$3,Solicitudes!$E$3:$E$502,"&gt;="&amp;I$3,Solicitudes!$G$3:$G$502,"Planificada")&gt;0,"P",""))))</f>
        <v/>
      </c>
      <c r="J40" s="27">
        <f>IF(OR(J$3="",$A40=""),"",IF(COUNTIFS(Solicitudes!$A$3:$A$502,$A40,Solicitudes!$D$3:$D$502,"&lt;="&amp;J$3,Solicitudes!$E$3:$E$502,"&gt;="&amp;J$3,Solicitudes!$G$3:$G$502,"Aprobada",Solicitudes!$L$3:$L$502,"&lt;&gt;Licencia",Solicitudes!$L$3:$L$502,"&lt;&gt;Ausencia")&gt;0,"V",IF(COUNTIFS(Solicitudes!$A$3:$A$502,$A40,Solicitudes!$D$3:$D$502,"&lt;="&amp;J$3,Solicitudes!$E$3:$E$502,"&gt;="&amp;J$3,Solicitudes!$G$3:$G$502,"Aprobada",Solicitudes!$L$3:$L$502,"Licencia")+COUNTIFS(Solicitudes!$A$3:$A$502,$A40,Solicitudes!$D$3:$D$502,"&lt;="&amp;J$3,Solicitudes!$E$3:$E$502,"&gt;="&amp;J$3,Solicitudes!$G$3:$G$502,"Aprobada",Solicitudes!$L$3:$L$502,"Ausencia")&gt;0,"L",IF(COUNTIFS(Solicitudes!$A$3:$A$502,$A40,Solicitudes!$D$3:$D$502,"&lt;="&amp;J$3,Solicitudes!$E$3:$E$502,"&gt;="&amp;J$3,Solicitudes!$G$3:$G$502,"Solicitada")+COUNTIFS(Solicitudes!$A$3:$A$502,$A40,Solicitudes!$D$3:$D$502,"&lt;="&amp;J$3,Solicitudes!$E$3:$E$502,"&gt;="&amp;J$3,Solicitudes!$G$3:$G$502,"Planificada")&gt;0,"P",""))))</f>
        <v/>
      </c>
      <c r="K40" s="27">
        <f>IF(OR(K$3="",$A40=""),"",IF(COUNTIFS(Solicitudes!$A$3:$A$502,$A40,Solicitudes!$D$3:$D$502,"&lt;="&amp;K$3,Solicitudes!$E$3:$E$502,"&gt;="&amp;K$3,Solicitudes!$G$3:$G$502,"Aprobada",Solicitudes!$L$3:$L$502,"&lt;&gt;Licencia",Solicitudes!$L$3:$L$502,"&lt;&gt;Ausencia")&gt;0,"V",IF(COUNTIFS(Solicitudes!$A$3:$A$502,$A40,Solicitudes!$D$3:$D$502,"&lt;="&amp;K$3,Solicitudes!$E$3:$E$502,"&gt;="&amp;K$3,Solicitudes!$G$3:$G$502,"Aprobada",Solicitudes!$L$3:$L$502,"Licencia")+COUNTIFS(Solicitudes!$A$3:$A$502,$A40,Solicitudes!$D$3:$D$502,"&lt;="&amp;K$3,Solicitudes!$E$3:$E$502,"&gt;="&amp;K$3,Solicitudes!$G$3:$G$502,"Aprobada",Solicitudes!$L$3:$L$502,"Ausencia")&gt;0,"L",IF(COUNTIFS(Solicitudes!$A$3:$A$502,$A40,Solicitudes!$D$3:$D$502,"&lt;="&amp;K$3,Solicitudes!$E$3:$E$502,"&gt;="&amp;K$3,Solicitudes!$G$3:$G$502,"Solicitada")+COUNTIFS(Solicitudes!$A$3:$A$502,$A40,Solicitudes!$D$3:$D$502,"&lt;="&amp;K$3,Solicitudes!$E$3:$E$502,"&gt;="&amp;K$3,Solicitudes!$G$3:$G$502,"Planificada")&gt;0,"P",""))))</f>
        <v/>
      </c>
      <c r="L40" s="27">
        <f>IF(OR(L$3="",$A40=""),"",IF(COUNTIFS(Solicitudes!$A$3:$A$502,$A40,Solicitudes!$D$3:$D$502,"&lt;="&amp;L$3,Solicitudes!$E$3:$E$502,"&gt;="&amp;L$3,Solicitudes!$G$3:$G$502,"Aprobada",Solicitudes!$L$3:$L$502,"&lt;&gt;Licencia",Solicitudes!$L$3:$L$502,"&lt;&gt;Ausencia")&gt;0,"V",IF(COUNTIFS(Solicitudes!$A$3:$A$502,$A40,Solicitudes!$D$3:$D$502,"&lt;="&amp;L$3,Solicitudes!$E$3:$E$502,"&gt;="&amp;L$3,Solicitudes!$G$3:$G$502,"Aprobada",Solicitudes!$L$3:$L$502,"Licencia")+COUNTIFS(Solicitudes!$A$3:$A$502,$A40,Solicitudes!$D$3:$D$502,"&lt;="&amp;L$3,Solicitudes!$E$3:$E$502,"&gt;="&amp;L$3,Solicitudes!$G$3:$G$502,"Aprobada",Solicitudes!$L$3:$L$502,"Ausencia")&gt;0,"L",IF(COUNTIFS(Solicitudes!$A$3:$A$502,$A40,Solicitudes!$D$3:$D$502,"&lt;="&amp;L$3,Solicitudes!$E$3:$E$502,"&gt;="&amp;L$3,Solicitudes!$G$3:$G$502,"Solicitada")+COUNTIFS(Solicitudes!$A$3:$A$502,$A40,Solicitudes!$D$3:$D$502,"&lt;="&amp;L$3,Solicitudes!$E$3:$E$502,"&gt;="&amp;L$3,Solicitudes!$G$3:$G$502,"Planificada")&gt;0,"P",""))))</f>
        <v/>
      </c>
      <c r="M40" s="27">
        <f>IF(OR(M$3="",$A40=""),"",IF(COUNTIFS(Solicitudes!$A$3:$A$502,$A40,Solicitudes!$D$3:$D$502,"&lt;="&amp;M$3,Solicitudes!$E$3:$E$502,"&gt;="&amp;M$3,Solicitudes!$G$3:$G$502,"Aprobada",Solicitudes!$L$3:$L$502,"&lt;&gt;Licencia",Solicitudes!$L$3:$L$502,"&lt;&gt;Ausencia")&gt;0,"V",IF(COUNTIFS(Solicitudes!$A$3:$A$502,$A40,Solicitudes!$D$3:$D$502,"&lt;="&amp;M$3,Solicitudes!$E$3:$E$502,"&gt;="&amp;M$3,Solicitudes!$G$3:$G$502,"Aprobada",Solicitudes!$L$3:$L$502,"Licencia")+COUNTIFS(Solicitudes!$A$3:$A$502,$A40,Solicitudes!$D$3:$D$502,"&lt;="&amp;M$3,Solicitudes!$E$3:$E$502,"&gt;="&amp;M$3,Solicitudes!$G$3:$G$502,"Aprobada",Solicitudes!$L$3:$L$502,"Ausencia")&gt;0,"L",IF(COUNTIFS(Solicitudes!$A$3:$A$502,$A40,Solicitudes!$D$3:$D$502,"&lt;="&amp;M$3,Solicitudes!$E$3:$E$502,"&gt;="&amp;M$3,Solicitudes!$G$3:$G$502,"Solicitada")+COUNTIFS(Solicitudes!$A$3:$A$502,$A40,Solicitudes!$D$3:$D$502,"&lt;="&amp;M$3,Solicitudes!$E$3:$E$502,"&gt;="&amp;M$3,Solicitudes!$G$3:$G$502,"Planificada")&gt;0,"P",""))))</f>
        <v/>
      </c>
      <c r="N40" s="27">
        <f>IF(OR(N$3="",$A40=""),"",IF(COUNTIFS(Solicitudes!$A$3:$A$502,$A40,Solicitudes!$D$3:$D$502,"&lt;="&amp;N$3,Solicitudes!$E$3:$E$502,"&gt;="&amp;N$3,Solicitudes!$G$3:$G$502,"Aprobada",Solicitudes!$L$3:$L$502,"&lt;&gt;Licencia",Solicitudes!$L$3:$L$502,"&lt;&gt;Ausencia")&gt;0,"V",IF(COUNTIFS(Solicitudes!$A$3:$A$502,$A40,Solicitudes!$D$3:$D$502,"&lt;="&amp;N$3,Solicitudes!$E$3:$E$502,"&gt;="&amp;N$3,Solicitudes!$G$3:$G$502,"Aprobada",Solicitudes!$L$3:$L$502,"Licencia")+COUNTIFS(Solicitudes!$A$3:$A$502,$A40,Solicitudes!$D$3:$D$502,"&lt;="&amp;N$3,Solicitudes!$E$3:$E$502,"&gt;="&amp;N$3,Solicitudes!$G$3:$G$502,"Aprobada",Solicitudes!$L$3:$L$502,"Ausencia")&gt;0,"L",IF(COUNTIFS(Solicitudes!$A$3:$A$502,$A40,Solicitudes!$D$3:$D$502,"&lt;="&amp;N$3,Solicitudes!$E$3:$E$502,"&gt;="&amp;N$3,Solicitudes!$G$3:$G$502,"Solicitada")+COUNTIFS(Solicitudes!$A$3:$A$502,$A40,Solicitudes!$D$3:$D$502,"&lt;="&amp;N$3,Solicitudes!$E$3:$E$502,"&gt;="&amp;N$3,Solicitudes!$G$3:$G$502,"Planificada")&gt;0,"P",""))))</f>
        <v/>
      </c>
      <c r="O40" s="27">
        <f>IF(OR(O$3="",$A40=""),"",IF(COUNTIFS(Solicitudes!$A$3:$A$502,$A40,Solicitudes!$D$3:$D$502,"&lt;="&amp;O$3,Solicitudes!$E$3:$E$502,"&gt;="&amp;O$3,Solicitudes!$G$3:$G$502,"Aprobada",Solicitudes!$L$3:$L$502,"&lt;&gt;Licencia",Solicitudes!$L$3:$L$502,"&lt;&gt;Ausencia")&gt;0,"V",IF(COUNTIFS(Solicitudes!$A$3:$A$502,$A40,Solicitudes!$D$3:$D$502,"&lt;="&amp;O$3,Solicitudes!$E$3:$E$502,"&gt;="&amp;O$3,Solicitudes!$G$3:$G$502,"Aprobada",Solicitudes!$L$3:$L$502,"Licencia")+COUNTIFS(Solicitudes!$A$3:$A$502,$A40,Solicitudes!$D$3:$D$502,"&lt;="&amp;O$3,Solicitudes!$E$3:$E$502,"&gt;="&amp;O$3,Solicitudes!$G$3:$G$502,"Aprobada",Solicitudes!$L$3:$L$502,"Ausencia")&gt;0,"L",IF(COUNTIFS(Solicitudes!$A$3:$A$502,$A40,Solicitudes!$D$3:$D$502,"&lt;="&amp;O$3,Solicitudes!$E$3:$E$502,"&gt;="&amp;O$3,Solicitudes!$G$3:$G$502,"Solicitada")+COUNTIFS(Solicitudes!$A$3:$A$502,$A40,Solicitudes!$D$3:$D$502,"&lt;="&amp;O$3,Solicitudes!$E$3:$E$502,"&gt;="&amp;O$3,Solicitudes!$G$3:$G$502,"Planificada")&gt;0,"P",""))))</f>
        <v/>
      </c>
      <c r="P40" s="27">
        <f>IF(OR(P$3="",$A40=""),"",IF(COUNTIFS(Solicitudes!$A$3:$A$502,$A40,Solicitudes!$D$3:$D$502,"&lt;="&amp;P$3,Solicitudes!$E$3:$E$502,"&gt;="&amp;P$3,Solicitudes!$G$3:$G$502,"Aprobada",Solicitudes!$L$3:$L$502,"&lt;&gt;Licencia",Solicitudes!$L$3:$L$502,"&lt;&gt;Ausencia")&gt;0,"V",IF(COUNTIFS(Solicitudes!$A$3:$A$502,$A40,Solicitudes!$D$3:$D$502,"&lt;="&amp;P$3,Solicitudes!$E$3:$E$502,"&gt;="&amp;P$3,Solicitudes!$G$3:$G$502,"Aprobada",Solicitudes!$L$3:$L$502,"Licencia")+COUNTIFS(Solicitudes!$A$3:$A$502,$A40,Solicitudes!$D$3:$D$502,"&lt;="&amp;P$3,Solicitudes!$E$3:$E$502,"&gt;="&amp;P$3,Solicitudes!$G$3:$G$502,"Aprobada",Solicitudes!$L$3:$L$502,"Ausencia")&gt;0,"L",IF(COUNTIFS(Solicitudes!$A$3:$A$502,$A40,Solicitudes!$D$3:$D$502,"&lt;="&amp;P$3,Solicitudes!$E$3:$E$502,"&gt;="&amp;P$3,Solicitudes!$G$3:$G$502,"Solicitada")+COUNTIFS(Solicitudes!$A$3:$A$502,$A40,Solicitudes!$D$3:$D$502,"&lt;="&amp;P$3,Solicitudes!$E$3:$E$502,"&gt;="&amp;P$3,Solicitudes!$G$3:$G$502,"Planificada")&gt;0,"P",""))))</f>
        <v/>
      </c>
      <c r="Q40" s="27">
        <f>IF(OR(Q$3="",$A40=""),"",IF(COUNTIFS(Solicitudes!$A$3:$A$502,$A40,Solicitudes!$D$3:$D$502,"&lt;="&amp;Q$3,Solicitudes!$E$3:$E$502,"&gt;="&amp;Q$3,Solicitudes!$G$3:$G$502,"Aprobada",Solicitudes!$L$3:$L$502,"&lt;&gt;Licencia",Solicitudes!$L$3:$L$502,"&lt;&gt;Ausencia")&gt;0,"V",IF(COUNTIFS(Solicitudes!$A$3:$A$502,$A40,Solicitudes!$D$3:$D$502,"&lt;="&amp;Q$3,Solicitudes!$E$3:$E$502,"&gt;="&amp;Q$3,Solicitudes!$G$3:$G$502,"Aprobada",Solicitudes!$L$3:$L$502,"Licencia")+COUNTIFS(Solicitudes!$A$3:$A$502,$A40,Solicitudes!$D$3:$D$502,"&lt;="&amp;Q$3,Solicitudes!$E$3:$E$502,"&gt;="&amp;Q$3,Solicitudes!$G$3:$G$502,"Aprobada",Solicitudes!$L$3:$L$502,"Ausencia")&gt;0,"L",IF(COUNTIFS(Solicitudes!$A$3:$A$502,$A40,Solicitudes!$D$3:$D$502,"&lt;="&amp;Q$3,Solicitudes!$E$3:$E$502,"&gt;="&amp;Q$3,Solicitudes!$G$3:$G$502,"Solicitada")+COUNTIFS(Solicitudes!$A$3:$A$502,$A40,Solicitudes!$D$3:$D$502,"&lt;="&amp;Q$3,Solicitudes!$E$3:$E$502,"&gt;="&amp;Q$3,Solicitudes!$G$3:$G$502,"Planificada")&gt;0,"P",""))))</f>
        <v/>
      </c>
      <c r="R40" s="27">
        <f>IF(OR(R$3="",$A40=""),"",IF(COUNTIFS(Solicitudes!$A$3:$A$502,$A40,Solicitudes!$D$3:$D$502,"&lt;="&amp;R$3,Solicitudes!$E$3:$E$502,"&gt;="&amp;R$3,Solicitudes!$G$3:$G$502,"Aprobada",Solicitudes!$L$3:$L$502,"&lt;&gt;Licencia",Solicitudes!$L$3:$L$502,"&lt;&gt;Ausencia")&gt;0,"V",IF(COUNTIFS(Solicitudes!$A$3:$A$502,$A40,Solicitudes!$D$3:$D$502,"&lt;="&amp;R$3,Solicitudes!$E$3:$E$502,"&gt;="&amp;R$3,Solicitudes!$G$3:$G$502,"Aprobada",Solicitudes!$L$3:$L$502,"Licencia")+COUNTIFS(Solicitudes!$A$3:$A$502,$A40,Solicitudes!$D$3:$D$502,"&lt;="&amp;R$3,Solicitudes!$E$3:$E$502,"&gt;="&amp;R$3,Solicitudes!$G$3:$G$502,"Aprobada",Solicitudes!$L$3:$L$502,"Ausencia")&gt;0,"L",IF(COUNTIFS(Solicitudes!$A$3:$A$502,$A40,Solicitudes!$D$3:$D$502,"&lt;="&amp;R$3,Solicitudes!$E$3:$E$502,"&gt;="&amp;R$3,Solicitudes!$G$3:$G$502,"Solicitada")+COUNTIFS(Solicitudes!$A$3:$A$502,$A40,Solicitudes!$D$3:$D$502,"&lt;="&amp;R$3,Solicitudes!$E$3:$E$502,"&gt;="&amp;R$3,Solicitudes!$G$3:$G$502,"Planificada")&gt;0,"P",""))))</f>
        <v/>
      </c>
      <c r="S40" s="27">
        <f>IF(OR(S$3="",$A40=""),"",IF(COUNTIFS(Solicitudes!$A$3:$A$502,$A40,Solicitudes!$D$3:$D$502,"&lt;="&amp;S$3,Solicitudes!$E$3:$E$502,"&gt;="&amp;S$3,Solicitudes!$G$3:$G$502,"Aprobada",Solicitudes!$L$3:$L$502,"&lt;&gt;Licencia",Solicitudes!$L$3:$L$502,"&lt;&gt;Ausencia")&gt;0,"V",IF(COUNTIFS(Solicitudes!$A$3:$A$502,$A40,Solicitudes!$D$3:$D$502,"&lt;="&amp;S$3,Solicitudes!$E$3:$E$502,"&gt;="&amp;S$3,Solicitudes!$G$3:$G$502,"Aprobada",Solicitudes!$L$3:$L$502,"Licencia")+COUNTIFS(Solicitudes!$A$3:$A$502,$A40,Solicitudes!$D$3:$D$502,"&lt;="&amp;S$3,Solicitudes!$E$3:$E$502,"&gt;="&amp;S$3,Solicitudes!$G$3:$G$502,"Aprobada",Solicitudes!$L$3:$L$502,"Ausencia")&gt;0,"L",IF(COUNTIFS(Solicitudes!$A$3:$A$502,$A40,Solicitudes!$D$3:$D$502,"&lt;="&amp;S$3,Solicitudes!$E$3:$E$502,"&gt;="&amp;S$3,Solicitudes!$G$3:$G$502,"Solicitada")+COUNTIFS(Solicitudes!$A$3:$A$502,$A40,Solicitudes!$D$3:$D$502,"&lt;="&amp;S$3,Solicitudes!$E$3:$E$502,"&gt;="&amp;S$3,Solicitudes!$G$3:$G$502,"Planificada")&gt;0,"P",""))))</f>
        <v/>
      </c>
      <c r="T40" s="27">
        <f>IF(OR(T$3="",$A40=""),"",IF(COUNTIFS(Solicitudes!$A$3:$A$502,$A40,Solicitudes!$D$3:$D$502,"&lt;="&amp;T$3,Solicitudes!$E$3:$E$502,"&gt;="&amp;T$3,Solicitudes!$G$3:$G$502,"Aprobada",Solicitudes!$L$3:$L$502,"&lt;&gt;Licencia",Solicitudes!$L$3:$L$502,"&lt;&gt;Ausencia")&gt;0,"V",IF(COUNTIFS(Solicitudes!$A$3:$A$502,$A40,Solicitudes!$D$3:$D$502,"&lt;="&amp;T$3,Solicitudes!$E$3:$E$502,"&gt;="&amp;T$3,Solicitudes!$G$3:$G$502,"Aprobada",Solicitudes!$L$3:$L$502,"Licencia")+COUNTIFS(Solicitudes!$A$3:$A$502,$A40,Solicitudes!$D$3:$D$502,"&lt;="&amp;T$3,Solicitudes!$E$3:$E$502,"&gt;="&amp;T$3,Solicitudes!$G$3:$G$502,"Aprobada",Solicitudes!$L$3:$L$502,"Ausencia")&gt;0,"L",IF(COUNTIFS(Solicitudes!$A$3:$A$502,$A40,Solicitudes!$D$3:$D$502,"&lt;="&amp;T$3,Solicitudes!$E$3:$E$502,"&gt;="&amp;T$3,Solicitudes!$G$3:$G$502,"Solicitada")+COUNTIFS(Solicitudes!$A$3:$A$502,$A40,Solicitudes!$D$3:$D$502,"&lt;="&amp;T$3,Solicitudes!$E$3:$E$502,"&gt;="&amp;T$3,Solicitudes!$G$3:$G$502,"Planificada")&gt;0,"P",""))))</f>
        <v/>
      </c>
      <c r="U40" s="27">
        <f>IF(OR(U$3="",$A40=""),"",IF(COUNTIFS(Solicitudes!$A$3:$A$502,$A40,Solicitudes!$D$3:$D$502,"&lt;="&amp;U$3,Solicitudes!$E$3:$E$502,"&gt;="&amp;U$3,Solicitudes!$G$3:$G$502,"Aprobada",Solicitudes!$L$3:$L$502,"&lt;&gt;Licencia",Solicitudes!$L$3:$L$502,"&lt;&gt;Ausencia")&gt;0,"V",IF(COUNTIFS(Solicitudes!$A$3:$A$502,$A40,Solicitudes!$D$3:$D$502,"&lt;="&amp;U$3,Solicitudes!$E$3:$E$502,"&gt;="&amp;U$3,Solicitudes!$G$3:$G$502,"Aprobada",Solicitudes!$L$3:$L$502,"Licencia")+COUNTIFS(Solicitudes!$A$3:$A$502,$A40,Solicitudes!$D$3:$D$502,"&lt;="&amp;U$3,Solicitudes!$E$3:$E$502,"&gt;="&amp;U$3,Solicitudes!$G$3:$G$502,"Aprobada",Solicitudes!$L$3:$L$502,"Ausencia")&gt;0,"L",IF(COUNTIFS(Solicitudes!$A$3:$A$502,$A40,Solicitudes!$D$3:$D$502,"&lt;="&amp;U$3,Solicitudes!$E$3:$E$502,"&gt;="&amp;U$3,Solicitudes!$G$3:$G$502,"Solicitada")+COUNTIFS(Solicitudes!$A$3:$A$502,$A40,Solicitudes!$D$3:$D$502,"&lt;="&amp;U$3,Solicitudes!$E$3:$E$502,"&gt;="&amp;U$3,Solicitudes!$G$3:$G$502,"Planificada")&gt;0,"P",""))))</f>
        <v/>
      </c>
      <c r="V40" s="27">
        <f>IF(OR(V$3="",$A40=""),"",IF(COUNTIFS(Solicitudes!$A$3:$A$502,$A40,Solicitudes!$D$3:$D$502,"&lt;="&amp;V$3,Solicitudes!$E$3:$E$502,"&gt;="&amp;V$3,Solicitudes!$G$3:$G$502,"Aprobada",Solicitudes!$L$3:$L$502,"&lt;&gt;Licencia",Solicitudes!$L$3:$L$502,"&lt;&gt;Ausencia")&gt;0,"V",IF(COUNTIFS(Solicitudes!$A$3:$A$502,$A40,Solicitudes!$D$3:$D$502,"&lt;="&amp;V$3,Solicitudes!$E$3:$E$502,"&gt;="&amp;V$3,Solicitudes!$G$3:$G$502,"Aprobada",Solicitudes!$L$3:$L$502,"Licencia")+COUNTIFS(Solicitudes!$A$3:$A$502,$A40,Solicitudes!$D$3:$D$502,"&lt;="&amp;V$3,Solicitudes!$E$3:$E$502,"&gt;="&amp;V$3,Solicitudes!$G$3:$G$502,"Aprobada",Solicitudes!$L$3:$L$502,"Ausencia")&gt;0,"L",IF(COUNTIFS(Solicitudes!$A$3:$A$502,$A40,Solicitudes!$D$3:$D$502,"&lt;="&amp;V$3,Solicitudes!$E$3:$E$502,"&gt;="&amp;V$3,Solicitudes!$G$3:$G$502,"Solicitada")+COUNTIFS(Solicitudes!$A$3:$A$502,$A40,Solicitudes!$D$3:$D$502,"&lt;="&amp;V$3,Solicitudes!$E$3:$E$502,"&gt;="&amp;V$3,Solicitudes!$G$3:$G$502,"Planificada")&gt;0,"P",""))))</f>
        <v/>
      </c>
      <c r="W40" s="27">
        <f>IF(OR(W$3="",$A40=""),"",IF(COUNTIFS(Solicitudes!$A$3:$A$502,$A40,Solicitudes!$D$3:$D$502,"&lt;="&amp;W$3,Solicitudes!$E$3:$E$502,"&gt;="&amp;W$3,Solicitudes!$G$3:$G$502,"Aprobada",Solicitudes!$L$3:$L$502,"&lt;&gt;Licencia",Solicitudes!$L$3:$L$502,"&lt;&gt;Ausencia")&gt;0,"V",IF(COUNTIFS(Solicitudes!$A$3:$A$502,$A40,Solicitudes!$D$3:$D$502,"&lt;="&amp;W$3,Solicitudes!$E$3:$E$502,"&gt;="&amp;W$3,Solicitudes!$G$3:$G$502,"Aprobada",Solicitudes!$L$3:$L$502,"Licencia")+COUNTIFS(Solicitudes!$A$3:$A$502,$A40,Solicitudes!$D$3:$D$502,"&lt;="&amp;W$3,Solicitudes!$E$3:$E$502,"&gt;="&amp;W$3,Solicitudes!$G$3:$G$502,"Aprobada",Solicitudes!$L$3:$L$502,"Ausencia")&gt;0,"L",IF(COUNTIFS(Solicitudes!$A$3:$A$502,$A40,Solicitudes!$D$3:$D$502,"&lt;="&amp;W$3,Solicitudes!$E$3:$E$502,"&gt;="&amp;W$3,Solicitudes!$G$3:$G$502,"Solicitada")+COUNTIFS(Solicitudes!$A$3:$A$502,$A40,Solicitudes!$D$3:$D$502,"&lt;="&amp;W$3,Solicitudes!$E$3:$E$502,"&gt;="&amp;W$3,Solicitudes!$G$3:$G$502,"Planificada")&gt;0,"P",""))))</f>
        <v/>
      </c>
      <c r="X40" s="27">
        <f>IF(OR(X$3="",$A40=""),"",IF(COUNTIFS(Solicitudes!$A$3:$A$502,$A40,Solicitudes!$D$3:$D$502,"&lt;="&amp;X$3,Solicitudes!$E$3:$E$502,"&gt;="&amp;X$3,Solicitudes!$G$3:$G$502,"Aprobada",Solicitudes!$L$3:$L$502,"&lt;&gt;Licencia",Solicitudes!$L$3:$L$502,"&lt;&gt;Ausencia")&gt;0,"V",IF(COUNTIFS(Solicitudes!$A$3:$A$502,$A40,Solicitudes!$D$3:$D$502,"&lt;="&amp;X$3,Solicitudes!$E$3:$E$502,"&gt;="&amp;X$3,Solicitudes!$G$3:$G$502,"Aprobada",Solicitudes!$L$3:$L$502,"Licencia")+COUNTIFS(Solicitudes!$A$3:$A$502,$A40,Solicitudes!$D$3:$D$502,"&lt;="&amp;X$3,Solicitudes!$E$3:$E$502,"&gt;="&amp;X$3,Solicitudes!$G$3:$G$502,"Aprobada",Solicitudes!$L$3:$L$502,"Ausencia")&gt;0,"L",IF(COUNTIFS(Solicitudes!$A$3:$A$502,$A40,Solicitudes!$D$3:$D$502,"&lt;="&amp;X$3,Solicitudes!$E$3:$E$502,"&gt;="&amp;X$3,Solicitudes!$G$3:$G$502,"Solicitada")+COUNTIFS(Solicitudes!$A$3:$A$502,$A40,Solicitudes!$D$3:$D$502,"&lt;="&amp;X$3,Solicitudes!$E$3:$E$502,"&gt;="&amp;X$3,Solicitudes!$G$3:$G$502,"Planificada")&gt;0,"P",""))))</f>
        <v/>
      </c>
      <c r="Y40" s="27">
        <f>IF(OR(Y$3="",$A40=""),"",IF(COUNTIFS(Solicitudes!$A$3:$A$502,$A40,Solicitudes!$D$3:$D$502,"&lt;="&amp;Y$3,Solicitudes!$E$3:$E$502,"&gt;="&amp;Y$3,Solicitudes!$G$3:$G$502,"Aprobada",Solicitudes!$L$3:$L$502,"&lt;&gt;Licencia",Solicitudes!$L$3:$L$502,"&lt;&gt;Ausencia")&gt;0,"V",IF(COUNTIFS(Solicitudes!$A$3:$A$502,$A40,Solicitudes!$D$3:$D$502,"&lt;="&amp;Y$3,Solicitudes!$E$3:$E$502,"&gt;="&amp;Y$3,Solicitudes!$G$3:$G$502,"Aprobada",Solicitudes!$L$3:$L$502,"Licencia")+COUNTIFS(Solicitudes!$A$3:$A$502,$A40,Solicitudes!$D$3:$D$502,"&lt;="&amp;Y$3,Solicitudes!$E$3:$E$502,"&gt;="&amp;Y$3,Solicitudes!$G$3:$G$502,"Aprobada",Solicitudes!$L$3:$L$502,"Ausencia")&gt;0,"L",IF(COUNTIFS(Solicitudes!$A$3:$A$502,$A40,Solicitudes!$D$3:$D$502,"&lt;="&amp;Y$3,Solicitudes!$E$3:$E$502,"&gt;="&amp;Y$3,Solicitudes!$G$3:$G$502,"Solicitada")+COUNTIFS(Solicitudes!$A$3:$A$502,$A40,Solicitudes!$D$3:$D$502,"&lt;="&amp;Y$3,Solicitudes!$E$3:$E$502,"&gt;="&amp;Y$3,Solicitudes!$G$3:$G$502,"Planificada")&gt;0,"P",""))))</f>
        <v/>
      </c>
      <c r="Z40" s="27">
        <f>IF(OR(Z$3="",$A40=""),"",IF(COUNTIFS(Solicitudes!$A$3:$A$502,$A40,Solicitudes!$D$3:$D$502,"&lt;="&amp;Z$3,Solicitudes!$E$3:$E$502,"&gt;="&amp;Z$3,Solicitudes!$G$3:$G$502,"Aprobada",Solicitudes!$L$3:$L$502,"&lt;&gt;Licencia",Solicitudes!$L$3:$L$502,"&lt;&gt;Ausencia")&gt;0,"V",IF(COUNTIFS(Solicitudes!$A$3:$A$502,$A40,Solicitudes!$D$3:$D$502,"&lt;="&amp;Z$3,Solicitudes!$E$3:$E$502,"&gt;="&amp;Z$3,Solicitudes!$G$3:$G$502,"Aprobada",Solicitudes!$L$3:$L$502,"Licencia")+COUNTIFS(Solicitudes!$A$3:$A$502,$A40,Solicitudes!$D$3:$D$502,"&lt;="&amp;Z$3,Solicitudes!$E$3:$E$502,"&gt;="&amp;Z$3,Solicitudes!$G$3:$G$502,"Aprobada",Solicitudes!$L$3:$L$502,"Ausencia")&gt;0,"L",IF(COUNTIFS(Solicitudes!$A$3:$A$502,$A40,Solicitudes!$D$3:$D$502,"&lt;="&amp;Z$3,Solicitudes!$E$3:$E$502,"&gt;="&amp;Z$3,Solicitudes!$G$3:$G$502,"Solicitada")+COUNTIFS(Solicitudes!$A$3:$A$502,$A40,Solicitudes!$D$3:$D$502,"&lt;="&amp;Z$3,Solicitudes!$E$3:$E$502,"&gt;="&amp;Z$3,Solicitudes!$G$3:$G$502,"Planificada")&gt;0,"P",""))))</f>
        <v/>
      </c>
      <c r="AA40" s="27">
        <f>IF(OR(AA$3="",$A40=""),"",IF(COUNTIFS(Solicitudes!$A$3:$A$502,$A40,Solicitudes!$D$3:$D$502,"&lt;="&amp;AA$3,Solicitudes!$E$3:$E$502,"&gt;="&amp;AA$3,Solicitudes!$G$3:$G$502,"Aprobada",Solicitudes!$L$3:$L$502,"&lt;&gt;Licencia",Solicitudes!$L$3:$L$502,"&lt;&gt;Ausencia")&gt;0,"V",IF(COUNTIFS(Solicitudes!$A$3:$A$502,$A40,Solicitudes!$D$3:$D$502,"&lt;="&amp;AA$3,Solicitudes!$E$3:$E$502,"&gt;="&amp;AA$3,Solicitudes!$G$3:$G$502,"Aprobada",Solicitudes!$L$3:$L$502,"Licencia")+COUNTIFS(Solicitudes!$A$3:$A$502,$A40,Solicitudes!$D$3:$D$502,"&lt;="&amp;AA$3,Solicitudes!$E$3:$E$502,"&gt;="&amp;AA$3,Solicitudes!$G$3:$G$502,"Aprobada",Solicitudes!$L$3:$L$502,"Ausencia")&gt;0,"L",IF(COUNTIFS(Solicitudes!$A$3:$A$502,$A40,Solicitudes!$D$3:$D$502,"&lt;="&amp;AA$3,Solicitudes!$E$3:$E$502,"&gt;="&amp;AA$3,Solicitudes!$G$3:$G$502,"Solicitada")+COUNTIFS(Solicitudes!$A$3:$A$502,$A40,Solicitudes!$D$3:$D$502,"&lt;="&amp;AA$3,Solicitudes!$E$3:$E$502,"&gt;="&amp;AA$3,Solicitudes!$G$3:$G$502,"Planificada")&gt;0,"P",""))))</f>
        <v/>
      </c>
      <c r="AB40" s="27">
        <f>IF(OR(AB$3="",$A40=""),"",IF(COUNTIFS(Solicitudes!$A$3:$A$502,$A40,Solicitudes!$D$3:$D$502,"&lt;="&amp;AB$3,Solicitudes!$E$3:$E$502,"&gt;="&amp;AB$3,Solicitudes!$G$3:$G$502,"Aprobada",Solicitudes!$L$3:$L$502,"&lt;&gt;Licencia",Solicitudes!$L$3:$L$502,"&lt;&gt;Ausencia")&gt;0,"V",IF(COUNTIFS(Solicitudes!$A$3:$A$502,$A40,Solicitudes!$D$3:$D$502,"&lt;="&amp;AB$3,Solicitudes!$E$3:$E$502,"&gt;="&amp;AB$3,Solicitudes!$G$3:$G$502,"Aprobada",Solicitudes!$L$3:$L$502,"Licencia")+COUNTIFS(Solicitudes!$A$3:$A$502,$A40,Solicitudes!$D$3:$D$502,"&lt;="&amp;AB$3,Solicitudes!$E$3:$E$502,"&gt;="&amp;AB$3,Solicitudes!$G$3:$G$502,"Aprobada",Solicitudes!$L$3:$L$502,"Ausencia")&gt;0,"L",IF(COUNTIFS(Solicitudes!$A$3:$A$502,$A40,Solicitudes!$D$3:$D$502,"&lt;="&amp;AB$3,Solicitudes!$E$3:$E$502,"&gt;="&amp;AB$3,Solicitudes!$G$3:$G$502,"Solicitada")+COUNTIFS(Solicitudes!$A$3:$A$502,$A40,Solicitudes!$D$3:$D$502,"&lt;="&amp;AB$3,Solicitudes!$E$3:$E$502,"&gt;="&amp;AB$3,Solicitudes!$G$3:$G$502,"Planificada")&gt;0,"P",""))))</f>
        <v/>
      </c>
      <c r="AC40" s="27">
        <f>IF(OR(AC$3="",$A40=""),"",IF(COUNTIFS(Solicitudes!$A$3:$A$502,$A40,Solicitudes!$D$3:$D$502,"&lt;="&amp;AC$3,Solicitudes!$E$3:$E$502,"&gt;="&amp;AC$3,Solicitudes!$G$3:$G$502,"Aprobada",Solicitudes!$L$3:$L$502,"&lt;&gt;Licencia",Solicitudes!$L$3:$L$502,"&lt;&gt;Ausencia")&gt;0,"V",IF(COUNTIFS(Solicitudes!$A$3:$A$502,$A40,Solicitudes!$D$3:$D$502,"&lt;="&amp;AC$3,Solicitudes!$E$3:$E$502,"&gt;="&amp;AC$3,Solicitudes!$G$3:$G$502,"Aprobada",Solicitudes!$L$3:$L$502,"Licencia")+COUNTIFS(Solicitudes!$A$3:$A$502,$A40,Solicitudes!$D$3:$D$502,"&lt;="&amp;AC$3,Solicitudes!$E$3:$E$502,"&gt;="&amp;AC$3,Solicitudes!$G$3:$G$502,"Aprobada",Solicitudes!$L$3:$L$502,"Ausencia")&gt;0,"L",IF(COUNTIFS(Solicitudes!$A$3:$A$502,$A40,Solicitudes!$D$3:$D$502,"&lt;="&amp;AC$3,Solicitudes!$E$3:$E$502,"&gt;="&amp;AC$3,Solicitudes!$G$3:$G$502,"Solicitada")+COUNTIFS(Solicitudes!$A$3:$A$502,$A40,Solicitudes!$D$3:$D$502,"&lt;="&amp;AC$3,Solicitudes!$E$3:$E$502,"&gt;="&amp;AC$3,Solicitudes!$G$3:$G$502,"Planificada")&gt;0,"P",""))))</f>
        <v/>
      </c>
      <c r="AD40" s="27">
        <f>IF(OR(AD$3="",$A40=""),"",IF(COUNTIFS(Solicitudes!$A$3:$A$502,$A40,Solicitudes!$D$3:$D$502,"&lt;="&amp;AD$3,Solicitudes!$E$3:$E$502,"&gt;="&amp;AD$3,Solicitudes!$G$3:$G$502,"Aprobada",Solicitudes!$L$3:$L$502,"&lt;&gt;Licencia",Solicitudes!$L$3:$L$502,"&lt;&gt;Ausencia")&gt;0,"V",IF(COUNTIFS(Solicitudes!$A$3:$A$502,$A40,Solicitudes!$D$3:$D$502,"&lt;="&amp;AD$3,Solicitudes!$E$3:$E$502,"&gt;="&amp;AD$3,Solicitudes!$G$3:$G$502,"Aprobada",Solicitudes!$L$3:$L$502,"Licencia")+COUNTIFS(Solicitudes!$A$3:$A$502,$A40,Solicitudes!$D$3:$D$502,"&lt;="&amp;AD$3,Solicitudes!$E$3:$E$502,"&gt;="&amp;AD$3,Solicitudes!$G$3:$G$502,"Aprobada",Solicitudes!$L$3:$L$502,"Ausencia")&gt;0,"L",IF(COUNTIFS(Solicitudes!$A$3:$A$502,$A40,Solicitudes!$D$3:$D$502,"&lt;="&amp;AD$3,Solicitudes!$E$3:$E$502,"&gt;="&amp;AD$3,Solicitudes!$G$3:$G$502,"Solicitada")+COUNTIFS(Solicitudes!$A$3:$A$502,$A40,Solicitudes!$D$3:$D$502,"&lt;="&amp;AD$3,Solicitudes!$E$3:$E$502,"&gt;="&amp;AD$3,Solicitudes!$G$3:$G$502,"Planificada")&gt;0,"P",""))))</f>
        <v/>
      </c>
      <c r="AE40" s="27">
        <f>IF(OR(AE$3="",$A40=""),"",IF(COUNTIFS(Solicitudes!$A$3:$A$502,$A40,Solicitudes!$D$3:$D$502,"&lt;="&amp;AE$3,Solicitudes!$E$3:$E$502,"&gt;="&amp;AE$3,Solicitudes!$G$3:$G$502,"Aprobada",Solicitudes!$L$3:$L$502,"&lt;&gt;Licencia",Solicitudes!$L$3:$L$502,"&lt;&gt;Ausencia")&gt;0,"V",IF(COUNTIFS(Solicitudes!$A$3:$A$502,$A40,Solicitudes!$D$3:$D$502,"&lt;="&amp;AE$3,Solicitudes!$E$3:$E$502,"&gt;="&amp;AE$3,Solicitudes!$G$3:$G$502,"Aprobada",Solicitudes!$L$3:$L$502,"Licencia")+COUNTIFS(Solicitudes!$A$3:$A$502,$A40,Solicitudes!$D$3:$D$502,"&lt;="&amp;AE$3,Solicitudes!$E$3:$E$502,"&gt;="&amp;AE$3,Solicitudes!$G$3:$G$502,"Aprobada",Solicitudes!$L$3:$L$502,"Ausencia")&gt;0,"L",IF(COUNTIFS(Solicitudes!$A$3:$A$502,$A40,Solicitudes!$D$3:$D$502,"&lt;="&amp;AE$3,Solicitudes!$E$3:$E$502,"&gt;="&amp;AE$3,Solicitudes!$G$3:$G$502,"Solicitada")+COUNTIFS(Solicitudes!$A$3:$A$502,$A40,Solicitudes!$D$3:$D$502,"&lt;="&amp;AE$3,Solicitudes!$E$3:$E$502,"&gt;="&amp;AE$3,Solicitudes!$G$3:$G$502,"Planificada")&gt;0,"P",""))))</f>
        <v/>
      </c>
      <c r="AF40" s="27">
        <f>IF(OR(AF$3="",$A40=""),"",IF(COUNTIFS(Solicitudes!$A$3:$A$502,$A40,Solicitudes!$D$3:$D$502,"&lt;="&amp;AF$3,Solicitudes!$E$3:$E$502,"&gt;="&amp;AF$3,Solicitudes!$G$3:$G$502,"Aprobada",Solicitudes!$L$3:$L$502,"&lt;&gt;Licencia",Solicitudes!$L$3:$L$502,"&lt;&gt;Ausencia")&gt;0,"V",IF(COUNTIFS(Solicitudes!$A$3:$A$502,$A40,Solicitudes!$D$3:$D$502,"&lt;="&amp;AF$3,Solicitudes!$E$3:$E$502,"&gt;="&amp;AF$3,Solicitudes!$G$3:$G$502,"Aprobada",Solicitudes!$L$3:$L$502,"Licencia")+COUNTIFS(Solicitudes!$A$3:$A$502,$A40,Solicitudes!$D$3:$D$502,"&lt;="&amp;AF$3,Solicitudes!$E$3:$E$502,"&gt;="&amp;AF$3,Solicitudes!$G$3:$G$502,"Aprobada",Solicitudes!$L$3:$L$502,"Ausencia")&gt;0,"L",IF(COUNTIFS(Solicitudes!$A$3:$A$502,$A40,Solicitudes!$D$3:$D$502,"&lt;="&amp;AF$3,Solicitudes!$E$3:$E$502,"&gt;="&amp;AF$3,Solicitudes!$G$3:$G$502,"Solicitada")+COUNTIFS(Solicitudes!$A$3:$A$502,$A40,Solicitudes!$D$3:$D$502,"&lt;="&amp;AF$3,Solicitudes!$E$3:$E$502,"&gt;="&amp;AF$3,Solicitudes!$G$3:$G$502,"Planificada")&gt;0,"P",""))))</f>
        <v/>
      </c>
      <c r="AG40" s="27">
        <f>IF(OR(AG$3="",$A40=""),"",IF(COUNTIFS(Solicitudes!$A$3:$A$502,$A40,Solicitudes!$D$3:$D$502,"&lt;="&amp;AG$3,Solicitudes!$E$3:$E$502,"&gt;="&amp;AG$3,Solicitudes!$G$3:$G$502,"Aprobada",Solicitudes!$L$3:$L$502,"&lt;&gt;Licencia",Solicitudes!$L$3:$L$502,"&lt;&gt;Ausencia")&gt;0,"V",IF(COUNTIFS(Solicitudes!$A$3:$A$502,$A40,Solicitudes!$D$3:$D$502,"&lt;="&amp;AG$3,Solicitudes!$E$3:$E$502,"&gt;="&amp;AG$3,Solicitudes!$G$3:$G$502,"Aprobada",Solicitudes!$L$3:$L$502,"Licencia")+COUNTIFS(Solicitudes!$A$3:$A$502,$A40,Solicitudes!$D$3:$D$502,"&lt;="&amp;AG$3,Solicitudes!$E$3:$E$502,"&gt;="&amp;AG$3,Solicitudes!$G$3:$G$502,"Aprobada",Solicitudes!$L$3:$L$502,"Ausencia")&gt;0,"L",IF(COUNTIFS(Solicitudes!$A$3:$A$502,$A40,Solicitudes!$D$3:$D$502,"&lt;="&amp;AG$3,Solicitudes!$E$3:$E$502,"&gt;="&amp;AG$3,Solicitudes!$G$3:$G$502,"Solicitada")+COUNTIFS(Solicitudes!$A$3:$A$502,$A40,Solicitudes!$D$3:$D$502,"&lt;="&amp;AG$3,Solicitudes!$E$3:$E$502,"&gt;="&amp;AG$3,Solicitudes!$G$3:$G$502,"Planificada")&gt;0,"P",""))))</f>
        <v/>
      </c>
    </row>
    <row r="41">
      <c r="A41">
        <f>IF(Saldos!A41="","",Saldos!A41)</f>
        <v/>
      </c>
      <c r="B41">
        <f>IF(A41="","",Saldos!B41)</f>
        <v/>
      </c>
      <c r="C41" s="27">
        <f>IF(OR(C$3="",$A41=""),"",IF(COUNTIFS(Solicitudes!$A$3:$A$502,$A41,Solicitudes!$D$3:$D$502,"&lt;="&amp;C$3,Solicitudes!$E$3:$E$502,"&gt;="&amp;C$3,Solicitudes!$G$3:$G$502,"Aprobada",Solicitudes!$L$3:$L$502,"&lt;&gt;Licencia",Solicitudes!$L$3:$L$502,"&lt;&gt;Ausencia")&gt;0,"V",IF(COUNTIFS(Solicitudes!$A$3:$A$502,$A41,Solicitudes!$D$3:$D$502,"&lt;="&amp;C$3,Solicitudes!$E$3:$E$502,"&gt;="&amp;C$3,Solicitudes!$G$3:$G$502,"Aprobada",Solicitudes!$L$3:$L$502,"Licencia")+COUNTIFS(Solicitudes!$A$3:$A$502,$A41,Solicitudes!$D$3:$D$502,"&lt;="&amp;C$3,Solicitudes!$E$3:$E$502,"&gt;="&amp;C$3,Solicitudes!$G$3:$G$502,"Aprobada",Solicitudes!$L$3:$L$502,"Ausencia")&gt;0,"L",IF(COUNTIFS(Solicitudes!$A$3:$A$502,$A41,Solicitudes!$D$3:$D$502,"&lt;="&amp;C$3,Solicitudes!$E$3:$E$502,"&gt;="&amp;C$3,Solicitudes!$G$3:$G$502,"Solicitada")+COUNTIFS(Solicitudes!$A$3:$A$502,$A41,Solicitudes!$D$3:$D$502,"&lt;="&amp;C$3,Solicitudes!$E$3:$E$502,"&gt;="&amp;C$3,Solicitudes!$G$3:$G$502,"Planificada")&gt;0,"P",""))))</f>
        <v/>
      </c>
      <c r="D41" s="27">
        <f>IF(OR(D$3="",$A41=""),"",IF(COUNTIFS(Solicitudes!$A$3:$A$502,$A41,Solicitudes!$D$3:$D$502,"&lt;="&amp;D$3,Solicitudes!$E$3:$E$502,"&gt;="&amp;D$3,Solicitudes!$G$3:$G$502,"Aprobada",Solicitudes!$L$3:$L$502,"&lt;&gt;Licencia",Solicitudes!$L$3:$L$502,"&lt;&gt;Ausencia")&gt;0,"V",IF(COUNTIFS(Solicitudes!$A$3:$A$502,$A41,Solicitudes!$D$3:$D$502,"&lt;="&amp;D$3,Solicitudes!$E$3:$E$502,"&gt;="&amp;D$3,Solicitudes!$G$3:$G$502,"Aprobada",Solicitudes!$L$3:$L$502,"Licencia")+COUNTIFS(Solicitudes!$A$3:$A$502,$A41,Solicitudes!$D$3:$D$502,"&lt;="&amp;D$3,Solicitudes!$E$3:$E$502,"&gt;="&amp;D$3,Solicitudes!$G$3:$G$502,"Aprobada",Solicitudes!$L$3:$L$502,"Ausencia")&gt;0,"L",IF(COUNTIFS(Solicitudes!$A$3:$A$502,$A41,Solicitudes!$D$3:$D$502,"&lt;="&amp;D$3,Solicitudes!$E$3:$E$502,"&gt;="&amp;D$3,Solicitudes!$G$3:$G$502,"Solicitada")+COUNTIFS(Solicitudes!$A$3:$A$502,$A41,Solicitudes!$D$3:$D$502,"&lt;="&amp;D$3,Solicitudes!$E$3:$E$502,"&gt;="&amp;D$3,Solicitudes!$G$3:$G$502,"Planificada")&gt;0,"P",""))))</f>
        <v/>
      </c>
      <c r="E41" s="27">
        <f>IF(OR(E$3="",$A41=""),"",IF(COUNTIFS(Solicitudes!$A$3:$A$502,$A41,Solicitudes!$D$3:$D$502,"&lt;="&amp;E$3,Solicitudes!$E$3:$E$502,"&gt;="&amp;E$3,Solicitudes!$G$3:$G$502,"Aprobada",Solicitudes!$L$3:$L$502,"&lt;&gt;Licencia",Solicitudes!$L$3:$L$502,"&lt;&gt;Ausencia")&gt;0,"V",IF(COUNTIFS(Solicitudes!$A$3:$A$502,$A41,Solicitudes!$D$3:$D$502,"&lt;="&amp;E$3,Solicitudes!$E$3:$E$502,"&gt;="&amp;E$3,Solicitudes!$G$3:$G$502,"Aprobada",Solicitudes!$L$3:$L$502,"Licencia")+COUNTIFS(Solicitudes!$A$3:$A$502,$A41,Solicitudes!$D$3:$D$502,"&lt;="&amp;E$3,Solicitudes!$E$3:$E$502,"&gt;="&amp;E$3,Solicitudes!$G$3:$G$502,"Aprobada",Solicitudes!$L$3:$L$502,"Ausencia")&gt;0,"L",IF(COUNTIFS(Solicitudes!$A$3:$A$502,$A41,Solicitudes!$D$3:$D$502,"&lt;="&amp;E$3,Solicitudes!$E$3:$E$502,"&gt;="&amp;E$3,Solicitudes!$G$3:$G$502,"Solicitada")+COUNTIFS(Solicitudes!$A$3:$A$502,$A41,Solicitudes!$D$3:$D$502,"&lt;="&amp;E$3,Solicitudes!$E$3:$E$502,"&gt;="&amp;E$3,Solicitudes!$G$3:$G$502,"Planificada")&gt;0,"P",""))))</f>
        <v/>
      </c>
      <c r="F41" s="27">
        <f>IF(OR(F$3="",$A41=""),"",IF(COUNTIFS(Solicitudes!$A$3:$A$502,$A41,Solicitudes!$D$3:$D$502,"&lt;="&amp;F$3,Solicitudes!$E$3:$E$502,"&gt;="&amp;F$3,Solicitudes!$G$3:$G$502,"Aprobada",Solicitudes!$L$3:$L$502,"&lt;&gt;Licencia",Solicitudes!$L$3:$L$502,"&lt;&gt;Ausencia")&gt;0,"V",IF(COUNTIFS(Solicitudes!$A$3:$A$502,$A41,Solicitudes!$D$3:$D$502,"&lt;="&amp;F$3,Solicitudes!$E$3:$E$502,"&gt;="&amp;F$3,Solicitudes!$G$3:$G$502,"Aprobada",Solicitudes!$L$3:$L$502,"Licencia")+COUNTIFS(Solicitudes!$A$3:$A$502,$A41,Solicitudes!$D$3:$D$502,"&lt;="&amp;F$3,Solicitudes!$E$3:$E$502,"&gt;="&amp;F$3,Solicitudes!$G$3:$G$502,"Aprobada",Solicitudes!$L$3:$L$502,"Ausencia")&gt;0,"L",IF(COUNTIFS(Solicitudes!$A$3:$A$502,$A41,Solicitudes!$D$3:$D$502,"&lt;="&amp;F$3,Solicitudes!$E$3:$E$502,"&gt;="&amp;F$3,Solicitudes!$G$3:$G$502,"Solicitada")+COUNTIFS(Solicitudes!$A$3:$A$502,$A41,Solicitudes!$D$3:$D$502,"&lt;="&amp;F$3,Solicitudes!$E$3:$E$502,"&gt;="&amp;F$3,Solicitudes!$G$3:$G$502,"Planificada")&gt;0,"P",""))))</f>
        <v/>
      </c>
      <c r="G41" s="27">
        <f>IF(OR(G$3="",$A41=""),"",IF(COUNTIFS(Solicitudes!$A$3:$A$502,$A41,Solicitudes!$D$3:$D$502,"&lt;="&amp;G$3,Solicitudes!$E$3:$E$502,"&gt;="&amp;G$3,Solicitudes!$G$3:$G$502,"Aprobada",Solicitudes!$L$3:$L$502,"&lt;&gt;Licencia",Solicitudes!$L$3:$L$502,"&lt;&gt;Ausencia")&gt;0,"V",IF(COUNTIFS(Solicitudes!$A$3:$A$502,$A41,Solicitudes!$D$3:$D$502,"&lt;="&amp;G$3,Solicitudes!$E$3:$E$502,"&gt;="&amp;G$3,Solicitudes!$G$3:$G$502,"Aprobada",Solicitudes!$L$3:$L$502,"Licencia")+COUNTIFS(Solicitudes!$A$3:$A$502,$A41,Solicitudes!$D$3:$D$502,"&lt;="&amp;G$3,Solicitudes!$E$3:$E$502,"&gt;="&amp;G$3,Solicitudes!$G$3:$G$502,"Aprobada",Solicitudes!$L$3:$L$502,"Ausencia")&gt;0,"L",IF(COUNTIFS(Solicitudes!$A$3:$A$502,$A41,Solicitudes!$D$3:$D$502,"&lt;="&amp;G$3,Solicitudes!$E$3:$E$502,"&gt;="&amp;G$3,Solicitudes!$G$3:$G$502,"Solicitada")+COUNTIFS(Solicitudes!$A$3:$A$502,$A41,Solicitudes!$D$3:$D$502,"&lt;="&amp;G$3,Solicitudes!$E$3:$E$502,"&gt;="&amp;G$3,Solicitudes!$G$3:$G$502,"Planificada")&gt;0,"P",""))))</f>
        <v/>
      </c>
      <c r="H41" s="27">
        <f>IF(OR(H$3="",$A41=""),"",IF(COUNTIFS(Solicitudes!$A$3:$A$502,$A41,Solicitudes!$D$3:$D$502,"&lt;="&amp;H$3,Solicitudes!$E$3:$E$502,"&gt;="&amp;H$3,Solicitudes!$G$3:$G$502,"Aprobada",Solicitudes!$L$3:$L$502,"&lt;&gt;Licencia",Solicitudes!$L$3:$L$502,"&lt;&gt;Ausencia")&gt;0,"V",IF(COUNTIFS(Solicitudes!$A$3:$A$502,$A41,Solicitudes!$D$3:$D$502,"&lt;="&amp;H$3,Solicitudes!$E$3:$E$502,"&gt;="&amp;H$3,Solicitudes!$G$3:$G$502,"Aprobada",Solicitudes!$L$3:$L$502,"Licencia")+COUNTIFS(Solicitudes!$A$3:$A$502,$A41,Solicitudes!$D$3:$D$502,"&lt;="&amp;H$3,Solicitudes!$E$3:$E$502,"&gt;="&amp;H$3,Solicitudes!$G$3:$G$502,"Aprobada",Solicitudes!$L$3:$L$502,"Ausencia")&gt;0,"L",IF(COUNTIFS(Solicitudes!$A$3:$A$502,$A41,Solicitudes!$D$3:$D$502,"&lt;="&amp;H$3,Solicitudes!$E$3:$E$502,"&gt;="&amp;H$3,Solicitudes!$G$3:$G$502,"Solicitada")+COUNTIFS(Solicitudes!$A$3:$A$502,$A41,Solicitudes!$D$3:$D$502,"&lt;="&amp;H$3,Solicitudes!$E$3:$E$502,"&gt;="&amp;H$3,Solicitudes!$G$3:$G$502,"Planificada")&gt;0,"P",""))))</f>
        <v/>
      </c>
      <c r="I41" s="27">
        <f>IF(OR(I$3="",$A41=""),"",IF(COUNTIFS(Solicitudes!$A$3:$A$502,$A41,Solicitudes!$D$3:$D$502,"&lt;="&amp;I$3,Solicitudes!$E$3:$E$502,"&gt;="&amp;I$3,Solicitudes!$G$3:$G$502,"Aprobada",Solicitudes!$L$3:$L$502,"&lt;&gt;Licencia",Solicitudes!$L$3:$L$502,"&lt;&gt;Ausencia")&gt;0,"V",IF(COUNTIFS(Solicitudes!$A$3:$A$502,$A41,Solicitudes!$D$3:$D$502,"&lt;="&amp;I$3,Solicitudes!$E$3:$E$502,"&gt;="&amp;I$3,Solicitudes!$G$3:$G$502,"Aprobada",Solicitudes!$L$3:$L$502,"Licencia")+COUNTIFS(Solicitudes!$A$3:$A$502,$A41,Solicitudes!$D$3:$D$502,"&lt;="&amp;I$3,Solicitudes!$E$3:$E$502,"&gt;="&amp;I$3,Solicitudes!$G$3:$G$502,"Aprobada",Solicitudes!$L$3:$L$502,"Ausencia")&gt;0,"L",IF(COUNTIFS(Solicitudes!$A$3:$A$502,$A41,Solicitudes!$D$3:$D$502,"&lt;="&amp;I$3,Solicitudes!$E$3:$E$502,"&gt;="&amp;I$3,Solicitudes!$G$3:$G$502,"Solicitada")+COUNTIFS(Solicitudes!$A$3:$A$502,$A41,Solicitudes!$D$3:$D$502,"&lt;="&amp;I$3,Solicitudes!$E$3:$E$502,"&gt;="&amp;I$3,Solicitudes!$G$3:$G$502,"Planificada")&gt;0,"P",""))))</f>
        <v/>
      </c>
      <c r="J41" s="27">
        <f>IF(OR(J$3="",$A41=""),"",IF(COUNTIFS(Solicitudes!$A$3:$A$502,$A41,Solicitudes!$D$3:$D$502,"&lt;="&amp;J$3,Solicitudes!$E$3:$E$502,"&gt;="&amp;J$3,Solicitudes!$G$3:$G$502,"Aprobada",Solicitudes!$L$3:$L$502,"&lt;&gt;Licencia",Solicitudes!$L$3:$L$502,"&lt;&gt;Ausencia")&gt;0,"V",IF(COUNTIFS(Solicitudes!$A$3:$A$502,$A41,Solicitudes!$D$3:$D$502,"&lt;="&amp;J$3,Solicitudes!$E$3:$E$502,"&gt;="&amp;J$3,Solicitudes!$G$3:$G$502,"Aprobada",Solicitudes!$L$3:$L$502,"Licencia")+COUNTIFS(Solicitudes!$A$3:$A$502,$A41,Solicitudes!$D$3:$D$502,"&lt;="&amp;J$3,Solicitudes!$E$3:$E$502,"&gt;="&amp;J$3,Solicitudes!$G$3:$G$502,"Aprobada",Solicitudes!$L$3:$L$502,"Ausencia")&gt;0,"L",IF(COUNTIFS(Solicitudes!$A$3:$A$502,$A41,Solicitudes!$D$3:$D$502,"&lt;="&amp;J$3,Solicitudes!$E$3:$E$502,"&gt;="&amp;J$3,Solicitudes!$G$3:$G$502,"Solicitada")+COUNTIFS(Solicitudes!$A$3:$A$502,$A41,Solicitudes!$D$3:$D$502,"&lt;="&amp;J$3,Solicitudes!$E$3:$E$502,"&gt;="&amp;J$3,Solicitudes!$G$3:$G$502,"Planificada")&gt;0,"P",""))))</f>
        <v/>
      </c>
      <c r="K41" s="27">
        <f>IF(OR(K$3="",$A41=""),"",IF(COUNTIFS(Solicitudes!$A$3:$A$502,$A41,Solicitudes!$D$3:$D$502,"&lt;="&amp;K$3,Solicitudes!$E$3:$E$502,"&gt;="&amp;K$3,Solicitudes!$G$3:$G$502,"Aprobada",Solicitudes!$L$3:$L$502,"&lt;&gt;Licencia",Solicitudes!$L$3:$L$502,"&lt;&gt;Ausencia")&gt;0,"V",IF(COUNTIFS(Solicitudes!$A$3:$A$502,$A41,Solicitudes!$D$3:$D$502,"&lt;="&amp;K$3,Solicitudes!$E$3:$E$502,"&gt;="&amp;K$3,Solicitudes!$G$3:$G$502,"Aprobada",Solicitudes!$L$3:$L$502,"Licencia")+COUNTIFS(Solicitudes!$A$3:$A$502,$A41,Solicitudes!$D$3:$D$502,"&lt;="&amp;K$3,Solicitudes!$E$3:$E$502,"&gt;="&amp;K$3,Solicitudes!$G$3:$G$502,"Aprobada",Solicitudes!$L$3:$L$502,"Ausencia")&gt;0,"L",IF(COUNTIFS(Solicitudes!$A$3:$A$502,$A41,Solicitudes!$D$3:$D$502,"&lt;="&amp;K$3,Solicitudes!$E$3:$E$502,"&gt;="&amp;K$3,Solicitudes!$G$3:$G$502,"Solicitada")+COUNTIFS(Solicitudes!$A$3:$A$502,$A41,Solicitudes!$D$3:$D$502,"&lt;="&amp;K$3,Solicitudes!$E$3:$E$502,"&gt;="&amp;K$3,Solicitudes!$G$3:$G$502,"Planificada")&gt;0,"P",""))))</f>
        <v/>
      </c>
      <c r="L41" s="27">
        <f>IF(OR(L$3="",$A41=""),"",IF(COUNTIFS(Solicitudes!$A$3:$A$502,$A41,Solicitudes!$D$3:$D$502,"&lt;="&amp;L$3,Solicitudes!$E$3:$E$502,"&gt;="&amp;L$3,Solicitudes!$G$3:$G$502,"Aprobada",Solicitudes!$L$3:$L$502,"&lt;&gt;Licencia",Solicitudes!$L$3:$L$502,"&lt;&gt;Ausencia")&gt;0,"V",IF(COUNTIFS(Solicitudes!$A$3:$A$502,$A41,Solicitudes!$D$3:$D$502,"&lt;="&amp;L$3,Solicitudes!$E$3:$E$502,"&gt;="&amp;L$3,Solicitudes!$G$3:$G$502,"Aprobada",Solicitudes!$L$3:$L$502,"Licencia")+COUNTIFS(Solicitudes!$A$3:$A$502,$A41,Solicitudes!$D$3:$D$502,"&lt;="&amp;L$3,Solicitudes!$E$3:$E$502,"&gt;="&amp;L$3,Solicitudes!$G$3:$G$502,"Aprobada",Solicitudes!$L$3:$L$502,"Ausencia")&gt;0,"L",IF(COUNTIFS(Solicitudes!$A$3:$A$502,$A41,Solicitudes!$D$3:$D$502,"&lt;="&amp;L$3,Solicitudes!$E$3:$E$502,"&gt;="&amp;L$3,Solicitudes!$G$3:$G$502,"Solicitada")+COUNTIFS(Solicitudes!$A$3:$A$502,$A41,Solicitudes!$D$3:$D$502,"&lt;="&amp;L$3,Solicitudes!$E$3:$E$502,"&gt;="&amp;L$3,Solicitudes!$G$3:$G$502,"Planificada")&gt;0,"P",""))))</f>
        <v/>
      </c>
      <c r="M41" s="27">
        <f>IF(OR(M$3="",$A41=""),"",IF(COUNTIFS(Solicitudes!$A$3:$A$502,$A41,Solicitudes!$D$3:$D$502,"&lt;="&amp;M$3,Solicitudes!$E$3:$E$502,"&gt;="&amp;M$3,Solicitudes!$G$3:$G$502,"Aprobada",Solicitudes!$L$3:$L$502,"&lt;&gt;Licencia",Solicitudes!$L$3:$L$502,"&lt;&gt;Ausencia")&gt;0,"V",IF(COUNTIFS(Solicitudes!$A$3:$A$502,$A41,Solicitudes!$D$3:$D$502,"&lt;="&amp;M$3,Solicitudes!$E$3:$E$502,"&gt;="&amp;M$3,Solicitudes!$G$3:$G$502,"Aprobada",Solicitudes!$L$3:$L$502,"Licencia")+COUNTIFS(Solicitudes!$A$3:$A$502,$A41,Solicitudes!$D$3:$D$502,"&lt;="&amp;M$3,Solicitudes!$E$3:$E$502,"&gt;="&amp;M$3,Solicitudes!$G$3:$G$502,"Aprobada",Solicitudes!$L$3:$L$502,"Ausencia")&gt;0,"L",IF(COUNTIFS(Solicitudes!$A$3:$A$502,$A41,Solicitudes!$D$3:$D$502,"&lt;="&amp;M$3,Solicitudes!$E$3:$E$502,"&gt;="&amp;M$3,Solicitudes!$G$3:$G$502,"Solicitada")+COUNTIFS(Solicitudes!$A$3:$A$502,$A41,Solicitudes!$D$3:$D$502,"&lt;="&amp;M$3,Solicitudes!$E$3:$E$502,"&gt;="&amp;M$3,Solicitudes!$G$3:$G$502,"Planificada")&gt;0,"P",""))))</f>
        <v/>
      </c>
      <c r="N41" s="27">
        <f>IF(OR(N$3="",$A41=""),"",IF(COUNTIFS(Solicitudes!$A$3:$A$502,$A41,Solicitudes!$D$3:$D$502,"&lt;="&amp;N$3,Solicitudes!$E$3:$E$502,"&gt;="&amp;N$3,Solicitudes!$G$3:$G$502,"Aprobada",Solicitudes!$L$3:$L$502,"&lt;&gt;Licencia",Solicitudes!$L$3:$L$502,"&lt;&gt;Ausencia")&gt;0,"V",IF(COUNTIFS(Solicitudes!$A$3:$A$502,$A41,Solicitudes!$D$3:$D$502,"&lt;="&amp;N$3,Solicitudes!$E$3:$E$502,"&gt;="&amp;N$3,Solicitudes!$G$3:$G$502,"Aprobada",Solicitudes!$L$3:$L$502,"Licencia")+COUNTIFS(Solicitudes!$A$3:$A$502,$A41,Solicitudes!$D$3:$D$502,"&lt;="&amp;N$3,Solicitudes!$E$3:$E$502,"&gt;="&amp;N$3,Solicitudes!$G$3:$G$502,"Aprobada",Solicitudes!$L$3:$L$502,"Ausencia")&gt;0,"L",IF(COUNTIFS(Solicitudes!$A$3:$A$502,$A41,Solicitudes!$D$3:$D$502,"&lt;="&amp;N$3,Solicitudes!$E$3:$E$502,"&gt;="&amp;N$3,Solicitudes!$G$3:$G$502,"Solicitada")+COUNTIFS(Solicitudes!$A$3:$A$502,$A41,Solicitudes!$D$3:$D$502,"&lt;="&amp;N$3,Solicitudes!$E$3:$E$502,"&gt;="&amp;N$3,Solicitudes!$G$3:$G$502,"Planificada")&gt;0,"P",""))))</f>
        <v/>
      </c>
      <c r="O41" s="27">
        <f>IF(OR(O$3="",$A41=""),"",IF(COUNTIFS(Solicitudes!$A$3:$A$502,$A41,Solicitudes!$D$3:$D$502,"&lt;="&amp;O$3,Solicitudes!$E$3:$E$502,"&gt;="&amp;O$3,Solicitudes!$G$3:$G$502,"Aprobada",Solicitudes!$L$3:$L$502,"&lt;&gt;Licencia",Solicitudes!$L$3:$L$502,"&lt;&gt;Ausencia")&gt;0,"V",IF(COUNTIFS(Solicitudes!$A$3:$A$502,$A41,Solicitudes!$D$3:$D$502,"&lt;="&amp;O$3,Solicitudes!$E$3:$E$502,"&gt;="&amp;O$3,Solicitudes!$G$3:$G$502,"Aprobada",Solicitudes!$L$3:$L$502,"Licencia")+COUNTIFS(Solicitudes!$A$3:$A$502,$A41,Solicitudes!$D$3:$D$502,"&lt;="&amp;O$3,Solicitudes!$E$3:$E$502,"&gt;="&amp;O$3,Solicitudes!$G$3:$G$502,"Aprobada",Solicitudes!$L$3:$L$502,"Ausencia")&gt;0,"L",IF(COUNTIFS(Solicitudes!$A$3:$A$502,$A41,Solicitudes!$D$3:$D$502,"&lt;="&amp;O$3,Solicitudes!$E$3:$E$502,"&gt;="&amp;O$3,Solicitudes!$G$3:$G$502,"Solicitada")+COUNTIFS(Solicitudes!$A$3:$A$502,$A41,Solicitudes!$D$3:$D$502,"&lt;="&amp;O$3,Solicitudes!$E$3:$E$502,"&gt;="&amp;O$3,Solicitudes!$G$3:$G$502,"Planificada")&gt;0,"P",""))))</f>
        <v/>
      </c>
      <c r="P41" s="27">
        <f>IF(OR(P$3="",$A41=""),"",IF(COUNTIFS(Solicitudes!$A$3:$A$502,$A41,Solicitudes!$D$3:$D$502,"&lt;="&amp;P$3,Solicitudes!$E$3:$E$502,"&gt;="&amp;P$3,Solicitudes!$G$3:$G$502,"Aprobada",Solicitudes!$L$3:$L$502,"&lt;&gt;Licencia",Solicitudes!$L$3:$L$502,"&lt;&gt;Ausencia")&gt;0,"V",IF(COUNTIFS(Solicitudes!$A$3:$A$502,$A41,Solicitudes!$D$3:$D$502,"&lt;="&amp;P$3,Solicitudes!$E$3:$E$502,"&gt;="&amp;P$3,Solicitudes!$G$3:$G$502,"Aprobada",Solicitudes!$L$3:$L$502,"Licencia")+COUNTIFS(Solicitudes!$A$3:$A$502,$A41,Solicitudes!$D$3:$D$502,"&lt;="&amp;P$3,Solicitudes!$E$3:$E$502,"&gt;="&amp;P$3,Solicitudes!$G$3:$G$502,"Aprobada",Solicitudes!$L$3:$L$502,"Ausencia")&gt;0,"L",IF(COUNTIFS(Solicitudes!$A$3:$A$502,$A41,Solicitudes!$D$3:$D$502,"&lt;="&amp;P$3,Solicitudes!$E$3:$E$502,"&gt;="&amp;P$3,Solicitudes!$G$3:$G$502,"Solicitada")+COUNTIFS(Solicitudes!$A$3:$A$502,$A41,Solicitudes!$D$3:$D$502,"&lt;="&amp;P$3,Solicitudes!$E$3:$E$502,"&gt;="&amp;P$3,Solicitudes!$G$3:$G$502,"Planificada")&gt;0,"P",""))))</f>
        <v/>
      </c>
      <c r="Q41" s="27">
        <f>IF(OR(Q$3="",$A41=""),"",IF(COUNTIFS(Solicitudes!$A$3:$A$502,$A41,Solicitudes!$D$3:$D$502,"&lt;="&amp;Q$3,Solicitudes!$E$3:$E$502,"&gt;="&amp;Q$3,Solicitudes!$G$3:$G$502,"Aprobada",Solicitudes!$L$3:$L$502,"&lt;&gt;Licencia",Solicitudes!$L$3:$L$502,"&lt;&gt;Ausencia")&gt;0,"V",IF(COUNTIFS(Solicitudes!$A$3:$A$502,$A41,Solicitudes!$D$3:$D$502,"&lt;="&amp;Q$3,Solicitudes!$E$3:$E$502,"&gt;="&amp;Q$3,Solicitudes!$G$3:$G$502,"Aprobada",Solicitudes!$L$3:$L$502,"Licencia")+COUNTIFS(Solicitudes!$A$3:$A$502,$A41,Solicitudes!$D$3:$D$502,"&lt;="&amp;Q$3,Solicitudes!$E$3:$E$502,"&gt;="&amp;Q$3,Solicitudes!$G$3:$G$502,"Aprobada",Solicitudes!$L$3:$L$502,"Ausencia")&gt;0,"L",IF(COUNTIFS(Solicitudes!$A$3:$A$502,$A41,Solicitudes!$D$3:$D$502,"&lt;="&amp;Q$3,Solicitudes!$E$3:$E$502,"&gt;="&amp;Q$3,Solicitudes!$G$3:$G$502,"Solicitada")+COUNTIFS(Solicitudes!$A$3:$A$502,$A41,Solicitudes!$D$3:$D$502,"&lt;="&amp;Q$3,Solicitudes!$E$3:$E$502,"&gt;="&amp;Q$3,Solicitudes!$G$3:$G$502,"Planificada")&gt;0,"P",""))))</f>
        <v/>
      </c>
      <c r="R41" s="27">
        <f>IF(OR(R$3="",$A41=""),"",IF(COUNTIFS(Solicitudes!$A$3:$A$502,$A41,Solicitudes!$D$3:$D$502,"&lt;="&amp;R$3,Solicitudes!$E$3:$E$502,"&gt;="&amp;R$3,Solicitudes!$G$3:$G$502,"Aprobada",Solicitudes!$L$3:$L$502,"&lt;&gt;Licencia",Solicitudes!$L$3:$L$502,"&lt;&gt;Ausencia")&gt;0,"V",IF(COUNTIFS(Solicitudes!$A$3:$A$502,$A41,Solicitudes!$D$3:$D$502,"&lt;="&amp;R$3,Solicitudes!$E$3:$E$502,"&gt;="&amp;R$3,Solicitudes!$G$3:$G$502,"Aprobada",Solicitudes!$L$3:$L$502,"Licencia")+COUNTIFS(Solicitudes!$A$3:$A$502,$A41,Solicitudes!$D$3:$D$502,"&lt;="&amp;R$3,Solicitudes!$E$3:$E$502,"&gt;="&amp;R$3,Solicitudes!$G$3:$G$502,"Aprobada",Solicitudes!$L$3:$L$502,"Ausencia")&gt;0,"L",IF(COUNTIFS(Solicitudes!$A$3:$A$502,$A41,Solicitudes!$D$3:$D$502,"&lt;="&amp;R$3,Solicitudes!$E$3:$E$502,"&gt;="&amp;R$3,Solicitudes!$G$3:$G$502,"Solicitada")+COUNTIFS(Solicitudes!$A$3:$A$502,$A41,Solicitudes!$D$3:$D$502,"&lt;="&amp;R$3,Solicitudes!$E$3:$E$502,"&gt;="&amp;R$3,Solicitudes!$G$3:$G$502,"Planificada")&gt;0,"P",""))))</f>
        <v/>
      </c>
      <c r="S41" s="27">
        <f>IF(OR(S$3="",$A41=""),"",IF(COUNTIFS(Solicitudes!$A$3:$A$502,$A41,Solicitudes!$D$3:$D$502,"&lt;="&amp;S$3,Solicitudes!$E$3:$E$502,"&gt;="&amp;S$3,Solicitudes!$G$3:$G$502,"Aprobada",Solicitudes!$L$3:$L$502,"&lt;&gt;Licencia",Solicitudes!$L$3:$L$502,"&lt;&gt;Ausencia")&gt;0,"V",IF(COUNTIFS(Solicitudes!$A$3:$A$502,$A41,Solicitudes!$D$3:$D$502,"&lt;="&amp;S$3,Solicitudes!$E$3:$E$502,"&gt;="&amp;S$3,Solicitudes!$G$3:$G$502,"Aprobada",Solicitudes!$L$3:$L$502,"Licencia")+COUNTIFS(Solicitudes!$A$3:$A$502,$A41,Solicitudes!$D$3:$D$502,"&lt;="&amp;S$3,Solicitudes!$E$3:$E$502,"&gt;="&amp;S$3,Solicitudes!$G$3:$G$502,"Aprobada",Solicitudes!$L$3:$L$502,"Ausencia")&gt;0,"L",IF(COUNTIFS(Solicitudes!$A$3:$A$502,$A41,Solicitudes!$D$3:$D$502,"&lt;="&amp;S$3,Solicitudes!$E$3:$E$502,"&gt;="&amp;S$3,Solicitudes!$G$3:$G$502,"Solicitada")+COUNTIFS(Solicitudes!$A$3:$A$502,$A41,Solicitudes!$D$3:$D$502,"&lt;="&amp;S$3,Solicitudes!$E$3:$E$502,"&gt;="&amp;S$3,Solicitudes!$G$3:$G$502,"Planificada")&gt;0,"P",""))))</f>
        <v/>
      </c>
      <c r="T41" s="27">
        <f>IF(OR(T$3="",$A41=""),"",IF(COUNTIFS(Solicitudes!$A$3:$A$502,$A41,Solicitudes!$D$3:$D$502,"&lt;="&amp;T$3,Solicitudes!$E$3:$E$502,"&gt;="&amp;T$3,Solicitudes!$G$3:$G$502,"Aprobada",Solicitudes!$L$3:$L$502,"&lt;&gt;Licencia",Solicitudes!$L$3:$L$502,"&lt;&gt;Ausencia")&gt;0,"V",IF(COUNTIFS(Solicitudes!$A$3:$A$502,$A41,Solicitudes!$D$3:$D$502,"&lt;="&amp;T$3,Solicitudes!$E$3:$E$502,"&gt;="&amp;T$3,Solicitudes!$G$3:$G$502,"Aprobada",Solicitudes!$L$3:$L$502,"Licencia")+COUNTIFS(Solicitudes!$A$3:$A$502,$A41,Solicitudes!$D$3:$D$502,"&lt;="&amp;T$3,Solicitudes!$E$3:$E$502,"&gt;="&amp;T$3,Solicitudes!$G$3:$G$502,"Aprobada",Solicitudes!$L$3:$L$502,"Ausencia")&gt;0,"L",IF(COUNTIFS(Solicitudes!$A$3:$A$502,$A41,Solicitudes!$D$3:$D$502,"&lt;="&amp;T$3,Solicitudes!$E$3:$E$502,"&gt;="&amp;T$3,Solicitudes!$G$3:$G$502,"Solicitada")+COUNTIFS(Solicitudes!$A$3:$A$502,$A41,Solicitudes!$D$3:$D$502,"&lt;="&amp;T$3,Solicitudes!$E$3:$E$502,"&gt;="&amp;T$3,Solicitudes!$G$3:$G$502,"Planificada")&gt;0,"P",""))))</f>
        <v/>
      </c>
      <c r="U41" s="27">
        <f>IF(OR(U$3="",$A41=""),"",IF(COUNTIFS(Solicitudes!$A$3:$A$502,$A41,Solicitudes!$D$3:$D$502,"&lt;="&amp;U$3,Solicitudes!$E$3:$E$502,"&gt;="&amp;U$3,Solicitudes!$G$3:$G$502,"Aprobada",Solicitudes!$L$3:$L$502,"&lt;&gt;Licencia",Solicitudes!$L$3:$L$502,"&lt;&gt;Ausencia")&gt;0,"V",IF(COUNTIFS(Solicitudes!$A$3:$A$502,$A41,Solicitudes!$D$3:$D$502,"&lt;="&amp;U$3,Solicitudes!$E$3:$E$502,"&gt;="&amp;U$3,Solicitudes!$G$3:$G$502,"Aprobada",Solicitudes!$L$3:$L$502,"Licencia")+COUNTIFS(Solicitudes!$A$3:$A$502,$A41,Solicitudes!$D$3:$D$502,"&lt;="&amp;U$3,Solicitudes!$E$3:$E$502,"&gt;="&amp;U$3,Solicitudes!$G$3:$G$502,"Aprobada",Solicitudes!$L$3:$L$502,"Ausencia")&gt;0,"L",IF(COUNTIFS(Solicitudes!$A$3:$A$502,$A41,Solicitudes!$D$3:$D$502,"&lt;="&amp;U$3,Solicitudes!$E$3:$E$502,"&gt;="&amp;U$3,Solicitudes!$G$3:$G$502,"Solicitada")+COUNTIFS(Solicitudes!$A$3:$A$502,$A41,Solicitudes!$D$3:$D$502,"&lt;="&amp;U$3,Solicitudes!$E$3:$E$502,"&gt;="&amp;U$3,Solicitudes!$G$3:$G$502,"Planificada")&gt;0,"P",""))))</f>
        <v/>
      </c>
      <c r="V41" s="27">
        <f>IF(OR(V$3="",$A41=""),"",IF(COUNTIFS(Solicitudes!$A$3:$A$502,$A41,Solicitudes!$D$3:$D$502,"&lt;="&amp;V$3,Solicitudes!$E$3:$E$502,"&gt;="&amp;V$3,Solicitudes!$G$3:$G$502,"Aprobada",Solicitudes!$L$3:$L$502,"&lt;&gt;Licencia",Solicitudes!$L$3:$L$502,"&lt;&gt;Ausencia")&gt;0,"V",IF(COUNTIFS(Solicitudes!$A$3:$A$502,$A41,Solicitudes!$D$3:$D$502,"&lt;="&amp;V$3,Solicitudes!$E$3:$E$502,"&gt;="&amp;V$3,Solicitudes!$G$3:$G$502,"Aprobada",Solicitudes!$L$3:$L$502,"Licencia")+COUNTIFS(Solicitudes!$A$3:$A$502,$A41,Solicitudes!$D$3:$D$502,"&lt;="&amp;V$3,Solicitudes!$E$3:$E$502,"&gt;="&amp;V$3,Solicitudes!$G$3:$G$502,"Aprobada",Solicitudes!$L$3:$L$502,"Ausencia")&gt;0,"L",IF(COUNTIFS(Solicitudes!$A$3:$A$502,$A41,Solicitudes!$D$3:$D$502,"&lt;="&amp;V$3,Solicitudes!$E$3:$E$502,"&gt;="&amp;V$3,Solicitudes!$G$3:$G$502,"Solicitada")+COUNTIFS(Solicitudes!$A$3:$A$502,$A41,Solicitudes!$D$3:$D$502,"&lt;="&amp;V$3,Solicitudes!$E$3:$E$502,"&gt;="&amp;V$3,Solicitudes!$G$3:$G$502,"Planificada")&gt;0,"P",""))))</f>
        <v/>
      </c>
      <c r="W41" s="27">
        <f>IF(OR(W$3="",$A41=""),"",IF(COUNTIFS(Solicitudes!$A$3:$A$502,$A41,Solicitudes!$D$3:$D$502,"&lt;="&amp;W$3,Solicitudes!$E$3:$E$502,"&gt;="&amp;W$3,Solicitudes!$G$3:$G$502,"Aprobada",Solicitudes!$L$3:$L$502,"&lt;&gt;Licencia",Solicitudes!$L$3:$L$502,"&lt;&gt;Ausencia")&gt;0,"V",IF(COUNTIFS(Solicitudes!$A$3:$A$502,$A41,Solicitudes!$D$3:$D$502,"&lt;="&amp;W$3,Solicitudes!$E$3:$E$502,"&gt;="&amp;W$3,Solicitudes!$G$3:$G$502,"Aprobada",Solicitudes!$L$3:$L$502,"Licencia")+COUNTIFS(Solicitudes!$A$3:$A$502,$A41,Solicitudes!$D$3:$D$502,"&lt;="&amp;W$3,Solicitudes!$E$3:$E$502,"&gt;="&amp;W$3,Solicitudes!$G$3:$G$502,"Aprobada",Solicitudes!$L$3:$L$502,"Ausencia")&gt;0,"L",IF(COUNTIFS(Solicitudes!$A$3:$A$502,$A41,Solicitudes!$D$3:$D$502,"&lt;="&amp;W$3,Solicitudes!$E$3:$E$502,"&gt;="&amp;W$3,Solicitudes!$G$3:$G$502,"Solicitada")+COUNTIFS(Solicitudes!$A$3:$A$502,$A41,Solicitudes!$D$3:$D$502,"&lt;="&amp;W$3,Solicitudes!$E$3:$E$502,"&gt;="&amp;W$3,Solicitudes!$G$3:$G$502,"Planificada")&gt;0,"P",""))))</f>
        <v/>
      </c>
      <c r="X41" s="27">
        <f>IF(OR(X$3="",$A41=""),"",IF(COUNTIFS(Solicitudes!$A$3:$A$502,$A41,Solicitudes!$D$3:$D$502,"&lt;="&amp;X$3,Solicitudes!$E$3:$E$502,"&gt;="&amp;X$3,Solicitudes!$G$3:$G$502,"Aprobada",Solicitudes!$L$3:$L$502,"&lt;&gt;Licencia",Solicitudes!$L$3:$L$502,"&lt;&gt;Ausencia")&gt;0,"V",IF(COUNTIFS(Solicitudes!$A$3:$A$502,$A41,Solicitudes!$D$3:$D$502,"&lt;="&amp;X$3,Solicitudes!$E$3:$E$502,"&gt;="&amp;X$3,Solicitudes!$G$3:$G$502,"Aprobada",Solicitudes!$L$3:$L$502,"Licencia")+COUNTIFS(Solicitudes!$A$3:$A$502,$A41,Solicitudes!$D$3:$D$502,"&lt;="&amp;X$3,Solicitudes!$E$3:$E$502,"&gt;="&amp;X$3,Solicitudes!$G$3:$G$502,"Aprobada",Solicitudes!$L$3:$L$502,"Ausencia")&gt;0,"L",IF(COUNTIFS(Solicitudes!$A$3:$A$502,$A41,Solicitudes!$D$3:$D$502,"&lt;="&amp;X$3,Solicitudes!$E$3:$E$502,"&gt;="&amp;X$3,Solicitudes!$G$3:$G$502,"Solicitada")+COUNTIFS(Solicitudes!$A$3:$A$502,$A41,Solicitudes!$D$3:$D$502,"&lt;="&amp;X$3,Solicitudes!$E$3:$E$502,"&gt;="&amp;X$3,Solicitudes!$G$3:$G$502,"Planificada")&gt;0,"P",""))))</f>
        <v/>
      </c>
      <c r="Y41" s="27">
        <f>IF(OR(Y$3="",$A41=""),"",IF(COUNTIFS(Solicitudes!$A$3:$A$502,$A41,Solicitudes!$D$3:$D$502,"&lt;="&amp;Y$3,Solicitudes!$E$3:$E$502,"&gt;="&amp;Y$3,Solicitudes!$G$3:$G$502,"Aprobada",Solicitudes!$L$3:$L$502,"&lt;&gt;Licencia",Solicitudes!$L$3:$L$502,"&lt;&gt;Ausencia")&gt;0,"V",IF(COUNTIFS(Solicitudes!$A$3:$A$502,$A41,Solicitudes!$D$3:$D$502,"&lt;="&amp;Y$3,Solicitudes!$E$3:$E$502,"&gt;="&amp;Y$3,Solicitudes!$G$3:$G$502,"Aprobada",Solicitudes!$L$3:$L$502,"Licencia")+COUNTIFS(Solicitudes!$A$3:$A$502,$A41,Solicitudes!$D$3:$D$502,"&lt;="&amp;Y$3,Solicitudes!$E$3:$E$502,"&gt;="&amp;Y$3,Solicitudes!$G$3:$G$502,"Aprobada",Solicitudes!$L$3:$L$502,"Ausencia")&gt;0,"L",IF(COUNTIFS(Solicitudes!$A$3:$A$502,$A41,Solicitudes!$D$3:$D$502,"&lt;="&amp;Y$3,Solicitudes!$E$3:$E$502,"&gt;="&amp;Y$3,Solicitudes!$G$3:$G$502,"Solicitada")+COUNTIFS(Solicitudes!$A$3:$A$502,$A41,Solicitudes!$D$3:$D$502,"&lt;="&amp;Y$3,Solicitudes!$E$3:$E$502,"&gt;="&amp;Y$3,Solicitudes!$G$3:$G$502,"Planificada")&gt;0,"P",""))))</f>
        <v/>
      </c>
      <c r="Z41" s="27">
        <f>IF(OR(Z$3="",$A41=""),"",IF(COUNTIFS(Solicitudes!$A$3:$A$502,$A41,Solicitudes!$D$3:$D$502,"&lt;="&amp;Z$3,Solicitudes!$E$3:$E$502,"&gt;="&amp;Z$3,Solicitudes!$G$3:$G$502,"Aprobada",Solicitudes!$L$3:$L$502,"&lt;&gt;Licencia",Solicitudes!$L$3:$L$502,"&lt;&gt;Ausencia")&gt;0,"V",IF(COUNTIFS(Solicitudes!$A$3:$A$502,$A41,Solicitudes!$D$3:$D$502,"&lt;="&amp;Z$3,Solicitudes!$E$3:$E$502,"&gt;="&amp;Z$3,Solicitudes!$G$3:$G$502,"Aprobada",Solicitudes!$L$3:$L$502,"Licencia")+COUNTIFS(Solicitudes!$A$3:$A$502,$A41,Solicitudes!$D$3:$D$502,"&lt;="&amp;Z$3,Solicitudes!$E$3:$E$502,"&gt;="&amp;Z$3,Solicitudes!$G$3:$G$502,"Aprobada",Solicitudes!$L$3:$L$502,"Ausencia")&gt;0,"L",IF(COUNTIFS(Solicitudes!$A$3:$A$502,$A41,Solicitudes!$D$3:$D$502,"&lt;="&amp;Z$3,Solicitudes!$E$3:$E$502,"&gt;="&amp;Z$3,Solicitudes!$G$3:$G$502,"Solicitada")+COUNTIFS(Solicitudes!$A$3:$A$502,$A41,Solicitudes!$D$3:$D$502,"&lt;="&amp;Z$3,Solicitudes!$E$3:$E$502,"&gt;="&amp;Z$3,Solicitudes!$G$3:$G$502,"Planificada")&gt;0,"P",""))))</f>
        <v/>
      </c>
      <c r="AA41" s="27">
        <f>IF(OR(AA$3="",$A41=""),"",IF(COUNTIFS(Solicitudes!$A$3:$A$502,$A41,Solicitudes!$D$3:$D$502,"&lt;="&amp;AA$3,Solicitudes!$E$3:$E$502,"&gt;="&amp;AA$3,Solicitudes!$G$3:$G$502,"Aprobada",Solicitudes!$L$3:$L$502,"&lt;&gt;Licencia",Solicitudes!$L$3:$L$502,"&lt;&gt;Ausencia")&gt;0,"V",IF(COUNTIFS(Solicitudes!$A$3:$A$502,$A41,Solicitudes!$D$3:$D$502,"&lt;="&amp;AA$3,Solicitudes!$E$3:$E$502,"&gt;="&amp;AA$3,Solicitudes!$G$3:$G$502,"Aprobada",Solicitudes!$L$3:$L$502,"Licencia")+COUNTIFS(Solicitudes!$A$3:$A$502,$A41,Solicitudes!$D$3:$D$502,"&lt;="&amp;AA$3,Solicitudes!$E$3:$E$502,"&gt;="&amp;AA$3,Solicitudes!$G$3:$G$502,"Aprobada",Solicitudes!$L$3:$L$502,"Ausencia")&gt;0,"L",IF(COUNTIFS(Solicitudes!$A$3:$A$502,$A41,Solicitudes!$D$3:$D$502,"&lt;="&amp;AA$3,Solicitudes!$E$3:$E$502,"&gt;="&amp;AA$3,Solicitudes!$G$3:$G$502,"Solicitada")+COUNTIFS(Solicitudes!$A$3:$A$502,$A41,Solicitudes!$D$3:$D$502,"&lt;="&amp;AA$3,Solicitudes!$E$3:$E$502,"&gt;="&amp;AA$3,Solicitudes!$G$3:$G$502,"Planificada")&gt;0,"P",""))))</f>
        <v/>
      </c>
      <c r="AB41" s="27">
        <f>IF(OR(AB$3="",$A41=""),"",IF(COUNTIFS(Solicitudes!$A$3:$A$502,$A41,Solicitudes!$D$3:$D$502,"&lt;="&amp;AB$3,Solicitudes!$E$3:$E$502,"&gt;="&amp;AB$3,Solicitudes!$G$3:$G$502,"Aprobada",Solicitudes!$L$3:$L$502,"&lt;&gt;Licencia",Solicitudes!$L$3:$L$502,"&lt;&gt;Ausencia")&gt;0,"V",IF(COUNTIFS(Solicitudes!$A$3:$A$502,$A41,Solicitudes!$D$3:$D$502,"&lt;="&amp;AB$3,Solicitudes!$E$3:$E$502,"&gt;="&amp;AB$3,Solicitudes!$G$3:$G$502,"Aprobada",Solicitudes!$L$3:$L$502,"Licencia")+COUNTIFS(Solicitudes!$A$3:$A$502,$A41,Solicitudes!$D$3:$D$502,"&lt;="&amp;AB$3,Solicitudes!$E$3:$E$502,"&gt;="&amp;AB$3,Solicitudes!$G$3:$G$502,"Aprobada",Solicitudes!$L$3:$L$502,"Ausencia")&gt;0,"L",IF(COUNTIFS(Solicitudes!$A$3:$A$502,$A41,Solicitudes!$D$3:$D$502,"&lt;="&amp;AB$3,Solicitudes!$E$3:$E$502,"&gt;="&amp;AB$3,Solicitudes!$G$3:$G$502,"Solicitada")+COUNTIFS(Solicitudes!$A$3:$A$502,$A41,Solicitudes!$D$3:$D$502,"&lt;="&amp;AB$3,Solicitudes!$E$3:$E$502,"&gt;="&amp;AB$3,Solicitudes!$G$3:$G$502,"Planificada")&gt;0,"P",""))))</f>
        <v/>
      </c>
      <c r="AC41" s="27">
        <f>IF(OR(AC$3="",$A41=""),"",IF(COUNTIFS(Solicitudes!$A$3:$A$502,$A41,Solicitudes!$D$3:$D$502,"&lt;="&amp;AC$3,Solicitudes!$E$3:$E$502,"&gt;="&amp;AC$3,Solicitudes!$G$3:$G$502,"Aprobada",Solicitudes!$L$3:$L$502,"&lt;&gt;Licencia",Solicitudes!$L$3:$L$502,"&lt;&gt;Ausencia")&gt;0,"V",IF(COUNTIFS(Solicitudes!$A$3:$A$502,$A41,Solicitudes!$D$3:$D$502,"&lt;="&amp;AC$3,Solicitudes!$E$3:$E$502,"&gt;="&amp;AC$3,Solicitudes!$G$3:$G$502,"Aprobada",Solicitudes!$L$3:$L$502,"Licencia")+COUNTIFS(Solicitudes!$A$3:$A$502,$A41,Solicitudes!$D$3:$D$502,"&lt;="&amp;AC$3,Solicitudes!$E$3:$E$502,"&gt;="&amp;AC$3,Solicitudes!$G$3:$G$502,"Aprobada",Solicitudes!$L$3:$L$502,"Ausencia")&gt;0,"L",IF(COUNTIFS(Solicitudes!$A$3:$A$502,$A41,Solicitudes!$D$3:$D$502,"&lt;="&amp;AC$3,Solicitudes!$E$3:$E$502,"&gt;="&amp;AC$3,Solicitudes!$G$3:$G$502,"Solicitada")+COUNTIFS(Solicitudes!$A$3:$A$502,$A41,Solicitudes!$D$3:$D$502,"&lt;="&amp;AC$3,Solicitudes!$E$3:$E$502,"&gt;="&amp;AC$3,Solicitudes!$G$3:$G$502,"Planificada")&gt;0,"P",""))))</f>
        <v/>
      </c>
      <c r="AD41" s="27">
        <f>IF(OR(AD$3="",$A41=""),"",IF(COUNTIFS(Solicitudes!$A$3:$A$502,$A41,Solicitudes!$D$3:$D$502,"&lt;="&amp;AD$3,Solicitudes!$E$3:$E$502,"&gt;="&amp;AD$3,Solicitudes!$G$3:$G$502,"Aprobada",Solicitudes!$L$3:$L$502,"&lt;&gt;Licencia",Solicitudes!$L$3:$L$502,"&lt;&gt;Ausencia")&gt;0,"V",IF(COUNTIFS(Solicitudes!$A$3:$A$502,$A41,Solicitudes!$D$3:$D$502,"&lt;="&amp;AD$3,Solicitudes!$E$3:$E$502,"&gt;="&amp;AD$3,Solicitudes!$G$3:$G$502,"Aprobada",Solicitudes!$L$3:$L$502,"Licencia")+COUNTIFS(Solicitudes!$A$3:$A$502,$A41,Solicitudes!$D$3:$D$502,"&lt;="&amp;AD$3,Solicitudes!$E$3:$E$502,"&gt;="&amp;AD$3,Solicitudes!$G$3:$G$502,"Aprobada",Solicitudes!$L$3:$L$502,"Ausencia")&gt;0,"L",IF(COUNTIFS(Solicitudes!$A$3:$A$502,$A41,Solicitudes!$D$3:$D$502,"&lt;="&amp;AD$3,Solicitudes!$E$3:$E$502,"&gt;="&amp;AD$3,Solicitudes!$G$3:$G$502,"Solicitada")+COUNTIFS(Solicitudes!$A$3:$A$502,$A41,Solicitudes!$D$3:$D$502,"&lt;="&amp;AD$3,Solicitudes!$E$3:$E$502,"&gt;="&amp;AD$3,Solicitudes!$G$3:$G$502,"Planificada")&gt;0,"P",""))))</f>
        <v/>
      </c>
      <c r="AE41" s="27">
        <f>IF(OR(AE$3="",$A41=""),"",IF(COUNTIFS(Solicitudes!$A$3:$A$502,$A41,Solicitudes!$D$3:$D$502,"&lt;="&amp;AE$3,Solicitudes!$E$3:$E$502,"&gt;="&amp;AE$3,Solicitudes!$G$3:$G$502,"Aprobada",Solicitudes!$L$3:$L$502,"&lt;&gt;Licencia",Solicitudes!$L$3:$L$502,"&lt;&gt;Ausencia")&gt;0,"V",IF(COUNTIFS(Solicitudes!$A$3:$A$502,$A41,Solicitudes!$D$3:$D$502,"&lt;="&amp;AE$3,Solicitudes!$E$3:$E$502,"&gt;="&amp;AE$3,Solicitudes!$G$3:$G$502,"Aprobada",Solicitudes!$L$3:$L$502,"Licencia")+COUNTIFS(Solicitudes!$A$3:$A$502,$A41,Solicitudes!$D$3:$D$502,"&lt;="&amp;AE$3,Solicitudes!$E$3:$E$502,"&gt;="&amp;AE$3,Solicitudes!$G$3:$G$502,"Aprobada",Solicitudes!$L$3:$L$502,"Ausencia")&gt;0,"L",IF(COUNTIFS(Solicitudes!$A$3:$A$502,$A41,Solicitudes!$D$3:$D$502,"&lt;="&amp;AE$3,Solicitudes!$E$3:$E$502,"&gt;="&amp;AE$3,Solicitudes!$G$3:$G$502,"Solicitada")+COUNTIFS(Solicitudes!$A$3:$A$502,$A41,Solicitudes!$D$3:$D$502,"&lt;="&amp;AE$3,Solicitudes!$E$3:$E$502,"&gt;="&amp;AE$3,Solicitudes!$G$3:$G$502,"Planificada")&gt;0,"P",""))))</f>
        <v/>
      </c>
      <c r="AF41" s="27">
        <f>IF(OR(AF$3="",$A41=""),"",IF(COUNTIFS(Solicitudes!$A$3:$A$502,$A41,Solicitudes!$D$3:$D$502,"&lt;="&amp;AF$3,Solicitudes!$E$3:$E$502,"&gt;="&amp;AF$3,Solicitudes!$G$3:$G$502,"Aprobada",Solicitudes!$L$3:$L$502,"&lt;&gt;Licencia",Solicitudes!$L$3:$L$502,"&lt;&gt;Ausencia")&gt;0,"V",IF(COUNTIFS(Solicitudes!$A$3:$A$502,$A41,Solicitudes!$D$3:$D$502,"&lt;="&amp;AF$3,Solicitudes!$E$3:$E$502,"&gt;="&amp;AF$3,Solicitudes!$G$3:$G$502,"Aprobada",Solicitudes!$L$3:$L$502,"Licencia")+COUNTIFS(Solicitudes!$A$3:$A$502,$A41,Solicitudes!$D$3:$D$502,"&lt;="&amp;AF$3,Solicitudes!$E$3:$E$502,"&gt;="&amp;AF$3,Solicitudes!$G$3:$G$502,"Aprobada",Solicitudes!$L$3:$L$502,"Ausencia")&gt;0,"L",IF(COUNTIFS(Solicitudes!$A$3:$A$502,$A41,Solicitudes!$D$3:$D$502,"&lt;="&amp;AF$3,Solicitudes!$E$3:$E$502,"&gt;="&amp;AF$3,Solicitudes!$G$3:$G$502,"Solicitada")+COUNTIFS(Solicitudes!$A$3:$A$502,$A41,Solicitudes!$D$3:$D$502,"&lt;="&amp;AF$3,Solicitudes!$E$3:$E$502,"&gt;="&amp;AF$3,Solicitudes!$G$3:$G$502,"Planificada")&gt;0,"P",""))))</f>
        <v/>
      </c>
      <c r="AG41" s="27">
        <f>IF(OR(AG$3="",$A41=""),"",IF(COUNTIFS(Solicitudes!$A$3:$A$502,$A41,Solicitudes!$D$3:$D$502,"&lt;="&amp;AG$3,Solicitudes!$E$3:$E$502,"&gt;="&amp;AG$3,Solicitudes!$G$3:$G$502,"Aprobada",Solicitudes!$L$3:$L$502,"&lt;&gt;Licencia",Solicitudes!$L$3:$L$502,"&lt;&gt;Ausencia")&gt;0,"V",IF(COUNTIFS(Solicitudes!$A$3:$A$502,$A41,Solicitudes!$D$3:$D$502,"&lt;="&amp;AG$3,Solicitudes!$E$3:$E$502,"&gt;="&amp;AG$3,Solicitudes!$G$3:$G$502,"Aprobada",Solicitudes!$L$3:$L$502,"Licencia")+COUNTIFS(Solicitudes!$A$3:$A$502,$A41,Solicitudes!$D$3:$D$502,"&lt;="&amp;AG$3,Solicitudes!$E$3:$E$502,"&gt;="&amp;AG$3,Solicitudes!$G$3:$G$502,"Aprobada",Solicitudes!$L$3:$L$502,"Ausencia")&gt;0,"L",IF(COUNTIFS(Solicitudes!$A$3:$A$502,$A41,Solicitudes!$D$3:$D$502,"&lt;="&amp;AG$3,Solicitudes!$E$3:$E$502,"&gt;="&amp;AG$3,Solicitudes!$G$3:$G$502,"Solicitada")+COUNTIFS(Solicitudes!$A$3:$A$502,$A41,Solicitudes!$D$3:$D$502,"&lt;="&amp;AG$3,Solicitudes!$E$3:$E$502,"&gt;="&amp;AG$3,Solicitudes!$G$3:$G$502,"Planificada")&gt;0,"P",""))))</f>
        <v/>
      </c>
    </row>
    <row r="42">
      <c r="A42">
        <f>IF(Saldos!A42="","",Saldos!A42)</f>
        <v/>
      </c>
      <c r="B42">
        <f>IF(A42="","",Saldos!B42)</f>
        <v/>
      </c>
      <c r="C42" s="27">
        <f>IF(OR(C$3="",$A42=""),"",IF(COUNTIFS(Solicitudes!$A$3:$A$502,$A42,Solicitudes!$D$3:$D$502,"&lt;="&amp;C$3,Solicitudes!$E$3:$E$502,"&gt;="&amp;C$3,Solicitudes!$G$3:$G$502,"Aprobada",Solicitudes!$L$3:$L$502,"&lt;&gt;Licencia",Solicitudes!$L$3:$L$502,"&lt;&gt;Ausencia")&gt;0,"V",IF(COUNTIFS(Solicitudes!$A$3:$A$502,$A42,Solicitudes!$D$3:$D$502,"&lt;="&amp;C$3,Solicitudes!$E$3:$E$502,"&gt;="&amp;C$3,Solicitudes!$G$3:$G$502,"Aprobada",Solicitudes!$L$3:$L$502,"Licencia")+COUNTIFS(Solicitudes!$A$3:$A$502,$A42,Solicitudes!$D$3:$D$502,"&lt;="&amp;C$3,Solicitudes!$E$3:$E$502,"&gt;="&amp;C$3,Solicitudes!$G$3:$G$502,"Aprobada",Solicitudes!$L$3:$L$502,"Ausencia")&gt;0,"L",IF(COUNTIFS(Solicitudes!$A$3:$A$502,$A42,Solicitudes!$D$3:$D$502,"&lt;="&amp;C$3,Solicitudes!$E$3:$E$502,"&gt;="&amp;C$3,Solicitudes!$G$3:$G$502,"Solicitada")+COUNTIFS(Solicitudes!$A$3:$A$502,$A42,Solicitudes!$D$3:$D$502,"&lt;="&amp;C$3,Solicitudes!$E$3:$E$502,"&gt;="&amp;C$3,Solicitudes!$G$3:$G$502,"Planificada")&gt;0,"P",""))))</f>
        <v/>
      </c>
      <c r="D42" s="27">
        <f>IF(OR(D$3="",$A42=""),"",IF(COUNTIFS(Solicitudes!$A$3:$A$502,$A42,Solicitudes!$D$3:$D$502,"&lt;="&amp;D$3,Solicitudes!$E$3:$E$502,"&gt;="&amp;D$3,Solicitudes!$G$3:$G$502,"Aprobada",Solicitudes!$L$3:$L$502,"&lt;&gt;Licencia",Solicitudes!$L$3:$L$502,"&lt;&gt;Ausencia")&gt;0,"V",IF(COUNTIFS(Solicitudes!$A$3:$A$502,$A42,Solicitudes!$D$3:$D$502,"&lt;="&amp;D$3,Solicitudes!$E$3:$E$502,"&gt;="&amp;D$3,Solicitudes!$G$3:$G$502,"Aprobada",Solicitudes!$L$3:$L$502,"Licencia")+COUNTIFS(Solicitudes!$A$3:$A$502,$A42,Solicitudes!$D$3:$D$502,"&lt;="&amp;D$3,Solicitudes!$E$3:$E$502,"&gt;="&amp;D$3,Solicitudes!$G$3:$G$502,"Aprobada",Solicitudes!$L$3:$L$502,"Ausencia")&gt;0,"L",IF(COUNTIFS(Solicitudes!$A$3:$A$502,$A42,Solicitudes!$D$3:$D$502,"&lt;="&amp;D$3,Solicitudes!$E$3:$E$502,"&gt;="&amp;D$3,Solicitudes!$G$3:$G$502,"Solicitada")+COUNTIFS(Solicitudes!$A$3:$A$502,$A42,Solicitudes!$D$3:$D$502,"&lt;="&amp;D$3,Solicitudes!$E$3:$E$502,"&gt;="&amp;D$3,Solicitudes!$G$3:$G$502,"Planificada")&gt;0,"P",""))))</f>
        <v/>
      </c>
      <c r="E42" s="27">
        <f>IF(OR(E$3="",$A42=""),"",IF(COUNTIFS(Solicitudes!$A$3:$A$502,$A42,Solicitudes!$D$3:$D$502,"&lt;="&amp;E$3,Solicitudes!$E$3:$E$502,"&gt;="&amp;E$3,Solicitudes!$G$3:$G$502,"Aprobada",Solicitudes!$L$3:$L$502,"&lt;&gt;Licencia",Solicitudes!$L$3:$L$502,"&lt;&gt;Ausencia")&gt;0,"V",IF(COUNTIFS(Solicitudes!$A$3:$A$502,$A42,Solicitudes!$D$3:$D$502,"&lt;="&amp;E$3,Solicitudes!$E$3:$E$502,"&gt;="&amp;E$3,Solicitudes!$G$3:$G$502,"Aprobada",Solicitudes!$L$3:$L$502,"Licencia")+COUNTIFS(Solicitudes!$A$3:$A$502,$A42,Solicitudes!$D$3:$D$502,"&lt;="&amp;E$3,Solicitudes!$E$3:$E$502,"&gt;="&amp;E$3,Solicitudes!$G$3:$G$502,"Aprobada",Solicitudes!$L$3:$L$502,"Ausencia")&gt;0,"L",IF(COUNTIFS(Solicitudes!$A$3:$A$502,$A42,Solicitudes!$D$3:$D$502,"&lt;="&amp;E$3,Solicitudes!$E$3:$E$502,"&gt;="&amp;E$3,Solicitudes!$G$3:$G$502,"Solicitada")+COUNTIFS(Solicitudes!$A$3:$A$502,$A42,Solicitudes!$D$3:$D$502,"&lt;="&amp;E$3,Solicitudes!$E$3:$E$502,"&gt;="&amp;E$3,Solicitudes!$G$3:$G$502,"Planificada")&gt;0,"P",""))))</f>
        <v/>
      </c>
      <c r="F42" s="27">
        <f>IF(OR(F$3="",$A42=""),"",IF(COUNTIFS(Solicitudes!$A$3:$A$502,$A42,Solicitudes!$D$3:$D$502,"&lt;="&amp;F$3,Solicitudes!$E$3:$E$502,"&gt;="&amp;F$3,Solicitudes!$G$3:$G$502,"Aprobada",Solicitudes!$L$3:$L$502,"&lt;&gt;Licencia",Solicitudes!$L$3:$L$502,"&lt;&gt;Ausencia")&gt;0,"V",IF(COUNTIFS(Solicitudes!$A$3:$A$502,$A42,Solicitudes!$D$3:$D$502,"&lt;="&amp;F$3,Solicitudes!$E$3:$E$502,"&gt;="&amp;F$3,Solicitudes!$G$3:$G$502,"Aprobada",Solicitudes!$L$3:$L$502,"Licencia")+COUNTIFS(Solicitudes!$A$3:$A$502,$A42,Solicitudes!$D$3:$D$502,"&lt;="&amp;F$3,Solicitudes!$E$3:$E$502,"&gt;="&amp;F$3,Solicitudes!$G$3:$G$502,"Aprobada",Solicitudes!$L$3:$L$502,"Ausencia")&gt;0,"L",IF(COUNTIFS(Solicitudes!$A$3:$A$502,$A42,Solicitudes!$D$3:$D$502,"&lt;="&amp;F$3,Solicitudes!$E$3:$E$502,"&gt;="&amp;F$3,Solicitudes!$G$3:$G$502,"Solicitada")+COUNTIFS(Solicitudes!$A$3:$A$502,$A42,Solicitudes!$D$3:$D$502,"&lt;="&amp;F$3,Solicitudes!$E$3:$E$502,"&gt;="&amp;F$3,Solicitudes!$G$3:$G$502,"Planificada")&gt;0,"P",""))))</f>
        <v/>
      </c>
      <c r="G42" s="27">
        <f>IF(OR(G$3="",$A42=""),"",IF(COUNTIFS(Solicitudes!$A$3:$A$502,$A42,Solicitudes!$D$3:$D$502,"&lt;="&amp;G$3,Solicitudes!$E$3:$E$502,"&gt;="&amp;G$3,Solicitudes!$G$3:$G$502,"Aprobada",Solicitudes!$L$3:$L$502,"&lt;&gt;Licencia",Solicitudes!$L$3:$L$502,"&lt;&gt;Ausencia")&gt;0,"V",IF(COUNTIFS(Solicitudes!$A$3:$A$502,$A42,Solicitudes!$D$3:$D$502,"&lt;="&amp;G$3,Solicitudes!$E$3:$E$502,"&gt;="&amp;G$3,Solicitudes!$G$3:$G$502,"Aprobada",Solicitudes!$L$3:$L$502,"Licencia")+COUNTIFS(Solicitudes!$A$3:$A$502,$A42,Solicitudes!$D$3:$D$502,"&lt;="&amp;G$3,Solicitudes!$E$3:$E$502,"&gt;="&amp;G$3,Solicitudes!$G$3:$G$502,"Aprobada",Solicitudes!$L$3:$L$502,"Ausencia")&gt;0,"L",IF(COUNTIFS(Solicitudes!$A$3:$A$502,$A42,Solicitudes!$D$3:$D$502,"&lt;="&amp;G$3,Solicitudes!$E$3:$E$502,"&gt;="&amp;G$3,Solicitudes!$G$3:$G$502,"Solicitada")+COUNTIFS(Solicitudes!$A$3:$A$502,$A42,Solicitudes!$D$3:$D$502,"&lt;="&amp;G$3,Solicitudes!$E$3:$E$502,"&gt;="&amp;G$3,Solicitudes!$G$3:$G$502,"Planificada")&gt;0,"P",""))))</f>
        <v/>
      </c>
      <c r="H42" s="27">
        <f>IF(OR(H$3="",$A42=""),"",IF(COUNTIFS(Solicitudes!$A$3:$A$502,$A42,Solicitudes!$D$3:$D$502,"&lt;="&amp;H$3,Solicitudes!$E$3:$E$502,"&gt;="&amp;H$3,Solicitudes!$G$3:$G$502,"Aprobada",Solicitudes!$L$3:$L$502,"&lt;&gt;Licencia",Solicitudes!$L$3:$L$502,"&lt;&gt;Ausencia")&gt;0,"V",IF(COUNTIFS(Solicitudes!$A$3:$A$502,$A42,Solicitudes!$D$3:$D$502,"&lt;="&amp;H$3,Solicitudes!$E$3:$E$502,"&gt;="&amp;H$3,Solicitudes!$G$3:$G$502,"Aprobada",Solicitudes!$L$3:$L$502,"Licencia")+COUNTIFS(Solicitudes!$A$3:$A$502,$A42,Solicitudes!$D$3:$D$502,"&lt;="&amp;H$3,Solicitudes!$E$3:$E$502,"&gt;="&amp;H$3,Solicitudes!$G$3:$G$502,"Aprobada",Solicitudes!$L$3:$L$502,"Ausencia")&gt;0,"L",IF(COUNTIFS(Solicitudes!$A$3:$A$502,$A42,Solicitudes!$D$3:$D$502,"&lt;="&amp;H$3,Solicitudes!$E$3:$E$502,"&gt;="&amp;H$3,Solicitudes!$G$3:$G$502,"Solicitada")+COUNTIFS(Solicitudes!$A$3:$A$502,$A42,Solicitudes!$D$3:$D$502,"&lt;="&amp;H$3,Solicitudes!$E$3:$E$502,"&gt;="&amp;H$3,Solicitudes!$G$3:$G$502,"Planificada")&gt;0,"P",""))))</f>
        <v/>
      </c>
      <c r="I42" s="27">
        <f>IF(OR(I$3="",$A42=""),"",IF(COUNTIFS(Solicitudes!$A$3:$A$502,$A42,Solicitudes!$D$3:$D$502,"&lt;="&amp;I$3,Solicitudes!$E$3:$E$502,"&gt;="&amp;I$3,Solicitudes!$G$3:$G$502,"Aprobada",Solicitudes!$L$3:$L$502,"&lt;&gt;Licencia",Solicitudes!$L$3:$L$502,"&lt;&gt;Ausencia")&gt;0,"V",IF(COUNTIFS(Solicitudes!$A$3:$A$502,$A42,Solicitudes!$D$3:$D$502,"&lt;="&amp;I$3,Solicitudes!$E$3:$E$502,"&gt;="&amp;I$3,Solicitudes!$G$3:$G$502,"Aprobada",Solicitudes!$L$3:$L$502,"Licencia")+COUNTIFS(Solicitudes!$A$3:$A$502,$A42,Solicitudes!$D$3:$D$502,"&lt;="&amp;I$3,Solicitudes!$E$3:$E$502,"&gt;="&amp;I$3,Solicitudes!$G$3:$G$502,"Aprobada",Solicitudes!$L$3:$L$502,"Ausencia")&gt;0,"L",IF(COUNTIFS(Solicitudes!$A$3:$A$502,$A42,Solicitudes!$D$3:$D$502,"&lt;="&amp;I$3,Solicitudes!$E$3:$E$502,"&gt;="&amp;I$3,Solicitudes!$G$3:$G$502,"Solicitada")+COUNTIFS(Solicitudes!$A$3:$A$502,$A42,Solicitudes!$D$3:$D$502,"&lt;="&amp;I$3,Solicitudes!$E$3:$E$502,"&gt;="&amp;I$3,Solicitudes!$G$3:$G$502,"Planificada")&gt;0,"P",""))))</f>
        <v/>
      </c>
      <c r="J42" s="27">
        <f>IF(OR(J$3="",$A42=""),"",IF(COUNTIFS(Solicitudes!$A$3:$A$502,$A42,Solicitudes!$D$3:$D$502,"&lt;="&amp;J$3,Solicitudes!$E$3:$E$502,"&gt;="&amp;J$3,Solicitudes!$G$3:$G$502,"Aprobada",Solicitudes!$L$3:$L$502,"&lt;&gt;Licencia",Solicitudes!$L$3:$L$502,"&lt;&gt;Ausencia")&gt;0,"V",IF(COUNTIFS(Solicitudes!$A$3:$A$502,$A42,Solicitudes!$D$3:$D$502,"&lt;="&amp;J$3,Solicitudes!$E$3:$E$502,"&gt;="&amp;J$3,Solicitudes!$G$3:$G$502,"Aprobada",Solicitudes!$L$3:$L$502,"Licencia")+COUNTIFS(Solicitudes!$A$3:$A$502,$A42,Solicitudes!$D$3:$D$502,"&lt;="&amp;J$3,Solicitudes!$E$3:$E$502,"&gt;="&amp;J$3,Solicitudes!$G$3:$G$502,"Aprobada",Solicitudes!$L$3:$L$502,"Ausencia")&gt;0,"L",IF(COUNTIFS(Solicitudes!$A$3:$A$502,$A42,Solicitudes!$D$3:$D$502,"&lt;="&amp;J$3,Solicitudes!$E$3:$E$502,"&gt;="&amp;J$3,Solicitudes!$G$3:$G$502,"Solicitada")+COUNTIFS(Solicitudes!$A$3:$A$502,$A42,Solicitudes!$D$3:$D$502,"&lt;="&amp;J$3,Solicitudes!$E$3:$E$502,"&gt;="&amp;J$3,Solicitudes!$G$3:$G$502,"Planificada")&gt;0,"P",""))))</f>
        <v/>
      </c>
      <c r="K42" s="27">
        <f>IF(OR(K$3="",$A42=""),"",IF(COUNTIFS(Solicitudes!$A$3:$A$502,$A42,Solicitudes!$D$3:$D$502,"&lt;="&amp;K$3,Solicitudes!$E$3:$E$502,"&gt;="&amp;K$3,Solicitudes!$G$3:$G$502,"Aprobada",Solicitudes!$L$3:$L$502,"&lt;&gt;Licencia",Solicitudes!$L$3:$L$502,"&lt;&gt;Ausencia")&gt;0,"V",IF(COUNTIFS(Solicitudes!$A$3:$A$502,$A42,Solicitudes!$D$3:$D$502,"&lt;="&amp;K$3,Solicitudes!$E$3:$E$502,"&gt;="&amp;K$3,Solicitudes!$G$3:$G$502,"Aprobada",Solicitudes!$L$3:$L$502,"Licencia")+COUNTIFS(Solicitudes!$A$3:$A$502,$A42,Solicitudes!$D$3:$D$502,"&lt;="&amp;K$3,Solicitudes!$E$3:$E$502,"&gt;="&amp;K$3,Solicitudes!$G$3:$G$502,"Aprobada",Solicitudes!$L$3:$L$502,"Ausencia")&gt;0,"L",IF(COUNTIFS(Solicitudes!$A$3:$A$502,$A42,Solicitudes!$D$3:$D$502,"&lt;="&amp;K$3,Solicitudes!$E$3:$E$502,"&gt;="&amp;K$3,Solicitudes!$G$3:$G$502,"Solicitada")+COUNTIFS(Solicitudes!$A$3:$A$502,$A42,Solicitudes!$D$3:$D$502,"&lt;="&amp;K$3,Solicitudes!$E$3:$E$502,"&gt;="&amp;K$3,Solicitudes!$G$3:$G$502,"Planificada")&gt;0,"P",""))))</f>
        <v/>
      </c>
      <c r="L42" s="27">
        <f>IF(OR(L$3="",$A42=""),"",IF(COUNTIFS(Solicitudes!$A$3:$A$502,$A42,Solicitudes!$D$3:$D$502,"&lt;="&amp;L$3,Solicitudes!$E$3:$E$502,"&gt;="&amp;L$3,Solicitudes!$G$3:$G$502,"Aprobada",Solicitudes!$L$3:$L$502,"&lt;&gt;Licencia",Solicitudes!$L$3:$L$502,"&lt;&gt;Ausencia")&gt;0,"V",IF(COUNTIFS(Solicitudes!$A$3:$A$502,$A42,Solicitudes!$D$3:$D$502,"&lt;="&amp;L$3,Solicitudes!$E$3:$E$502,"&gt;="&amp;L$3,Solicitudes!$G$3:$G$502,"Aprobada",Solicitudes!$L$3:$L$502,"Licencia")+COUNTIFS(Solicitudes!$A$3:$A$502,$A42,Solicitudes!$D$3:$D$502,"&lt;="&amp;L$3,Solicitudes!$E$3:$E$502,"&gt;="&amp;L$3,Solicitudes!$G$3:$G$502,"Aprobada",Solicitudes!$L$3:$L$502,"Ausencia")&gt;0,"L",IF(COUNTIFS(Solicitudes!$A$3:$A$502,$A42,Solicitudes!$D$3:$D$502,"&lt;="&amp;L$3,Solicitudes!$E$3:$E$502,"&gt;="&amp;L$3,Solicitudes!$G$3:$G$502,"Solicitada")+COUNTIFS(Solicitudes!$A$3:$A$502,$A42,Solicitudes!$D$3:$D$502,"&lt;="&amp;L$3,Solicitudes!$E$3:$E$502,"&gt;="&amp;L$3,Solicitudes!$G$3:$G$502,"Planificada")&gt;0,"P",""))))</f>
        <v/>
      </c>
      <c r="M42" s="27">
        <f>IF(OR(M$3="",$A42=""),"",IF(COUNTIFS(Solicitudes!$A$3:$A$502,$A42,Solicitudes!$D$3:$D$502,"&lt;="&amp;M$3,Solicitudes!$E$3:$E$502,"&gt;="&amp;M$3,Solicitudes!$G$3:$G$502,"Aprobada",Solicitudes!$L$3:$L$502,"&lt;&gt;Licencia",Solicitudes!$L$3:$L$502,"&lt;&gt;Ausencia")&gt;0,"V",IF(COUNTIFS(Solicitudes!$A$3:$A$502,$A42,Solicitudes!$D$3:$D$502,"&lt;="&amp;M$3,Solicitudes!$E$3:$E$502,"&gt;="&amp;M$3,Solicitudes!$G$3:$G$502,"Aprobada",Solicitudes!$L$3:$L$502,"Licencia")+COUNTIFS(Solicitudes!$A$3:$A$502,$A42,Solicitudes!$D$3:$D$502,"&lt;="&amp;M$3,Solicitudes!$E$3:$E$502,"&gt;="&amp;M$3,Solicitudes!$G$3:$G$502,"Aprobada",Solicitudes!$L$3:$L$502,"Ausencia")&gt;0,"L",IF(COUNTIFS(Solicitudes!$A$3:$A$502,$A42,Solicitudes!$D$3:$D$502,"&lt;="&amp;M$3,Solicitudes!$E$3:$E$502,"&gt;="&amp;M$3,Solicitudes!$G$3:$G$502,"Solicitada")+COUNTIFS(Solicitudes!$A$3:$A$502,$A42,Solicitudes!$D$3:$D$502,"&lt;="&amp;M$3,Solicitudes!$E$3:$E$502,"&gt;="&amp;M$3,Solicitudes!$G$3:$G$502,"Planificada")&gt;0,"P",""))))</f>
        <v/>
      </c>
      <c r="N42" s="27">
        <f>IF(OR(N$3="",$A42=""),"",IF(COUNTIFS(Solicitudes!$A$3:$A$502,$A42,Solicitudes!$D$3:$D$502,"&lt;="&amp;N$3,Solicitudes!$E$3:$E$502,"&gt;="&amp;N$3,Solicitudes!$G$3:$G$502,"Aprobada",Solicitudes!$L$3:$L$502,"&lt;&gt;Licencia",Solicitudes!$L$3:$L$502,"&lt;&gt;Ausencia")&gt;0,"V",IF(COUNTIFS(Solicitudes!$A$3:$A$502,$A42,Solicitudes!$D$3:$D$502,"&lt;="&amp;N$3,Solicitudes!$E$3:$E$502,"&gt;="&amp;N$3,Solicitudes!$G$3:$G$502,"Aprobada",Solicitudes!$L$3:$L$502,"Licencia")+COUNTIFS(Solicitudes!$A$3:$A$502,$A42,Solicitudes!$D$3:$D$502,"&lt;="&amp;N$3,Solicitudes!$E$3:$E$502,"&gt;="&amp;N$3,Solicitudes!$G$3:$G$502,"Aprobada",Solicitudes!$L$3:$L$502,"Ausencia")&gt;0,"L",IF(COUNTIFS(Solicitudes!$A$3:$A$502,$A42,Solicitudes!$D$3:$D$502,"&lt;="&amp;N$3,Solicitudes!$E$3:$E$502,"&gt;="&amp;N$3,Solicitudes!$G$3:$G$502,"Solicitada")+COUNTIFS(Solicitudes!$A$3:$A$502,$A42,Solicitudes!$D$3:$D$502,"&lt;="&amp;N$3,Solicitudes!$E$3:$E$502,"&gt;="&amp;N$3,Solicitudes!$G$3:$G$502,"Planificada")&gt;0,"P",""))))</f>
        <v/>
      </c>
      <c r="O42" s="27">
        <f>IF(OR(O$3="",$A42=""),"",IF(COUNTIFS(Solicitudes!$A$3:$A$502,$A42,Solicitudes!$D$3:$D$502,"&lt;="&amp;O$3,Solicitudes!$E$3:$E$502,"&gt;="&amp;O$3,Solicitudes!$G$3:$G$502,"Aprobada",Solicitudes!$L$3:$L$502,"&lt;&gt;Licencia",Solicitudes!$L$3:$L$502,"&lt;&gt;Ausencia")&gt;0,"V",IF(COUNTIFS(Solicitudes!$A$3:$A$502,$A42,Solicitudes!$D$3:$D$502,"&lt;="&amp;O$3,Solicitudes!$E$3:$E$502,"&gt;="&amp;O$3,Solicitudes!$G$3:$G$502,"Aprobada",Solicitudes!$L$3:$L$502,"Licencia")+COUNTIFS(Solicitudes!$A$3:$A$502,$A42,Solicitudes!$D$3:$D$502,"&lt;="&amp;O$3,Solicitudes!$E$3:$E$502,"&gt;="&amp;O$3,Solicitudes!$G$3:$G$502,"Aprobada",Solicitudes!$L$3:$L$502,"Ausencia")&gt;0,"L",IF(COUNTIFS(Solicitudes!$A$3:$A$502,$A42,Solicitudes!$D$3:$D$502,"&lt;="&amp;O$3,Solicitudes!$E$3:$E$502,"&gt;="&amp;O$3,Solicitudes!$G$3:$G$502,"Solicitada")+COUNTIFS(Solicitudes!$A$3:$A$502,$A42,Solicitudes!$D$3:$D$502,"&lt;="&amp;O$3,Solicitudes!$E$3:$E$502,"&gt;="&amp;O$3,Solicitudes!$G$3:$G$502,"Planificada")&gt;0,"P",""))))</f>
        <v/>
      </c>
      <c r="P42" s="27">
        <f>IF(OR(P$3="",$A42=""),"",IF(COUNTIFS(Solicitudes!$A$3:$A$502,$A42,Solicitudes!$D$3:$D$502,"&lt;="&amp;P$3,Solicitudes!$E$3:$E$502,"&gt;="&amp;P$3,Solicitudes!$G$3:$G$502,"Aprobada",Solicitudes!$L$3:$L$502,"&lt;&gt;Licencia",Solicitudes!$L$3:$L$502,"&lt;&gt;Ausencia")&gt;0,"V",IF(COUNTIFS(Solicitudes!$A$3:$A$502,$A42,Solicitudes!$D$3:$D$502,"&lt;="&amp;P$3,Solicitudes!$E$3:$E$502,"&gt;="&amp;P$3,Solicitudes!$G$3:$G$502,"Aprobada",Solicitudes!$L$3:$L$502,"Licencia")+COUNTIFS(Solicitudes!$A$3:$A$502,$A42,Solicitudes!$D$3:$D$502,"&lt;="&amp;P$3,Solicitudes!$E$3:$E$502,"&gt;="&amp;P$3,Solicitudes!$G$3:$G$502,"Aprobada",Solicitudes!$L$3:$L$502,"Ausencia")&gt;0,"L",IF(COUNTIFS(Solicitudes!$A$3:$A$502,$A42,Solicitudes!$D$3:$D$502,"&lt;="&amp;P$3,Solicitudes!$E$3:$E$502,"&gt;="&amp;P$3,Solicitudes!$G$3:$G$502,"Solicitada")+COUNTIFS(Solicitudes!$A$3:$A$502,$A42,Solicitudes!$D$3:$D$502,"&lt;="&amp;P$3,Solicitudes!$E$3:$E$502,"&gt;="&amp;P$3,Solicitudes!$G$3:$G$502,"Planificada")&gt;0,"P",""))))</f>
        <v/>
      </c>
      <c r="Q42" s="27">
        <f>IF(OR(Q$3="",$A42=""),"",IF(COUNTIFS(Solicitudes!$A$3:$A$502,$A42,Solicitudes!$D$3:$D$502,"&lt;="&amp;Q$3,Solicitudes!$E$3:$E$502,"&gt;="&amp;Q$3,Solicitudes!$G$3:$G$502,"Aprobada",Solicitudes!$L$3:$L$502,"&lt;&gt;Licencia",Solicitudes!$L$3:$L$502,"&lt;&gt;Ausencia")&gt;0,"V",IF(COUNTIFS(Solicitudes!$A$3:$A$502,$A42,Solicitudes!$D$3:$D$502,"&lt;="&amp;Q$3,Solicitudes!$E$3:$E$502,"&gt;="&amp;Q$3,Solicitudes!$G$3:$G$502,"Aprobada",Solicitudes!$L$3:$L$502,"Licencia")+COUNTIFS(Solicitudes!$A$3:$A$502,$A42,Solicitudes!$D$3:$D$502,"&lt;="&amp;Q$3,Solicitudes!$E$3:$E$502,"&gt;="&amp;Q$3,Solicitudes!$G$3:$G$502,"Aprobada",Solicitudes!$L$3:$L$502,"Ausencia")&gt;0,"L",IF(COUNTIFS(Solicitudes!$A$3:$A$502,$A42,Solicitudes!$D$3:$D$502,"&lt;="&amp;Q$3,Solicitudes!$E$3:$E$502,"&gt;="&amp;Q$3,Solicitudes!$G$3:$G$502,"Solicitada")+COUNTIFS(Solicitudes!$A$3:$A$502,$A42,Solicitudes!$D$3:$D$502,"&lt;="&amp;Q$3,Solicitudes!$E$3:$E$502,"&gt;="&amp;Q$3,Solicitudes!$G$3:$G$502,"Planificada")&gt;0,"P",""))))</f>
        <v/>
      </c>
      <c r="R42" s="27">
        <f>IF(OR(R$3="",$A42=""),"",IF(COUNTIFS(Solicitudes!$A$3:$A$502,$A42,Solicitudes!$D$3:$D$502,"&lt;="&amp;R$3,Solicitudes!$E$3:$E$502,"&gt;="&amp;R$3,Solicitudes!$G$3:$G$502,"Aprobada",Solicitudes!$L$3:$L$502,"&lt;&gt;Licencia",Solicitudes!$L$3:$L$502,"&lt;&gt;Ausencia")&gt;0,"V",IF(COUNTIFS(Solicitudes!$A$3:$A$502,$A42,Solicitudes!$D$3:$D$502,"&lt;="&amp;R$3,Solicitudes!$E$3:$E$502,"&gt;="&amp;R$3,Solicitudes!$G$3:$G$502,"Aprobada",Solicitudes!$L$3:$L$502,"Licencia")+COUNTIFS(Solicitudes!$A$3:$A$502,$A42,Solicitudes!$D$3:$D$502,"&lt;="&amp;R$3,Solicitudes!$E$3:$E$502,"&gt;="&amp;R$3,Solicitudes!$G$3:$G$502,"Aprobada",Solicitudes!$L$3:$L$502,"Ausencia")&gt;0,"L",IF(COUNTIFS(Solicitudes!$A$3:$A$502,$A42,Solicitudes!$D$3:$D$502,"&lt;="&amp;R$3,Solicitudes!$E$3:$E$502,"&gt;="&amp;R$3,Solicitudes!$G$3:$G$502,"Solicitada")+COUNTIFS(Solicitudes!$A$3:$A$502,$A42,Solicitudes!$D$3:$D$502,"&lt;="&amp;R$3,Solicitudes!$E$3:$E$502,"&gt;="&amp;R$3,Solicitudes!$G$3:$G$502,"Planificada")&gt;0,"P",""))))</f>
        <v/>
      </c>
      <c r="S42" s="27">
        <f>IF(OR(S$3="",$A42=""),"",IF(COUNTIFS(Solicitudes!$A$3:$A$502,$A42,Solicitudes!$D$3:$D$502,"&lt;="&amp;S$3,Solicitudes!$E$3:$E$502,"&gt;="&amp;S$3,Solicitudes!$G$3:$G$502,"Aprobada",Solicitudes!$L$3:$L$502,"&lt;&gt;Licencia",Solicitudes!$L$3:$L$502,"&lt;&gt;Ausencia")&gt;0,"V",IF(COUNTIFS(Solicitudes!$A$3:$A$502,$A42,Solicitudes!$D$3:$D$502,"&lt;="&amp;S$3,Solicitudes!$E$3:$E$502,"&gt;="&amp;S$3,Solicitudes!$G$3:$G$502,"Aprobada",Solicitudes!$L$3:$L$502,"Licencia")+COUNTIFS(Solicitudes!$A$3:$A$502,$A42,Solicitudes!$D$3:$D$502,"&lt;="&amp;S$3,Solicitudes!$E$3:$E$502,"&gt;="&amp;S$3,Solicitudes!$G$3:$G$502,"Aprobada",Solicitudes!$L$3:$L$502,"Ausencia")&gt;0,"L",IF(COUNTIFS(Solicitudes!$A$3:$A$502,$A42,Solicitudes!$D$3:$D$502,"&lt;="&amp;S$3,Solicitudes!$E$3:$E$502,"&gt;="&amp;S$3,Solicitudes!$G$3:$G$502,"Solicitada")+COUNTIFS(Solicitudes!$A$3:$A$502,$A42,Solicitudes!$D$3:$D$502,"&lt;="&amp;S$3,Solicitudes!$E$3:$E$502,"&gt;="&amp;S$3,Solicitudes!$G$3:$G$502,"Planificada")&gt;0,"P",""))))</f>
        <v/>
      </c>
      <c r="T42" s="27">
        <f>IF(OR(T$3="",$A42=""),"",IF(COUNTIFS(Solicitudes!$A$3:$A$502,$A42,Solicitudes!$D$3:$D$502,"&lt;="&amp;T$3,Solicitudes!$E$3:$E$502,"&gt;="&amp;T$3,Solicitudes!$G$3:$G$502,"Aprobada",Solicitudes!$L$3:$L$502,"&lt;&gt;Licencia",Solicitudes!$L$3:$L$502,"&lt;&gt;Ausencia")&gt;0,"V",IF(COUNTIFS(Solicitudes!$A$3:$A$502,$A42,Solicitudes!$D$3:$D$502,"&lt;="&amp;T$3,Solicitudes!$E$3:$E$502,"&gt;="&amp;T$3,Solicitudes!$G$3:$G$502,"Aprobada",Solicitudes!$L$3:$L$502,"Licencia")+COUNTIFS(Solicitudes!$A$3:$A$502,$A42,Solicitudes!$D$3:$D$502,"&lt;="&amp;T$3,Solicitudes!$E$3:$E$502,"&gt;="&amp;T$3,Solicitudes!$G$3:$G$502,"Aprobada",Solicitudes!$L$3:$L$502,"Ausencia")&gt;0,"L",IF(COUNTIFS(Solicitudes!$A$3:$A$502,$A42,Solicitudes!$D$3:$D$502,"&lt;="&amp;T$3,Solicitudes!$E$3:$E$502,"&gt;="&amp;T$3,Solicitudes!$G$3:$G$502,"Solicitada")+COUNTIFS(Solicitudes!$A$3:$A$502,$A42,Solicitudes!$D$3:$D$502,"&lt;="&amp;T$3,Solicitudes!$E$3:$E$502,"&gt;="&amp;T$3,Solicitudes!$G$3:$G$502,"Planificada")&gt;0,"P",""))))</f>
        <v/>
      </c>
      <c r="U42" s="27">
        <f>IF(OR(U$3="",$A42=""),"",IF(COUNTIFS(Solicitudes!$A$3:$A$502,$A42,Solicitudes!$D$3:$D$502,"&lt;="&amp;U$3,Solicitudes!$E$3:$E$502,"&gt;="&amp;U$3,Solicitudes!$G$3:$G$502,"Aprobada",Solicitudes!$L$3:$L$502,"&lt;&gt;Licencia",Solicitudes!$L$3:$L$502,"&lt;&gt;Ausencia")&gt;0,"V",IF(COUNTIFS(Solicitudes!$A$3:$A$502,$A42,Solicitudes!$D$3:$D$502,"&lt;="&amp;U$3,Solicitudes!$E$3:$E$502,"&gt;="&amp;U$3,Solicitudes!$G$3:$G$502,"Aprobada",Solicitudes!$L$3:$L$502,"Licencia")+COUNTIFS(Solicitudes!$A$3:$A$502,$A42,Solicitudes!$D$3:$D$502,"&lt;="&amp;U$3,Solicitudes!$E$3:$E$502,"&gt;="&amp;U$3,Solicitudes!$G$3:$G$502,"Aprobada",Solicitudes!$L$3:$L$502,"Ausencia")&gt;0,"L",IF(COUNTIFS(Solicitudes!$A$3:$A$502,$A42,Solicitudes!$D$3:$D$502,"&lt;="&amp;U$3,Solicitudes!$E$3:$E$502,"&gt;="&amp;U$3,Solicitudes!$G$3:$G$502,"Solicitada")+COUNTIFS(Solicitudes!$A$3:$A$502,$A42,Solicitudes!$D$3:$D$502,"&lt;="&amp;U$3,Solicitudes!$E$3:$E$502,"&gt;="&amp;U$3,Solicitudes!$G$3:$G$502,"Planificada")&gt;0,"P",""))))</f>
        <v/>
      </c>
      <c r="V42" s="27">
        <f>IF(OR(V$3="",$A42=""),"",IF(COUNTIFS(Solicitudes!$A$3:$A$502,$A42,Solicitudes!$D$3:$D$502,"&lt;="&amp;V$3,Solicitudes!$E$3:$E$502,"&gt;="&amp;V$3,Solicitudes!$G$3:$G$502,"Aprobada",Solicitudes!$L$3:$L$502,"&lt;&gt;Licencia",Solicitudes!$L$3:$L$502,"&lt;&gt;Ausencia")&gt;0,"V",IF(COUNTIFS(Solicitudes!$A$3:$A$502,$A42,Solicitudes!$D$3:$D$502,"&lt;="&amp;V$3,Solicitudes!$E$3:$E$502,"&gt;="&amp;V$3,Solicitudes!$G$3:$G$502,"Aprobada",Solicitudes!$L$3:$L$502,"Licencia")+COUNTIFS(Solicitudes!$A$3:$A$502,$A42,Solicitudes!$D$3:$D$502,"&lt;="&amp;V$3,Solicitudes!$E$3:$E$502,"&gt;="&amp;V$3,Solicitudes!$G$3:$G$502,"Aprobada",Solicitudes!$L$3:$L$502,"Ausencia")&gt;0,"L",IF(COUNTIFS(Solicitudes!$A$3:$A$502,$A42,Solicitudes!$D$3:$D$502,"&lt;="&amp;V$3,Solicitudes!$E$3:$E$502,"&gt;="&amp;V$3,Solicitudes!$G$3:$G$502,"Solicitada")+COUNTIFS(Solicitudes!$A$3:$A$502,$A42,Solicitudes!$D$3:$D$502,"&lt;="&amp;V$3,Solicitudes!$E$3:$E$502,"&gt;="&amp;V$3,Solicitudes!$G$3:$G$502,"Planificada")&gt;0,"P",""))))</f>
        <v/>
      </c>
      <c r="W42" s="27">
        <f>IF(OR(W$3="",$A42=""),"",IF(COUNTIFS(Solicitudes!$A$3:$A$502,$A42,Solicitudes!$D$3:$D$502,"&lt;="&amp;W$3,Solicitudes!$E$3:$E$502,"&gt;="&amp;W$3,Solicitudes!$G$3:$G$502,"Aprobada",Solicitudes!$L$3:$L$502,"&lt;&gt;Licencia",Solicitudes!$L$3:$L$502,"&lt;&gt;Ausencia")&gt;0,"V",IF(COUNTIFS(Solicitudes!$A$3:$A$502,$A42,Solicitudes!$D$3:$D$502,"&lt;="&amp;W$3,Solicitudes!$E$3:$E$502,"&gt;="&amp;W$3,Solicitudes!$G$3:$G$502,"Aprobada",Solicitudes!$L$3:$L$502,"Licencia")+COUNTIFS(Solicitudes!$A$3:$A$502,$A42,Solicitudes!$D$3:$D$502,"&lt;="&amp;W$3,Solicitudes!$E$3:$E$502,"&gt;="&amp;W$3,Solicitudes!$G$3:$G$502,"Aprobada",Solicitudes!$L$3:$L$502,"Ausencia")&gt;0,"L",IF(COUNTIFS(Solicitudes!$A$3:$A$502,$A42,Solicitudes!$D$3:$D$502,"&lt;="&amp;W$3,Solicitudes!$E$3:$E$502,"&gt;="&amp;W$3,Solicitudes!$G$3:$G$502,"Solicitada")+COUNTIFS(Solicitudes!$A$3:$A$502,$A42,Solicitudes!$D$3:$D$502,"&lt;="&amp;W$3,Solicitudes!$E$3:$E$502,"&gt;="&amp;W$3,Solicitudes!$G$3:$G$502,"Planificada")&gt;0,"P",""))))</f>
        <v/>
      </c>
      <c r="X42" s="27">
        <f>IF(OR(X$3="",$A42=""),"",IF(COUNTIFS(Solicitudes!$A$3:$A$502,$A42,Solicitudes!$D$3:$D$502,"&lt;="&amp;X$3,Solicitudes!$E$3:$E$502,"&gt;="&amp;X$3,Solicitudes!$G$3:$G$502,"Aprobada",Solicitudes!$L$3:$L$502,"&lt;&gt;Licencia",Solicitudes!$L$3:$L$502,"&lt;&gt;Ausencia")&gt;0,"V",IF(COUNTIFS(Solicitudes!$A$3:$A$502,$A42,Solicitudes!$D$3:$D$502,"&lt;="&amp;X$3,Solicitudes!$E$3:$E$502,"&gt;="&amp;X$3,Solicitudes!$G$3:$G$502,"Aprobada",Solicitudes!$L$3:$L$502,"Licencia")+COUNTIFS(Solicitudes!$A$3:$A$502,$A42,Solicitudes!$D$3:$D$502,"&lt;="&amp;X$3,Solicitudes!$E$3:$E$502,"&gt;="&amp;X$3,Solicitudes!$G$3:$G$502,"Aprobada",Solicitudes!$L$3:$L$502,"Ausencia")&gt;0,"L",IF(COUNTIFS(Solicitudes!$A$3:$A$502,$A42,Solicitudes!$D$3:$D$502,"&lt;="&amp;X$3,Solicitudes!$E$3:$E$502,"&gt;="&amp;X$3,Solicitudes!$G$3:$G$502,"Solicitada")+COUNTIFS(Solicitudes!$A$3:$A$502,$A42,Solicitudes!$D$3:$D$502,"&lt;="&amp;X$3,Solicitudes!$E$3:$E$502,"&gt;="&amp;X$3,Solicitudes!$G$3:$G$502,"Planificada")&gt;0,"P",""))))</f>
        <v/>
      </c>
      <c r="Y42" s="27">
        <f>IF(OR(Y$3="",$A42=""),"",IF(COUNTIFS(Solicitudes!$A$3:$A$502,$A42,Solicitudes!$D$3:$D$502,"&lt;="&amp;Y$3,Solicitudes!$E$3:$E$502,"&gt;="&amp;Y$3,Solicitudes!$G$3:$G$502,"Aprobada",Solicitudes!$L$3:$L$502,"&lt;&gt;Licencia",Solicitudes!$L$3:$L$502,"&lt;&gt;Ausencia")&gt;0,"V",IF(COUNTIFS(Solicitudes!$A$3:$A$502,$A42,Solicitudes!$D$3:$D$502,"&lt;="&amp;Y$3,Solicitudes!$E$3:$E$502,"&gt;="&amp;Y$3,Solicitudes!$G$3:$G$502,"Aprobada",Solicitudes!$L$3:$L$502,"Licencia")+COUNTIFS(Solicitudes!$A$3:$A$502,$A42,Solicitudes!$D$3:$D$502,"&lt;="&amp;Y$3,Solicitudes!$E$3:$E$502,"&gt;="&amp;Y$3,Solicitudes!$G$3:$G$502,"Aprobada",Solicitudes!$L$3:$L$502,"Ausencia")&gt;0,"L",IF(COUNTIFS(Solicitudes!$A$3:$A$502,$A42,Solicitudes!$D$3:$D$502,"&lt;="&amp;Y$3,Solicitudes!$E$3:$E$502,"&gt;="&amp;Y$3,Solicitudes!$G$3:$G$502,"Solicitada")+COUNTIFS(Solicitudes!$A$3:$A$502,$A42,Solicitudes!$D$3:$D$502,"&lt;="&amp;Y$3,Solicitudes!$E$3:$E$502,"&gt;="&amp;Y$3,Solicitudes!$G$3:$G$502,"Planificada")&gt;0,"P",""))))</f>
        <v/>
      </c>
      <c r="Z42" s="27">
        <f>IF(OR(Z$3="",$A42=""),"",IF(COUNTIFS(Solicitudes!$A$3:$A$502,$A42,Solicitudes!$D$3:$D$502,"&lt;="&amp;Z$3,Solicitudes!$E$3:$E$502,"&gt;="&amp;Z$3,Solicitudes!$G$3:$G$502,"Aprobada",Solicitudes!$L$3:$L$502,"&lt;&gt;Licencia",Solicitudes!$L$3:$L$502,"&lt;&gt;Ausencia")&gt;0,"V",IF(COUNTIFS(Solicitudes!$A$3:$A$502,$A42,Solicitudes!$D$3:$D$502,"&lt;="&amp;Z$3,Solicitudes!$E$3:$E$502,"&gt;="&amp;Z$3,Solicitudes!$G$3:$G$502,"Aprobada",Solicitudes!$L$3:$L$502,"Licencia")+COUNTIFS(Solicitudes!$A$3:$A$502,$A42,Solicitudes!$D$3:$D$502,"&lt;="&amp;Z$3,Solicitudes!$E$3:$E$502,"&gt;="&amp;Z$3,Solicitudes!$G$3:$G$502,"Aprobada",Solicitudes!$L$3:$L$502,"Ausencia")&gt;0,"L",IF(COUNTIFS(Solicitudes!$A$3:$A$502,$A42,Solicitudes!$D$3:$D$502,"&lt;="&amp;Z$3,Solicitudes!$E$3:$E$502,"&gt;="&amp;Z$3,Solicitudes!$G$3:$G$502,"Solicitada")+COUNTIFS(Solicitudes!$A$3:$A$502,$A42,Solicitudes!$D$3:$D$502,"&lt;="&amp;Z$3,Solicitudes!$E$3:$E$502,"&gt;="&amp;Z$3,Solicitudes!$G$3:$G$502,"Planificada")&gt;0,"P",""))))</f>
        <v/>
      </c>
      <c r="AA42" s="27">
        <f>IF(OR(AA$3="",$A42=""),"",IF(COUNTIFS(Solicitudes!$A$3:$A$502,$A42,Solicitudes!$D$3:$D$502,"&lt;="&amp;AA$3,Solicitudes!$E$3:$E$502,"&gt;="&amp;AA$3,Solicitudes!$G$3:$G$502,"Aprobada",Solicitudes!$L$3:$L$502,"&lt;&gt;Licencia",Solicitudes!$L$3:$L$502,"&lt;&gt;Ausencia")&gt;0,"V",IF(COUNTIFS(Solicitudes!$A$3:$A$502,$A42,Solicitudes!$D$3:$D$502,"&lt;="&amp;AA$3,Solicitudes!$E$3:$E$502,"&gt;="&amp;AA$3,Solicitudes!$G$3:$G$502,"Aprobada",Solicitudes!$L$3:$L$502,"Licencia")+COUNTIFS(Solicitudes!$A$3:$A$502,$A42,Solicitudes!$D$3:$D$502,"&lt;="&amp;AA$3,Solicitudes!$E$3:$E$502,"&gt;="&amp;AA$3,Solicitudes!$G$3:$G$502,"Aprobada",Solicitudes!$L$3:$L$502,"Ausencia")&gt;0,"L",IF(COUNTIFS(Solicitudes!$A$3:$A$502,$A42,Solicitudes!$D$3:$D$502,"&lt;="&amp;AA$3,Solicitudes!$E$3:$E$502,"&gt;="&amp;AA$3,Solicitudes!$G$3:$G$502,"Solicitada")+COUNTIFS(Solicitudes!$A$3:$A$502,$A42,Solicitudes!$D$3:$D$502,"&lt;="&amp;AA$3,Solicitudes!$E$3:$E$502,"&gt;="&amp;AA$3,Solicitudes!$G$3:$G$502,"Planificada")&gt;0,"P",""))))</f>
        <v/>
      </c>
      <c r="AB42" s="27">
        <f>IF(OR(AB$3="",$A42=""),"",IF(COUNTIFS(Solicitudes!$A$3:$A$502,$A42,Solicitudes!$D$3:$D$502,"&lt;="&amp;AB$3,Solicitudes!$E$3:$E$502,"&gt;="&amp;AB$3,Solicitudes!$G$3:$G$502,"Aprobada",Solicitudes!$L$3:$L$502,"&lt;&gt;Licencia",Solicitudes!$L$3:$L$502,"&lt;&gt;Ausencia")&gt;0,"V",IF(COUNTIFS(Solicitudes!$A$3:$A$502,$A42,Solicitudes!$D$3:$D$502,"&lt;="&amp;AB$3,Solicitudes!$E$3:$E$502,"&gt;="&amp;AB$3,Solicitudes!$G$3:$G$502,"Aprobada",Solicitudes!$L$3:$L$502,"Licencia")+COUNTIFS(Solicitudes!$A$3:$A$502,$A42,Solicitudes!$D$3:$D$502,"&lt;="&amp;AB$3,Solicitudes!$E$3:$E$502,"&gt;="&amp;AB$3,Solicitudes!$G$3:$G$502,"Aprobada",Solicitudes!$L$3:$L$502,"Ausencia")&gt;0,"L",IF(COUNTIFS(Solicitudes!$A$3:$A$502,$A42,Solicitudes!$D$3:$D$502,"&lt;="&amp;AB$3,Solicitudes!$E$3:$E$502,"&gt;="&amp;AB$3,Solicitudes!$G$3:$G$502,"Solicitada")+COUNTIFS(Solicitudes!$A$3:$A$502,$A42,Solicitudes!$D$3:$D$502,"&lt;="&amp;AB$3,Solicitudes!$E$3:$E$502,"&gt;="&amp;AB$3,Solicitudes!$G$3:$G$502,"Planificada")&gt;0,"P",""))))</f>
        <v/>
      </c>
      <c r="AC42" s="27">
        <f>IF(OR(AC$3="",$A42=""),"",IF(COUNTIFS(Solicitudes!$A$3:$A$502,$A42,Solicitudes!$D$3:$D$502,"&lt;="&amp;AC$3,Solicitudes!$E$3:$E$502,"&gt;="&amp;AC$3,Solicitudes!$G$3:$G$502,"Aprobada",Solicitudes!$L$3:$L$502,"&lt;&gt;Licencia",Solicitudes!$L$3:$L$502,"&lt;&gt;Ausencia")&gt;0,"V",IF(COUNTIFS(Solicitudes!$A$3:$A$502,$A42,Solicitudes!$D$3:$D$502,"&lt;="&amp;AC$3,Solicitudes!$E$3:$E$502,"&gt;="&amp;AC$3,Solicitudes!$G$3:$G$502,"Aprobada",Solicitudes!$L$3:$L$502,"Licencia")+COUNTIFS(Solicitudes!$A$3:$A$502,$A42,Solicitudes!$D$3:$D$502,"&lt;="&amp;AC$3,Solicitudes!$E$3:$E$502,"&gt;="&amp;AC$3,Solicitudes!$G$3:$G$502,"Aprobada",Solicitudes!$L$3:$L$502,"Ausencia")&gt;0,"L",IF(COUNTIFS(Solicitudes!$A$3:$A$502,$A42,Solicitudes!$D$3:$D$502,"&lt;="&amp;AC$3,Solicitudes!$E$3:$E$502,"&gt;="&amp;AC$3,Solicitudes!$G$3:$G$502,"Solicitada")+COUNTIFS(Solicitudes!$A$3:$A$502,$A42,Solicitudes!$D$3:$D$502,"&lt;="&amp;AC$3,Solicitudes!$E$3:$E$502,"&gt;="&amp;AC$3,Solicitudes!$G$3:$G$502,"Planificada")&gt;0,"P",""))))</f>
        <v/>
      </c>
      <c r="AD42" s="27">
        <f>IF(OR(AD$3="",$A42=""),"",IF(COUNTIFS(Solicitudes!$A$3:$A$502,$A42,Solicitudes!$D$3:$D$502,"&lt;="&amp;AD$3,Solicitudes!$E$3:$E$502,"&gt;="&amp;AD$3,Solicitudes!$G$3:$G$502,"Aprobada",Solicitudes!$L$3:$L$502,"&lt;&gt;Licencia",Solicitudes!$L$3:$L$502,"&lt;&gt;Ausencia")&gt;0,"V",IF(COUNTIFS(Solicitudes!$A$3:$A$502,$A42,Solicitudes!$D$3:$D$502,"&lt;="&amp;AD$3,Solicitudes!$E$3:$E$502,"&gt;="&amp;AD$3,Solicitudes!$G$3:$G$502,"Aprobada",Solicitudes!$L$3:$L$502,"Licencia")+COUNTIFS(Solicitudes!$A$3:$A$502,$A42,Solicitudes!$D$3:$D$502,"&lt;="&amp;AD$3,Solicitudes!$E$3:$E$502,"&gt;="&amp;AD$3,Solicitudes!$G$3:$G$502,"Aprobada",Solicitudes!$L$3:$L$502,"Ausencia")&gt;0,"L",IF(COUNTIFS(Solicitudes!$A$3:$A$502,$A42,Solicitudes!$D$3:$D$502,"&lt;="&amp;AD$3,Solicitudes!$E$3:$E$502,"&gt;="&amp;AD$3,Solicitudes!$G$3:$G$502,"Solicitada")+COUNTIFS(Solicitudes!$A$3:$A$502,$A42,Solicitudes!$D$3:$D$502,"&lt;="&amp;AD$3,Solicitudes!$E$3:$E$502,"&gt;="&amp;AD$3,Solicitudes!$G$3:$G$502,"Planificada")&gt;0,"P",""))))</f>
        <v/>
      </c>
      <c r="AE42" s="27">
        <f>IF(OR(AE$3="",$A42=""),"",IF(COUNTIFS(Solicitudes!$A$3:$A$502,$A42,Solicitudes!$D$3:$D$502,"&lt;="&amp;AE$3,Solicitudes!$E$3:$E$502,"&gt;="&amp;AE$3,Solicitudes!$G$3:$G$502,"Aprobada",Solicitudes!$L$3:$L$502,"&lt;&gt;Licencia",Solicitudes!$L$3:$L$502,"&lt;&gt;Ausencia")&gt;0,"V",IF(COUNTIFS(Solicitudes!$A$3:$A$502,$A42,Solicitudes!$D$3:$D$502,"&lt;="&amp;AE$3,Solicitudes!$E$3:$E$502,"&gt;="&amp;AE$3,Solicitudes!$G$3:$G$502,"Aprobada",Solicitudes!$L$3:$L$502,"Licencia")+COUNTIFS(Solicitudes!$A$3:$A$502,$A42,Solicitudes!$D$3:$D$502,"&lt;="&amp;AE$3,Solicitudes!$E$3:$E$502,"&gt;="&amp;AE$3,Solicitudes!$G$3:$G$502,"Aprobada",Solicitudes!$L$3:$L$502,"Ausencia")&gt;0,"L",IF(COUNTIFS(Solicitudes!$A$3:$A$502,$A42,Solicitudes!$D$3:$D$502,"&lt;="&amp;AE$3,Solicitudes!$E$3:$E$502,"&gt;="&amp;AE$3,Solicitudes!$G$3:$G$502,"Solicitada")+COUNTIFS(Solicitudes!$A$3:$A$502,$A42,Solicitudes!$D$3:$D$502,"&lt;="&amp;AE$3,Solicitudes!$E$3:$E$502,"&gt;="&amp;AE$3,Solicitudes!$G$3:$G$502,"Planificada")&gt;0,"P",""))))</f>
        <v/>
      </c>
      <c r="AF42" s="27">
        <f>IF(OR(AF$3="",$A42=""),"",IF(COUNTIFS(Solicitudes!$A$3:$A$502,$A42,Solicitudes!$D$3:$D$502,"&lt;="&amp;AF$3,Solicitudes!$E$3:$E$502,"&gt;="&amp;AF$3,Solicitudes!$G$3:$G$502,"Aprobada",Solicitudes!$L$3:$L$502,"&lt;&gt;Licencia",Solicitudes!$L$3:$L$502,"&lt;&gt;Ausencia")&gt;0,"V",IF(COUNTIFS(Solicitudes!$A$3:$A$502,$A42,Solicitudes!$D$3:$D$502,"&lt;="&amp;AF$3,Solicitudes!$E$3:$E$502,"&gt;="&amp;AF$3,Solicitudes!$G$3:$G$502,"Aprobada",Solicitudes!$L$3:$L$502,"Licencia")+COUNTIFS(Solicitudes!$A$3:$A$502,$A42,Solicitudes!$D$3:$D$502,"&lt;="&amp;AF$3,Solicitudes!$E$3:$E$502,"&gt;="&amp;AF$3,Solicitudes!$G$3:$G$502,"Aprobada",Solicitudes!$L$3:$L$502,"Ausencia")&gt;0,"L",IF(COUNTIFS(Solicitudes!$A$3:$A$502,$A42,Solicitudes!$D$3:$D$502,"&lt;="&amp;AF$3,Solicitudes!$E$3:$E$502,"&gt;="&amp;AF$3,Solicitudes!$G$3:$G$502,"Solicitada")+COUNTIFS(Solicitudes!$A$3:$A$502,$A42,Solicitudes!$D$3:$D$502,"&lt;="&amp;AF$3,Solicitudes!$E$3:$E$502,"&gt;="&amp;AF$3,Solicitudes!$G$3:$G$502,"Planificada")&gt;0,"P",""))))</f>
        <v/>
      </c>
      <c r="AG42" s="27">
        <f>IF(OR(AG$3="",$A42=""),"",IF(COUNTIFS(Solicitudes!$A$3:$A$502,$A42,Solicitudes!$D$3:$D$502,"&lt;="&amp;AG$3,Solicitudes!$E$3:$E$502,"&gt;="&amp;AG$3,Solicitudes!$G$3:$G$502,"Aprobada",Solicitudes!$L$3:$L$502,"&lt;&gt;Licencia",Solicitudes!$L$3:$L$502,"&lt;&gt;Ausencia")&gt;0,"V",IF(COUNTIFS(Solicitudes!$A$3:$A$502,$A42,Solicitudes!$D$3:$D$502,"&lt;="&amp;AG$3,Solicitudes!$E$3:$E$502,"&gt;="&amp;AG$3,Solicitudes!$G$3:$G$502,"Aprobada",Solicitudes!$L$3:$L$502,"Licencia")+COUNTIFS(Solicitudes!$A$3:$A$502,$A42,Solicitudes!$D$3:$D$502,"&lt;="&amp;AG$3,Solicitudes!$E$3:$E$502,"&gt;="&amp;AG$3,Solicitudes!$G$3:$G$502,"Aprobada",Solicitudes!$L$3:$L$502,"Ausencia")&gt;0,"L",IF(COUNTIFS(Solicitudes!$A$3:$A$502,$A42,Solicitudes!$D$3:$D$502,"&lt;="&amp;AG$3,Solicitudes!$E$3:$E$502,"&gt;="&amp;AG$3,Solicitudes!$G$3:$G$502,"Solicitada")+COUNTIFS(Solicitudes!$A$3:$A$502,$A42,Solicitudes!$D$3:$D$502,"&lt;="&amp;AG$3,Solicitudes!$E$3:$E$502,"&gt;="&amp;AG$3,Solicitudes!$G$3:$G$502,"Planificada")&gt;0,"P",""))))</f>
        <v/>
      </c>
    </row>
    <row r="43">
      <c r="A43">
        <f>IF(Saldos!A43="","",Saldos!A43)</f>
        <v/>
      </c>
      <c r="B43">
        <f>IF(A43="","",Saldos!B43)</f>
        <v/>
      </c>
      <c r="C43" s="27">
        <f>IF(OR(C$3="",$A43=""),"",IF(COUNTIFS(Solicitudes!$A$3:$A$502,$A43,Solicitudes!$D$3:$D$502,"&lt;="&amp;C$3,Solicitudes!$E$3:$E$502,"&gt;="&amp;C$3,Solicitudes!$G$3:$G$502,"Aprobada",Solicitudes!$L$3:$L$502,"&lt;&gt;Licencia",Solicitudes!$L$3:$L$502,"&lt;&gt;Ausencia")&gt;0,"V",IF(COUNTIFS(Solicitudes!$A$3:$A$502,$A43,Solicitudes!$D$3:$D$502,"&lt;="&amp;C$3,Solicitudes!$E$3:$E$502,"&gt;="&amp;C$3,Solicitudes!$G$3:$G$502,"Aprobada",Solicitudes!$L$3:$L$502,"Licencia")+COUNTIFS(Solicitudes!$A$3:$A$502,$A43,Solicitudes!$D$3:$D$502,"&lt;="&amp;C$3,Solicitudes!$E$3:$E$502,"&gt;="&amp;C$3,Solicitudes!$G$3:$G$502,"Aprobada",Solicitudes!$L$3:$L$502,"Ausencia")&gt;0,"L",IF(COUNTIFS(Solicitudes!$A$3:$A$502,$A43,Solicitudes!$D$3:$D$502,"&lt;="&amp;C$3,Solicitudes!$E$3:$E$502,"&gt;="&amp;C$3,Solicitudes!$G$3:$G$502,"Solicitada")+COUNTIFS(Solicitudes!$A$3:$A$502,$A43,Solicitudes!$D$3:$D$502,"&lt;="&amp;C$3,Solicitudes!$E$3:$E$502,"&gt;="&amp;C$3,Solicitudes!$G$3:$G$502,"Planificada")&gt;0,"P",""))))</f>
        <v/>
      </c>
      <c r="D43" s="27">
        <f>IF(OR(D$3="",$A43=""),"",IF(COUNTIFS(Solicitudes!$A$3:$A$502,$A43,Solicitudes!$D$3:$D$502,"&lt;="&amp;D$3,Solicitudes!$E$3:$E$502,"&gt;="&amp;D$3,Solicitudes!$G$3:$G$502,"Aprobada",Solicitudes!$L$3:$L$502,"&lt;&gt;Licencia",Solicitudes!$L$3:$L$502,"&lt;&gt;Ausencia")&gt;0,"V",IF(COUNTIFS(Solicitudes!$A$3:$A$502,$A43,Solicitudes!$D$3:$D$502,"&lt;="&amp;D$3,Solicitudes!$E$3:$E$502,"&gt;="&amp;D$3,Solicitudes!$G$3:$G$502,"Aprobada",Solicitudes!$L$3:$L$502,"Licencia")+COUNTIFS(Solicitudes!$A$3:$A$502,$A43,Solicitudes!$D$3:$D$502,"&lt;="&amp;D$3,Solicitudes!$E$3:$E$502,"&gt;="&amp;D$3,Solicitudes!$G$3:$G$502,"Aprobada",Solicitudes!$L$3:$L$502,"Ausencia")&gt;0,"L",IF(COUNTIFS(Solicitudes!$A$3:$A$502,$A43,Solicitudes!$D$3:$D$502,"&lt;="&amp;D$3,Solicitudes!$E$3:$E$502,"&gt;="&amp;D$3,Solicitudes!$G$3:$G$502,"Solicitada")+COUNTIFS(Solicitudes!$A$3:$A$502,$A43,Solicitudes!$D$3:$D$502,"&lt;="&amp;D$3,Solicitudes!$E$3:$E$502,"&gt;="&amp;D$3,Solicitudes!$G$3:$G$502,"Planificada")&gt;0,"P",""))))</f>
        <v/>
      </c>
      <c r="E43" s="27">
        <f>IF(OR(E$3="",$A43=""),"",IF(COUNTIFS(Solicitudes!$A$3:$A$502,$A43,Solicitudes!$D$3:$D$502,"&lt;="&amp;E$3,Solicitudes!$E$3:$E$502,"&gt;="&amp;E$3,Solicitudes!$G$3:$G$502,"Aprobada",Solicitudes!$L$3:$L$502,"&lt;&gt;Licencia",Solicitudes!$L$3:$L$502,"&lt;&gt;Ausencia")&gt;0,"V",IF(COUNTIFS(Solicitudes!$A$3:$A$502,$A43,Solicitudes!$D$3:$D$502,"&lt;="&amp;E$3,Solicitudes!$E$3:$E$502,"&gt;="&amp;E$3,Solicitudes!$G$3:$G$502,"Aprobada",Solicitudes!$L$3:$L$502,"Licencia")+COUNTIFS(Solicitudes!$A$3:$A$502,$A43,Solicitudes!$D$3:$D$502,"&lt;="&amp;E$3,Solicitudes!$E$3:$E$502,"&gt;="&amp;E$3,Solicitudes!$G$3:$G$502,"Aprobada",Solicitudes!$L$3:$L$502,"Ausencia")&gt;0,"L",IF(COUNTIFS(Solicitudes!$A$3:$A$502,$A43,Solicitudes!$D$3:$D$502,"&lt;="&amp;E$3,Solicitudes!$E$3:$E$502,"&gt;="&amp;E$3,Solicitudes!$G$3:$G$502,"Solicitada")+COUNTIFS(Solicitudes!$A$3:$A$502,$A43,Solicitudes!$D$3:$D$502,"&lt;="&amp;E$3,Solicitudes!$E$3:$E$502,"&gt;="&amp;E$3,Solicitudes!$G$3:$G$502,"Planificada")&gt;0,"P",""))))</f>
        <v/>
      </c>
      <c r="F43" s="27">
        <f>IF(OR(F$3="",$A43=""),"",IF(COUNTIFS(Solicitudes!$A$3:$A$502,$A43,Solicitudes!$D$3:$D$502,"&lt;="&amp;F$3,Solicitudes!$E$3:$E$502,"&gt;="&amp;F$3,Solicitudes!$G$3:$G$502,"Aprobada",Solicitudes!$L$3:$L$502,"&lt;&gt;Licencia",Solicitudes!$L$3:$L$502,"&lt;&gt;Ausencia")&gt;0,"V",IF(COUNTIFS(Solicitudes!$A$3:$A$502,$A43,Solicitudes!$D$3:$D$502,"&lt;="&amp;F$3,Solicitudes!$E$3:$E$502,"&gt;="&amp;F$3,Solicitudes!$G$3:$G$502,"Aprobada",Solicitudes!$L$3:$L$502,"Licencia")+COUNTIFS(Solicitudes!$A$3:$A$502,$A43,Solicitudes!$D$3:$D$502,"&lt;="&amp;F$3,Solicitudes!$E$3:$E$502,"&gt;="&amp;F$3,Solicitudes!$G$3:$G$502,"Aprobada",Solicitudes!$L$3:$L$502,"Ausencia")&gt;0,"L",IF(COUNTIFS(Solicitudes!$A$3:$A$502,$A43,Solicitudes!$D$3:$D$502,"&lt;="&amp;F$3,Solicitudes!$E$3:$E$502,"&gt;="&amp;F$3,Solicitudes!$G$3:$G$502,"Solicitada")+COUNTIFS(Solicitudes!$A$3:$A$502,$A43,Solicitudes!$D$3:$D$502,"&lt;="&amp;F$3,Solicitudes!$E$3:$E$502,"&gt;="&amp;F$3,Solicitudes!$G$3:$G$502,"Planificada")&gt;0,"P",""))))</f>
        <v/>
      </c>
      <c r="G43" s="27">
        <f>IF(OR(G$3="",$A43=""),"",IF(COUNTIFS(Solicitudes!$A$3:$A$502,$A43,Solicitudes!$D$3:$D$502,"&lt;="&amp;G$3,Solicitudes!$E$3:$E$502,"&gt;="&amp;G$3,Solicitudes!$G$3:$G$502,"Aprobada",Solicitudes!$L$3:$L$502,"&lt;&gt;Licencia",Solicitudes!$L$3:$L$502,"&lt;&gt;Ausencia")&gt;0,"V",IF(COUNTIFS(Solicitudes!$A$3:$A$502,$A43,Solicitudes!$D$3:$D$502,"&lt;="&amp;G$3,Solicitudes!$E$3:$E$502,"&gt;="&amp;G$3,Solicitudes!$G$3:$G$502,"Aprobada",Solicitudes!$L$3:$L$502,"Licencia")+COUNTIFS(Solicitudes!$A$3:$A$502,$A43,Solicitudes!$D$3:$D$502,"&lt;="&amp;G$3,Solicitudes!$E$3:$E$502,"&gt;="&amp;G$3,Solicitudes!$G$3:$G$502,"Aprobada",Solicitudes!$L$3:$L$502,"Ausencia")&gt;0,"L",IF(COUNTIFS(Solicitudes!$A$3:$A$502,$A43,Solicitudes!$D$3:$D$502,"&lt;="&amp;G$3,Solicitudes!$E$3:$E$502,"&gt;="&amp;G$3,Solicitudes!$G$3:$G$502,"Solicitada")+COUNTIFS(Solicitudes!$A$3:$A$502,$A43,Solicitudes!$D$3:$D$502,"&lt;="&amp;G$3,Solicitudes!$E$3:$E$502,"&gt;="&amp;G$3,Solicitudes!$G$3:$G$502,"Planificada")&gt;0,"P",""))))</f>
        <v/>
      </c>
      <c r="H43" s="27">
        <f>IF(OR(H$3="",$A43=""),"",IF(COUNTIFS(Solicitudes!$A$3:$A$502,$A43,Solicitudes!$D$3:$D$502,"&lt;="&amp;H$3,Solicitudes!$E$3:$E$502,"&gt;="&amp;H$3,Solicitudes!$G$3:$G$502,"Aprobada",Solicitudes!$L$3:$L$502,"&lt;&gt;Licencia",Solicitudes!$L$3:$L$502,"&lt;&gt;Ausencia")&gt;0,"V",IF(COUNTIFS(Solicitudes!$A$3:$A$502,$A43,Solicitudes!$D$3:$D$502,"&lt;="&amp;H$3,Solicitudes!$E$3:$E$502,"&gt;="&amp;H$3,Solicitudes!$G$3:$G$502,"Aprobada",Solicitudes!$L$3:$L$502,"Licencia")+COUNTIFS(Solicitudes!$A$3:$A$502,$A43,Solicitudes!$D$3:$D$502,"&lt;="&amp;H$3,Solicitudes!$E$3:$E$502,"&gt;="&amp;H$3,Solicitudes!$G$3:$G$502,"Aprobada",Solicitudes!$L$3:$L$502,"Ausencia")&gt;0,"L",IF(COUNTIFS(Solicitudes!$A$3:$A$502,$A43,Solicitudes!$D$3:$D$502,"&lt;="&amp;H$3,Solicitudes!$E$3:$E$502,"&gt;="&amp;H$3,Solicitudes!$G$3:$G$502,"Solicitada")+COUNTIFS(Solicitudes!$A$3:$A$502,$A43,Solicitudes!$D$3:$D$502,"&lt;="&amp;H$3,Solicitudes!$E$3:$E$502,"&gt;="&amp;H$3,Solicitudes!$G$3:$G$502,"Planificada")&gt;0,"P",""))))</f>
        <v/>
      </c>
      <c r="I43" s="27">
        <f>IF(OR(I$3="",$A43=""),"",IF(COUNTIFS(Solicitudes!$A$3:$A$502,$A43,Solicitudes!$D$3:$D$502,"&lt;="&amp;I$3,Solicitudes!$E$3:$E$502,"&gt;="&amp;I$3,Solicitudes!$G$3:$G$502,"Aprobada",Solicitudes!$L$3:$L$502,"&lt;&gt;Licencia",Solicitudes!$L$3:$L$502,"&lt;&gt;Ausencia")&gt;0,"V",IF(COUNTIFS(Solicitudes!$A$3:$A$502,$A43,Solicitudes!$D$3:$D$502,"&lt;="&amp;I$3,Solicitudes!$E$3:$E$502,"&gt;="&amp;I$3,Solicitudes!$G$3:$G$502,"Aprobada",Solicitudes!$L$3:$L$502,"Licencia")+COUNTIFS(Solicitudes!$A$3:$A$502,$A43,Solicitudes!$D$3:$D$502,"&lt;="&amp;I$3,Solicitudes!$E$3:$E$502,"&gt;="&amp;I$3,Solicitudes!$G$3:$G$502,"Aprobada",Solicitudes!$L$3:$L$502,"Ausencia")&gt;0,"L",IF(COUNTIFS(Solicitudes!$A$3:$A$502,$A43,Solicitudes!$D$3:$D$502,"&lt;="&amp;I$3,Solicitudes!$E$3:$E$502,"&gt;="&amp;I$3,Solicitudes!$G$3:$G$502,"Solicitada")+COUNTIFS(Solicitudes!$A$3:$A$502,$A43,Solicitudes!$D$3:$D$502,"&lt;="&amp;I$3,Solicitudes!$E$3:$E$502,"&gt;="&amp;I$3,Solicitudes!$G$3:$G$502,"Planificada")&gt;0,"P",""))))</f>
        <v/>
      </c>
      <c r="J43" s="27">
        <f>IF(OR(J$3="",$A43=""),"",IF(COUNTIFS(Solicitudes!$A$3:$A$502,$A43,Solicitudes!$D$3:$D$502,"&lt;="&amp;J$3,Solicitudes!$E$3:$E$502,"&gt;="&amp;J$3,Solicitudes!$G$3:$G$502,"Aprobada",Solicitudes!$L$3:$L$502,"&lt;&gt;Licencia",Solicitudes!$L$3:$L$502,"&lt;&gt;Ausencia")&gt;0,"V",IF(COUNTIFS(Solicitudes!$A$3:$A$502,$A43,Solicitudes!$D$3:$D$502,"&lt;="&amp;J$3,Solicitudes!$E$3:$E$502,"&gt;="&amp;J$3,Solicitudes!$G$3:$G$502,"Aprobada",Solicitudes!$L$3:$L$502,"Licencia")+COUNTIFS(Solicitudes!$A$3:$A$502,$A43,Solicitudes!$D$3:$D$502,"&lt;="&amp;J$3,Solicitudes!$E$3:$E$502,"&gt;="&amp;J$3,Solicitudes!$G$3:$G$502,"Aprobada",Solicitudes!$L$3:$L$502,"Ausencia")&gt;0,"L",IF(COUNTIFS(Solicitudes!$A$3:$A$502,$A43,Solicitudes!$D$3:$D$502,"&lt;="&amp;J$3,Solicitudes!$E$3:$E$502,"&gt;="&amp;J$3,Solicitudes!$G$3:$G$502,"Solicitada")+COUNTIFS(Solicitudes!$A$3:$A$502,$A43,Solicitudes!$D$3:$D$502,"&lt;="&amp;J$3,Solicitudes!$E$3:$E$502,"&gt;="&amp;J$3,Solicitudes!$G$3:$G$502,"Planificada")&gt;0,"P",""))))</f>
        <v/>
      </c>
      <c r="K43" s="27">
        <f>IF(OR(K$3="",$A43=""),"",IF(COUNTIFS(Solicitudes!$A$3:$A$502,$A43,Solicitudes!$D$3:$D$502,"&lt;="&amp;K$3,Solicitudes!$E$3:$E$502,"&gt;="&amp;K$3,Solicitudes!$G$3:$G$502,"Aprobada",Solicitudes!$L$3:$L$502,"&lt;&gt;Licencia",Solicitudes!$L$3:$L$502,"&lt;&gt;Ausencia")&gt;0,"V",IF(COUNTIFS(Solicitudes!$A$3:$A$502,$A43,Solicitudes!$D$3:$D$502,"&lt;="&amp;K$3,Solicitudes!$E$3:$E$502,"&gt;="&amp;K$3,Solicitudes!$G$3:$G$502,"Aprobada",Solicitudes!$L$3:$L$502,"Licencia")+COUNTIFS(Solicitudes!$A$3:$A$502,$A43,Solicitudes!$D$3:$D$502,"&lt;="&amp;K$3,Solicitudes!$E$3:$E$502,"&gt;="&amp;K$3,Solicitudes!$G$3:$G$502,"Aprobada",Solicitudes!$L$3:$L$502,"Ausencia")&gt;0,"L",IF(COUNTIFS(Solicitudes!$A$3:$A$502,$A43,Solicitudes!$D$3:$D$502,"&lt;="&amp;K$3,Solicitudes!$E$3:$E$502,"&gt;="&amp;K$3,Solicitudes!$G$3:$G$502,"Solicitada")+COUNTIFS(Solicitudes!$A$3:$A$502,$A43,Solicitudes!$D$3:$D$502,"&lt;="&amp;K$3,Solicitudes!$E$3:$E$502,"&gt;="&amp;K$3,Solicitudes!$G$3:$G$502,"Planificada")&gt;0,"P",""))))</f>
        <v/>
      </c>
      <c r="L43" s="27">
        <f>IF(OR(L$3="",$A43=""),"",IF(COUNTIFS(Solicitudes!$A$3:$A$502,$A43,Solicitudes!$D$3:$D$502,"&lt;="&amp;L$3,Solicitudes!$E$3:$E$502,"&gt;="&amp;L$3,Solicitudes!$G$3:$G$502,"Aprobada",Solicitudes!$L$3:$L$502,"&lt;&gt;Licencia",Solicitudes!$L$3:$L$502,"&lt;&gt;Ausencia")&gt;0,"V",IF(COUNTIFS(Solicitudes!$A$3:$A$502,$A43,Solicitudes!$D$3:$D$502,"&lt;="&amp;L$3,Solicitudes!$E$3:$E$502,"&gt;="&amp;L$3,Solicitudes!$G$3:$G$502,"Aprobada",Solicitudes!$L$3:$L$502,"Licencia")+COUNTIFS(Solicitudes!$A$3:$A$502,$A43,Solicitudes!$D$3:$D$502,"&lt;="&amp;L$3,Solicitudes!$E$3:$E$502,"&gt;="&amp;L$3,Solicitudes!$G$3:$G$502,"Aprobada",Solicitudes!$L$3:$L$502,"Ausencia")&gt;0,"L",IF(COUNTIFS(Solicitudes!$A$3:$A$502,$A43,Solicitudes!$D$3:$D$502,"&lt;="&amp;L$3,Solicitudes!$E$3:$E$502,"&gt;="&amp;L$3,Solicitudes!$G$3:$G$502,"Solicitada")+COUNTIFS(Solicitudes!$A$3:$A$502,$A43,Solicitudes!$D$3:$D$502,"&lt;="&amp;L$3,Solicitudes!$E$3:$E$502,"&gt;="&amp;L$3,Solicitudes!$G$3:$G$502,"Planificada")&gt;0,"P",""))))</f>
        <v/>
      </c>
      <c r="M43" s="27">
        <f>IF(OR(M$3="",$A43=""),"",IF(COUNTIFS(Solicitudes!$A$3:$A$502,$A43,Solicitudes!$D$3:$D$502,"&lt;="&amp;M$3,Solicitudes!$E$3:$E$502,"&gt;="&amp;M$3,Solicitudes!$G$3:$G$502,"Aprobada",Solicitudes!$L$3:$L$502,"&lt;&gt;Licencia",Solicitudes!$L$3:$L$502,"&lt;&gt;Ausencia")&gt;0,"V",IF(COUNTIFS(Solicitudes!$A$3:$A$502,$A43,Solicitudes!$D$3:$D$502,"&lt;="&amp;M$3,Solicitudes!$E$3:$E$502,"&gt;="&amp;M$3,Solicitudes!$G$3:$G$502,"Aprobada",Solicitudes!$L$3:$L$502,"Licencia")+COUNTIFS(Solicitudes!$A$3:$A$502,$A43,Solicitudes!$D$3:$D$502,"&lt;="&amp;M$3,Solicitudes!$E$3:$E$502,"&gt;="&amp;M$3,Solicitudes!$G$3:$G$502,"Aprobada",Solicitudes!$L$3:$L$502,"Ausencia")&gt;0,"L",IF(COUNTIFS(Solicitudes!$A$3:$A$502,$A43,Solicitudes!$D$3:$D$502,"&lt;="&amp;M$3,Solicitudes!$E$3:$E$502,"&gt;="&amp;M$3,Solicitudes!$G$3:$G$502,"Solicitada")+COUNTIFS(Solicitudes!$A$3:$A$502,$A43,Solicitudes!$D$3:$D$502,"&lt;="&amp;M$3,Solicitudes!$E$3:$E$502,"&gt;="&amp;M$3,Solicitudes!$G$3:$G$502,"Planificada")&gt;0,"P",""))))</f>
        <v/>
      </c>
      <c r="N43" s="27">
        <f>IF(OR(N$3="",$A43=""),"",IF(COUNTIFS(Solicitudes!$A$3:$A$502,$A43,Solicitudes!$D$3:$D$502,"&lt;="&amp;N$3,Solicitudes!$E$3:$E$502,"&gt;="&amp;N$3,Solicitudes!$G$3:$G$502,"Aprobada",Solicitudes!$L$3:$L$502,"&lt;&gt;Licencia",Solicitudes!$L$3:$L$502,"&lt;&gt;Ausencia")&gt;0,"V",IF(COUNTIFS(Solicitudes!$A$3:$A$502,$A43,Solicitudes!$D$3:$D$502,"&lt;="&amp;N$3,Solicitudes!$E$3:$E$502,"&gt;="&amp;N$3,Solicitudes!$G$3:$G$502,"Aprobada",Solicitudes!$L$3:$L$502,"Licencia")+COUNTIFS(Solicitudes!$A$3:$A$502,$A43,Solicitudes!$D$3:$D$502,"&lt;="&amp;N$3,Solicitudes!$E$3:$E$502,"&gt;="&amp;N$3,Solicitudes!$G$3:$G$502,"Aprobada",Solicitudes!$L$3:$L$502,"Ausencia")&gt;0,"L",IF(COUNTIFS(Solicitudes!$A$3:$A$502,$A43,Solicitudes!$D$3:$D$502,"&lt;="&amp;N$3,Solicitudes!$E$3:$E$502,"&gt;="&amp;N$3,Solicitudes!$G$3:$G$502,"Solicitada")+COUNTIFS(Solicitudes!$A$3:$A$502,$A43,Solicitudes!$D$3:$D$502,"&lt;="&amp;N$3,Solicitudes!$E$3:$E$502,"&gt;="&amp;N$3,Solicitudes!$G$3:$G$502,"Planificada")&gt;0,"P",""))))</f>
        <v/>
      </c>
      <c r="O43" s="27">
        <f>IF(OR(O$3="",$A43=""),"",IF(COUNTIFS(Solicitudes!$A$3:$A$502,$A43,Solicitudes!$D$3:$D$502,"&lt;="&amp;O$3,Solicitudes!$E$3:$E$502,"&gt;="&amp;O$3,Solicitudes!$G$3:$G$502,"Aprobada",Solicitudes!$L$3:$L$502,"&lt;&gt;Licencia",Solicitudes!$L$3:$L$502,"&lt;&gt;Ausencia")&gt;0,"V",IF(COUNTIFS(Solicitudes!$A$3:$A$502,$A43,Solicitudes!$D$3:$D$502,"&lt;="&amp;O$3,Solicitudes!$E$3:$E$502,"&gt;="&amp;O$3,Solicitudes!$G$3:$G$502,"Aprobada",Solicitudes!$L$3:$L$502,"Licencia")+COUNTIFS(Solicitudes!$A$3:$A$502,$A43,Solicitudes!$D$3:$D$502,"&lt;="&amp;O$3,Solicitudes!$E$3:$E$502,"&gt;="&amp;O$3,Solicitudes!$G$3:$G$502,"Aprobada",Solicitudes!$L$3:$L$502,"Ausencia")&gt;0,"L",IF(COUNTIFS(Solicitudes!$A$3:$A$502,$A43,Solicitudes!$D$3:$D$502,"&lt;="&amp;O$3,Solicitudes!$E$3:$E$502,"&gt;="&amp;O$3,Solicitudes!$G$3:$G$502,"Solicitada")+COUNTIFS(Solicitudes!$A$3:$A$502,$A43,Solicitudes!$D$3:$D$502,"&lt;="&amp;O$3,Solicitudes!$E$3:$E$502,"&gt;="&amp;O$3,Solicitudes!$G$3:$G$502,"Planificada")&gt;0,"P",""))))</f>
        <v/>
      </c>
      <c r="P43" s="27">
        <f>IF(OR(P$3="",$A43=""),"",IF(COUNTIFS(Solicitudes!$A$3:$A$502,$A43,Solicitudes!$D$3:$D$502,"&lt;="&amp;P$3,Solicitudes!$E$3:$E$502,"&gt;="&amp;P$3,Solicitudes!$G$3:$G$502,"Aprobada",Solicitudes!$L$3:$L$502,"&lt;&gt;Licencia",Solicitudes!$L$3:$L$502,"&lt;&gt;Ausencia")&gt;0,"V",IF(COUNTIFS(Solicitudes!$A$3:$A$502,$A43,Solicitudes!$D$3:$D$502,"&lt;="&amp;P$3,Solicitudes!$E$3:$E$502,"&gt;="&amp;P$3,Solicitudes!$G$3:$G$502,"Aprobada",Solicitudes!$L$3:$L$502,"Licencia")+COUNTIFS(Solicitudes!$A$3:$A$502,$A43,Solicitudes!$D$3:$D$502,"&lt;="&amp;P$3,Solicitudes!$E$3:$E$502,"&gt;="&amp;P$3,Solicitudes!$G$3:$G$502,"Aprobada",Solicitudes!$L$3:$L$502,"Ausencia")&gt;0,"L",IF(COUNTIFS(Solicitudes!$A$3:$A$502,$A43,Solicitudes!$D$3:$D$502,"&lt;="&amp;P$3,Solicitudes!$E$3:$E$502,"&gt;="&amp;P$3,Solicitudes!$G$3:$G$502,"Solicitada")+COUNTIFS(Solicitudes!$A$3:$A$502,$A43,Solicitudes!$D$3:$D$502,"&lt;="&amp;P$3,Solicitudes!$E$3:$E$502,"&gt;="&amp;P$3,Solicitudes!$G$3:$G$502,"Planificada")&gt;0,"P",""))))</f>
        <v/>
      </c>
      <c r="Q43" s="27">
        <f>IF(OR(Q$3="",$A43=""),"",IF(COUNTIFS(Solicitudes!$A$3:$A$502,$A43,Solicitudes!$D$3:$D$502,"&lt;="&amp;Q$3,Solicitudes!$E$3:$E$502,"&gt;="&amp;Q$3,Solicitudes!$G$3:$G$502,"Aprobada",Solicitudes!$L$3:$L$502,"&lt;&gt;Licencia",Solicitudes!$L$3:$L$502,"&lt;&gt;Ausencia")&gt;0,"V",IF(COUNTIFS(Solicitudes!$A$3:$A$502,$A43,Solicitudes!$D$3:$D$502,"&lt;="&amp;Q$3,Solicitudes!$E$3:$E$502,"&gt;="&amp;Q$3,Solicitudes!$G$3:$G$502,"Aprobada",Solicitudes!$L$3:$L$502,"Licencia")+COUNTIFS(Solicitudes!$A$3:$A$502,$A43,Solicitudes!$D$3:$D$502,"&lt;="&amp;Q$3,Solicitudes!$E$3:$E$502,"&gt;="&amp;Q$3,Solicitudes!$G$3:$G$502,"Aprobada",Solicitudes!$L$3:$L$502,"Ausencia")&gt;0,"L",IF(COUNTIFS(Solicitudes!$A$3:$A$502,$A43,Solicitudes!$D$3:$D$502,"&lt;="&amp;Q$3,Solicitudes!$E$3:$E$502,"&gt;="&amp;Q$3,Solicitudes!$G$3:$G$502,"Solicitada")+COUNTIFS(Solicitudes!$A$3:$A$502,$A43,Solicitudes!$D$3:$D$502,"&lt;="&amp;Q$3,Solicitudes!$E$3:$E$502,"&gt;="&amp;Q$3,Solicitudes!$G$3:$G$502,"Planificada")&gt;0,"P",""))))</f>
        <v/>
      </c>
      <c r="R43" s="27">
        <f>IF(OR(R$3="",$A43=""),"",IF(COUNTIFS(Solicitudes!$A$3:$A$502,$A43,Solicitudes!$D$3:$D$502,"&lt;="&amp;R$3,Solicitudes!$E$3:$E$502,"&gt;="&amp;R$3,Solicitudes!$G$3:$G$502,"Aprobada",Solicitudes!$L$3:$L$502,"&lt;&gt;Licencia",Solicitudes!$L$3:$L$502,"&lt;&gt;Ausencia")&gt;0,"V",IF(COUNTIFS(Solicitudes!$A$3:$A$502,$A43,Solicitudes!$D$3:$D$502,"&lt;="&amp;R$3,Solicitudes!$E$3:$E$502,"&gt;="&amp;R$3,Solicitudes!$G$3:$G$502,"Aprobada",Solicitudes!$L$3:$L$502,"Licencia")+COUNTIFS(Solicitudes!$A$3:$A$502,$A43,Solicitudes!$D$3:$D$502,"&lt;="&amp;R$3,Solicitudes!$E$3:$E$502,"&gt;="&amp;R$3,Solicitudes!$G$3:$G$502,"Aprobada",Solicitudes!$L$3:$L$502,"Ausencia")&gt;0,"L",IF(COUNTIFS(Solicitudes!$A$3:$A$502,$A43,Solicitudes!$D$3:$D$502,"&lt;="&amp;R$3,Solicitudes!$E$3:$E$502,"&gt;="&amp;R$3,Solicitudes!$G$3:$G$502,"Solicitada")+COUNTIFS(Solicitudes!$A$3:$A$502,$A43,Solicitudes!$D$3:$D$502,"&lt;="&amp;R$3,Solicitudes!$E$3:$E$502,"&gt;="&amp;R$3,Solicitudes!$G$3:$G$502,"Planificada")&gt;0,"P",""))))</f>
        <v/>
      </c>
      <c r="S43" s="27">
        <f>IF(OR(S$3="",$A43=""),"",IF(COUNTIFS(Solicitudes!$A$3:$A$502,$A43,Solicitudes!$D$3:$D$502,"&lt;="&amp;S$3,Solicitudes!$E$3:$E$502,"&gt;="&amp;S$3,Solicitudes!$G$3:$G$502,"Aprobada",Solicitudes!$L$3:$L$502,"&lt;&gt;Licencia",Solicitudes!$L$3:$L$502,"&lt;&gt;Ausencia")&gt;0,"V",IF(COUNTIFS(Solicitudes!$A$3:$A$502,$A43,Solicitudes!$D$3:$D$502,"&lt;="&amp;S$3,Solicitudes!$E$3:$E$502,"&gt;="&amp;S$3,Solicitudes!$G$3:$G$502,"Aprobada",Solicitudes!$L$3:$L$502,"Licencia")+COUNTIFS(Solicitudes!$A$3:$A$502,$A43,Solicitudes!$D$3:$D$502,"&lt;="&amp;S$3,Solicitudes!$E$3:$E$502,"&gt;="&amp;S$3,Solicitudes!$G$3:$G$502,"Aprobada",Solicitudes!$L$3:$L$502,"Ausencia")&gt;0,"L",IF(COUNTIFS(Solicitudes!$A$3:$A$502,$A43,Solicitudes!$D$3:$D$502,"&lt;="&amp;S$3,Solicitudes!$E$3:$E$502,"&gt;="&amp;S$3,Solicitudes!$G$3:$G$502,"Solicitada")+COUNTIFS(Solicitudes!$A$3:$A$502,$A43,Solicitudes!$D$3:$D$502,"&lt;="&amp;S$3,Solicitudes!$E$3:$E$502,"&gt;="&amp;S$3,Solicitudes!$G$3:$G$502,"Planificada")&gt;0,"P",""))))</f>
        <v/>
      </c>
      <c r="T43" s="27">
        <f>IF(OR(T$3="",$A43=""),"",IF(COUNTIFS(Solicitudes!$A$3:$A$502,$A43,Solicitudes!$D$3:$D$502,"&lt;="&amp;T$3,Solicitudes!$E$3:$E$502,"&gt;="&amp;T$3,Solicitudes!$G$3:$G$502,"Aprobada",Solicitudes!$L$3:$L$502,"&lt;&gt;Licencia",Solicitudes!$L$3:$L$502,"&lt;&gt;Ausencia")&gt;0,"V",IF(COUNTIFS(Solicitudes!$A$3:$A$502,$A43,Solicitudes!$D$3:$D$502,"&lt;="&amp;T$3,Solicitudes!$E$3:$E$502,"&gt;="&amp;T$3,Solicitudes!$G$3:$G$502,"Aprobada",Solicitudes!$L$3:$L$502,"Licencia")+COUNTIFS(Solicitudes!$A$3:$A$502,$A43,Solicitudes!$D$3:$D$502,"&lt;="&amp;T$3,Solicitudes!$E$3:$E$502,"&gt;="&amp;T$3,Solicitudes!$G$3:$G$502,"Aprobada",Solicitudes!$L$3:$L$502,"Ausencia")&gt;0,"L",IF(COUNTIFS(Solicitudes!$A$3:$A$502,$A43,Solicitudes!$D$3:$D$502,"&lt;="&amp;T$3,Solicitudes!$E$3:$E$502,"&gt;="&amp;T$3,Solicitudes!$G$3:$G$502,"Solicitada")+COUNTIFS(Solicitudes!$A$3:$A$502,$A43,Solicitudes!$D$3:$D$502,"&lt;="&amp;T$3,Solicitudes!$E$3:$E$502,"&gt;="&amp;T$3,Solicitudes!$G$3:$G$502,"Planificada")&gt;0,"P",""))))</f>
        <v/>
      </c>
      <c r="U43" s="27">
        <f>IF(OR(U$3="",$A43=""),"",IF(COUNTIFS(Solicitudes!$A$3:$A$502,$A43,Solicitudes!$D$3:$D$502,"&lt;="&amp;U$3,Solicitudes!$E$3:$E$502,"&gt;="&amp;U$3,Solicitudes!$G$3:$G$502,"Aprobada",Solicitudes!$L$3:$L$502,"&lt;&gt;Licencia",Solicitudes!$L$3:$L$502,"&lt;&gt;Ausencia")&gt;0,"V",IF(COUNTIFS(Solicitudes!$A$3:$A$502,$A43,Solicitudes!$D$3:$D$502,"&lt;="&amp;U$3,Solicitudes!$E$3:$E$502,"&gt;="&amp;U$3,Solicitudes!$G$3:$G$502,"Aprobada",Solicitudes!$L$3:$L$502,"Licencia")+COUNTIFS(Solicitudes!$A$3:$A$502,$A43,Solicitudes!$D$3:$D$502,"&lt;="&amp;U$3,Solicitudes!$E$3:$E$502,"&gt;="&amp;U$3,Solicitudes!$G$3:$G$502,"Aprobada",Solicitudes!$L$3:$L$502,"Ausencia")&gt;0,"L",IF(COUNTIFS(Solicitudes!$A$3:$A$502,$A43,Solicitudes!$D$3:$D$502,"&lt;="&amp;U$3,Solicitudes!$E$3:$E$502,"&gt;="&amp;U$3,Solicitudes!$G$3:$G$502,"Solicitada")+COUNTIFS(Solicitudes!$A$3:$A$502,$A43,Solicitudes!$D$3:$D$502,"&lt;="&amp;U$3,Solicitudes!$E$3:$E$502,"&gt;="&amp;U$3,Solicitudes!$G$3:$G$502,"Planificada")&gt;0,"P",""))))</f>
        <v/>
      </c>
      <c r="V43" s="27">
        <f>IF(OR(V$3="",$A43=""),"",IF(COUNTIFS(Solicitudes!$A$3:$A$502,$A43,Solicitudes!$D$3:$D$502,"&lt;="&amp;V$3,Solicitudes!$E$3:$E$502,"&gt;="&amp;V$3,Solicitudes!$G$3:$G$502,"Aprobada",Solicitudes!$L$3:$L$502,"&lt;&gt;Licencia",Solicitudes!$L$3:$L$502,"&lt;&gt;Ausencia")&gt;0,"V",IF(COUNTIFS(Solicitudes!$A$3:$A$502,$A43,Solicitudes!$D$3:$D$502,"&lt;="&amp;V$3,Solicitudes!$E$3:$E$502,"&gt;="&amp;V$3,Solicitudes!$G$3:$G$502,"Aprobada",Solicitudes!$L$3:$L$502,"Licencia")+COUNTIFS(Solicitudes!$A$3:$A$502,$A43,Solicitudes!$D$3:$D$502,"&lt;="&amp;V$3,Solicitudes!$E$3:$E$502,"&gt;="&amp;V$3,Solicitudes!$G$3:$G$502,"Aprobada",Solicitudes!$L$3:$L$502,"Ausencia")&gt;0,"L",IF(COUNTIFS(Solicitudes!$A$3:$A$502,$A43,Solicitudes!$D$3:$D$502,"&lt;="&amp;V$3,Solicitudes!$E$3:$E$502,"&gt;="&amp;V$3,Solicitudes!$G$3:$G$502,"Solicitada")+COUNTIFS(Solicitudes!$A$3:$A$502,$A43,Solicitudes!$D$3:$D$502,"&lt;="&amp;V$3,Solicitudes!$E$3:$E$502,"&gt;="&amp;V$3,Solicitudes!$G$3:$G$502,"Planificada")&gt;0,"P",""))))</f>
        <v/>
      </c>
      <c r="W43" s="27">
        <f>IF(OR(W$3="",$A43=""),"",IF(COUNTIFS(Solicitudes!$A$3:$A$502,$A43,Solicitudes!$D$3:$D$502,"&lt;="&amp;W$3,Solicitudes!$E$3:$E$502,"&gt;="&amp;W$3,Solicitudes!$G$3:$G$502,"Aprobada",Solicitudes!$L$3:$L$502,"&lt;&gt;Licencia",Solicitudes!$L$3:$L$502,"&lt;&gt;Ausencia")&gt;0,"V",IF(COUNTIFS(Solicitudes!$A$3:$A$502,$A43,Solicitudes!$D$3:$D$502,"&lt;="&amp;W$3,Solicitudes!$E$3:$E$502,"&gt;="&amp;W$3,Solicitudes!$G$3:$G$502,"Aprobada",Solicitudes!$L$3:$L$502,"Licencia")+COUNTIFS(Solicitudes!$A$3:$A$502,$A43,Solicitudes!$D$3:$D$502,"&lt;="&amp;W$3,Solicitudes!$E$3:$E$502,"&gt;="&amp;W$3,Solicitudes!$G$3:$G$502,"Aprobada",Solicitudes!$L$3:$L$502,"Ausencia")&gt;0,"L",IF(COUNTIFS(Solicitudes!$A$3:$A$502,$A43,Solicitudes!$D$3:$D$502,"&lt;="&amp;W$3,Solicitudes!$E$3:$E$502,"&gt;="&amp;W$3,Solicitudes!$G$3:$G$502,"Solicitada")+COUNTIFS(Solicitudes!$A$3:$A$502,$A43,Solicitudes!$D$3:$D$502,"&lt;="&amp;W$3,Solicitudes!$E$3:$E$502,"&gt;="&amp;W$3,Solicitudes!$G$3:$G$502,"Planificada")&gt;0,"P",""))))</f>
        <v/>
      </c>
      <c r="X43" s="27">
        <f>IF(OR(X$3="",$A43=""),"",IF(COUNTIFS(Solicitudes!$A$3:$A$502,$A43,Solicitudes!$D$3:$D$502,"&lt;="&amp;X$3,Solicitudes!$E$3:$E$502,"&gt;="&amp;X$3,Solicitudes!$G$3:$G$502,"Aprobada",Solicitudes!$L$3:$L$502,"&lt;&gt;Licencia",Solicitudes!$L$3:$L$502,"&lt;&gt;Ausencia")&gt;0,"V",IF(COUNTIFS(Solicitudes!$A$3:$A$502,$A43,Solicitudes!$D$3:$D$502,"&lt;="&amp;X$3,Solicitudes!$E$3:$E$502,"&gt;="&amp;X$3,Solicitudes!$G$3:$G$502,"Aprobada",Solicitudes!$L$3:$L$502,"Licencia")+COUNTIFS(Solicitudes!$A$3:$A$502,$A43,Solicitudes!$D$3:$D$502,"&lt;="&amp;X$3,Solicitudes!$E$3:$E$502,"&gt;="&amp;X$3,Solicitudes!$G$3:$G$502,"Aprobada",Solicitudes!$L$3:$L$502,"Ausencia")&gt;0,"L",IF(COUNTIFS(Solicitudes!$A$3:$A$502,$A43,Solicitudes!$D$3:$D$502,"&lt;="&amp;X$3,Solicitudes!$E$3:$E$502,"&gt;="&amp;X$3,Solicitudes!$G$3:$G$502,"Solicitada")+COUNTIFS(Solicitudes!$A$3:$A$502,$A43,Solicitudes!$D$3:$D$502,"&lt;="&amp;X$3,Solicitudes!$E$3:$E$502,"&gt;="&amp;X$3,Solicitudes!$G$3:$G$502,"Planificada")&gt;0,"P",""))))</f>
        <v/>
      </c>
      <c r="Y43" s="27">
        <f>IF(OR(Y$3="",$A43=""),"",IF(COUNTIFS(Solicitudes!$A$3:$A$502,$A43,Solicitudes!$D$3:$D$502,"&lt;="&amp;Y$3,Solicitudes!$E$3:$E$502,"&gt;="&amp;Y$3,Solicitudes!$G$3:$G$502,"Aprobada",Solicitudes!$L$3:$L$502,"&lt;&gt;Licencia",Solicitudes!$L$3:$L$502,"&lt;&gt;Ausencia")&gt;0,"V",IF(COUNTIFS(Solicitudes!$A$3:$A$502,$A43,Solicitudes!$D$3:$D$502,"&lt;="&amp;Y$3,Solicitudes!$E$3:$E$502,"&gt;="&amp;Y$3,Solicitudes!$G$3:$G$502,"Aprobada",Solicitudes!$L$3:$L$502,"Licencia")+COUNTIFS(Solicitudes!$A$3:$A$502,$A43,Solicitudes!$D$3:$D$502,"&lt;="&amp;Y$3,Solicitudes!$E$3:$E$502,"&gt;="&amp;Y$3,Solicitudes!$G$3:$G$502,"Aprobada",Solicitudes!$L$3:$L$502,"Ausencia")&gt;0,"L",IF(COUNTIFS(Solicitudes!$A$3:$A$502,$A43,Solicitudes!$D$3:$D$502,"&lt;="&amp;Y$3,Solicitudes!$E$3:$E$502,"&gt;="&amp;Y$3,Solicitudes!$G$3:$G$502,"Solicitada")+COUNTIFS(Solicitudes!$A$3:$A$502,$A43,Solicitudes!$D$3:$D$502,"&lt;="&amp;Y$3,Solicitudes!$E$3:$E$502,"&gt;="&amp;Y$3,Solicitudes!$G$3:$G$502,"Planificada")&gt;0,"P",""))))</f>
        <v/>
      </c>
      <c r="Z43" s="27">
        <f>IF(OR(Z$3="",$A43=""),"",IF(COUNTIFS(Solicitudes!$A$3:$A$502,$A43,Solicitudes!$D$3:$D$502,"&lt;="&amp;Z$3,Solicitudes!$E$3:$E$502,"&gt;="&amp;Z$3,Solicitudes!$G$3:$G$502,"Aprobada",Solicitudes!$L$3:$L$502,"&lt;&gt;Licencia",Solicitudes!$L$3:$L$502,"&lt;&gt;Ausencia")&gt;0,"V",IF(COUNTIFS(Solicitudes!$A$3:$A$502,$A43,Solicitudes!$D$3:$D$502,"&lt;="&amp;Z$3,Solicitudes!$E$3:$E$502,"&gt;="&amp;Z$3,Solicitudes!$G$3:$G$502,"Aprobada",Solicitudes!$L$3:$L$502,"Licencia")+COUNTIFS(Solicitudes!$A$3:$A$502,$A43,Solicitudes!$D$3:$D$502,"&lt;="&amp;Z$3,Solicitudes!$E$3:$E$502,"&gt;="&amp;Z$3,Solicitudes!$G$3:$G$502,"Aprobada",Solicitudes!$L$3:$L$502,"Ausencia")&gt;0,"L",IF(COUNTIFS(Solicitudes!$A$3:$A$502,$A43,Solicitudes!$D$3:$D$502,"&lt;="&amp;Z$3,Solicitudes!$E$3:$E$502,"&gt;="&amp;Z$3,Solicitudes!$G$3:$G$502,"Solicitada")+COUNTIFS(Solicitudes!$A$3:$A$502,$A43,Solicitudes!$D$3:$D$502,"&lt;="&amp;Z$3,Solicitudes!$E$3:$E$502,"&gt;="&amp;Z$3,Solicitudes!$G$3:$G$502,"Planificada")&gt;0,"P",""))))</f>
        <v/>
      </c>
      <c r="AA43" s="27">
        <f>IF(OR(AA$3="",$A43=""),"",IF(COUNTIFS(Solicitudes!$A$3:$A$502,$A43,Solicitudes!$D$3:$D$502,"&lt;="&amp;AA$3,Solicitudes!$E$3:$E$502,"&gt;="&amp;AA$3,Solicitudes!$G$3:$G$502,"Aprobada",Solicitudes!$L$3:$L$502,"&lt;&gt;Licencia",Solicitudes!$L$3:$L$502,"&lt;&gt;Ausencia")&gt;0,"V",IF(COUNTIFS(Solicitudes!$A$3:$A$502,$A43,Solicitudes!$D$3:$D$502,"&lt;="&amp;AA$3,Solicitudes!$E$3:$E$502,"&gt;="&amp;AA$3,Solicitudes!$G$3:$G$502,"Aprobada",Solicitudes!$L$3:$L$502,"Licencia")+COUNTIFS(Solicitudes!$A$3:$A$502,$A43,Solicitudes!$D$3:$D$502,"&lt;="&amp;AA$3,Solicitudes!$E$3:$E$502,"&gt;="&amp;AA$3,Solicitudes!$G$3:$G$502,"Aprobada",Solicitudes!$L$3:$L$502,"Ausencia")&gt;0,"L",IF(COUNTIFS(Solicitudes!$A$3:$A$502,$A43,Solicitudes!$D$3:$D$502,"&lt;="&amp;AA$3,Solicitudes!$E$3:$E$502,"&gt;="&amp;AA$3,Solicitudes!$G$3:$G$502,"Solicitada")+COUNTIFS(Solicitudes!$A$3:$A$502,$A43,Solicitudes!$D$3:$D$502,"&lt;="&amp;AA$3,Solicitudes!$E$3:$E$502,"&gt;="&amp;AA$3,Solicitudes!$G$3:$G$502,"Planificada")&gt;0,"P",""))))</f>
        <v/>
      </c>
      <c r="AB43" s="27">
        <f>IF(OR(AB$3="",$A43=""),"",IF(COUNTIFS(Solicitudes!$A$3:$A$502,$A43,Solicitudes!$D$3:$D$502,"&lt;="&amp;AB$3,Solicitudes!$E$3:$E$502,"&gt;="&amp;AB$3,Solicitudes!$G$3:$G$502,"Aprobada",Solicitudes!$L$3:$L$502,"&lt;&gt;Licencia",Solicitudes!$L$3:$L$502,"&lt;&gt;Ausencia")&gt;0,"V",IF(COUNTIFS(Solicitudes!$A$3:$A$502,$A43,Solicitudes!$D$3:$D$502,"&lt;="&amp;AB$3,Solicitudes!$E$3:$E$502,"&gt;="&amp;AB$3,Solicitudes!$G$3:$G$502,"Aprobada",Solicitudes!$L$3:$L$502,"Licencia")+COUNTIFS(Solicitudes!$A$3:$A$502,$A43,Solicitudes!$D$3:$D$502,"&lt;="&amp;AB$3,Solicitudes!$E$3:$E$502,"&gt;="&amp;AB$3,Solicitudes!$G$3:$G$502,"Aprobada",Solicitudes!$L$3:$L$502,"Ausencia")&gt;0,"L",IF(COUNTIFS(Solicitudes!$A$3:$A$502,$A43,Solicitudes!$D$3:$D$502,"&lt;="&amp;AB$3,Solicitudes!$E$3:$E$502,"&gt;="&amp;AB$3,Solicitudes!$G$3:$G$502,"Solicitada")+COUNTIFS(Solicitudes!$A$3:$A$502,$A43,Solicitudes!$D$3:$D$502,"&lt;="&amp;AB$3,Solicitudes!$E$3:$E$502,"&gt;="&amp;AB$3,Solicitudes!$G$3:$G$502,"Planificada")&gt;0,"P",""))))</f>
        <v/>
      </c>
      <c r="AC43" s="27">
        <f>IF(OR(AC$3="",$A43=""),"",IF(COUNTIFS(Solicitudes!$A$3:$A$502,$A43,Solicitudes!$D$3:$D$502,"&lt;="&amp;AC$3,Solicitudes!$E$3:$E$502,"&gt;="&amp;AC$3,Solicitudes!$G$3:$G$502,"Aprobada",Solicitudes!$L$3:$L$502,"&lt;&gt;Licencia",Solicitudes!$L$3:$L$502,"&lt;&gt;Ausencia")&gt;0,"V",IF(COUNTIFS(Solicitudes!$A$3:$A$502,$A43,Solicitudes!$D$3:$D$502,"&lt;="&amp;AC$3,Solicitudes!$E$3:$E$502,"&gt;="&amp;AC$3,Solicitudes!$G$3:$G$502,"Aprobada",Solicitudes!$L$3:$L$502,"Licencia")+COUNTIFS(Solicitudes!$A$3:$A$502,$A43,Solicitudes!$D$3:$D$502,"&lt;="&amp;AC$3,Solicitudes!$E$3:$E$502,"&gt;="&amp;AC$3,Solicitudes!$G$3:$G$502,"Aprobada",Solicitudes!$L$3:$L$502,"Ausencia")&gt;0,"L",IF(COUNTIFS(Solicitudes!$A$3:$A$502,$A43,Solicitudes!$D$3:$D$502,"&lt;="&amp;AC$3,Solicitudes!$E$3:$E$502,"&gt;="&amp;AC$3,Solicitudes!$G$3:$G$502,"Solicitada")+COUNTIFS(Solicitudes!$A$3:$A$502,$A43,Solicitudes!$D$3:$D$502,"&lt;="&amp;AC$3,Solicitudes!$E$3:$E$502,"&gt;="&amp;AC$3,Solicitudes!$G$3:$G$502,"Planificada")&gt;0,"P",""))))</f>
        <v/>
      </c>
      <c r="AD43" s="27">
        <f>IF(OR(AD$3="",$A43=""),"",IF(COUNTIFS(Solicitudes!$A$3:$A$502,$A43,Solicitudes!$D$3:$D$502,"&lt;="&amp;AD$3,Solicitudes!$E$3:$E$502,"&gt;="&amp;AD$3,Solicitudes!$G$3:$G$502,"Aprobada",Solicitudes!$L$3:$L$502,"&lt;&gt;Licencia",Solicitudes!$L$3:$L$502,"&lt;&gt;Ausencia")&gt;0,"V",IF(COUNTIFS(Solicitudes!$A$3:$A$502,$A43,Solicitudes!$D$3:$D$502,"&lt;="&amp;AD$3,Solicitudes!$E$3:$E$502,"&gt;="&amp;AD$3,Solicitudes!$G$3:$G$502,"Aprobada",Solicitudes!$L$3:$L$502,"Licencia")+COUNTIFS(Solicitudes!$A$3:$A$502,$A43,Solicitudes!$D$3:$D$502,"&lt;="&amp;AD$3,Solicitudes!$E$3:$E$502,"&gt;="&amp;AD$3,Solicitudes!$G$3:$G$502,"Aprobada",Solicitudes!$L$3:$L$502,"Ausencia")&gt;0,"L",IF(COUNTIFS(Solicitudes!$A$3:$A$502,$A43,Solicitudes!$D$3:$D$502,"&lt;="&amp;AD$3,Solicitudes!$E$3:$E$502,"&gt;="&amp;AD$3,Solicitudes!$G$3:$G$502,"Solicitada")+COUNTIFS(Solicitudes!$A$3:$A$502,$A43,Solicitudes!$D$3:$D$502,"&lt;="&amp;AD$3,Solicitudes!$E$3:$E$502,"&gt;="&amp;AD$3,Solicitudes!$G$3:$G$502,"Planificada")&gt;0,"P",""))))</f>
        <v/>
      </c>
      <c r="AE43" s="27">
        <f>IF(OR(AE$3="",$A43=""),"",IF(COUNTIFS(Solicitudes!$A$3:$A$502,$A43,Solicitudes!$D$3:$D$502,"&lt;="&amp;AE$3,Solicitudes!$E$3:$E$502,"&gt;="&amp;AE$3,Solicitudes!$G$3:$G$502,"Aprobada",Solicitudes!$L$3:$L$502,"&lt;&gt;Licencia",Solicitudes!$L$3:$L$502,"&lt;&gt;Ausencia")&gt;0,"V",IF(COUNTIFS(Solicitudes!$A$3:$A$502,$A43,Solicitudes!$D$3:$D$502,"&lt;="&amp;AE$3,Solicitudes!$E$3:$E$502,"&gt;="&amp;AE$3,Solicitudes!$G$3:$G$502,"Aprobada",Solicitudes!$L$3:$L$502,"Licencia")+COUNTIFS(Solicitudes!$A$3:$A$502,$A43,Solicitudes!$D$3:$D$502,"&lt;="&amp;AE$3,Solicitudes!$E$3:$E$502,"&gt;="&amp;AE$3,Solicitudes!$G$3:$G$502,"Aprobada",Solicitudes!$L$3:$L$502,"Ausencia")&gt;0,"L",IF(COUNTIFS(Solicitudes!$A$3:$A$502,$A43,Solicitudes!$D$3:$D$502,"&lt;="&amp;AE$3,Solicitudes!$E$3:$E$502,"&gt;="&amp;AE$3,Solicitudes!$G$3:$G$502,"Solicitada")+COUNTIFS(Solicitudes!$A$3:$A$502,$A43,Solicitudes!$D$3:$D$502,"&lt;="&amp;AE$3,Solicitudes!$E$3:$E$502,"&gt;="&amp;AE$3,Solicitudes!$G$3:$G$502,"Planificada")&gt;0,"P",""))))</f>
        <v/>
      </c>
      <c r="AF43" s="27">
        <f>IF(OR(AF$3="",$A43=""),"",IF(COUNTIFS(Solicitudes!$A$3:$A$502,$A43,Solicitudes!$D$3:$D$502,"&lt;="&amp;AF$3,Solicitudes!$E$3:$E$502,"&gt;="&amp;AF$3,Solicitudes!$G$3:$G$502,"Aprobada",Solicitudes!$L$3:$L$502,"&lt;&gt;Licencia",Solicitudes!$L$3:$L$502,"&lt;&gt;Ausencia")&gt;0,"V",IF(COUNTIFS(Solicitudes!$A$3:$A$502,$A43,Solicitudes!$D$3:$D$502,"&lt;="&amp;AF$3,Solicitudes!$E$3:$E$502,"&gt;="&amp;AF$3,Solicitudes!$G$3:$G$502,"Aprobada",Solicitudes!$L$3:$L$502,"Licencia")+COUNTIFS(Solicitudes!$A$3:$A$502,$A43,Solicitudes!$D$3:$D$502,"&lt;="&amp;AF$3,Solicitudes!$E$3:$E$502,"&gt;="&amp;AF$3,Solicitudes!$G$3:$G$502,"Aprobada",Solicitudes!$L$3:$L$502,"Ausencia")&gt;0,"L",IF(COUNTIFS(Solicitudes!$A$3:$A$502,$A43,Solicitudes!$D$3:$D$502,"&lt;="&amp;AF$3,Solicitudes!$E$3:$E$502,"&gt;="&amp;AF$3,Solicitudes!$G$3:$G$502,"Solicitada")+COUNTIFS(Solicitudes!$A$3:$A$502,$A43,Solicitudes!$D$3:$D$502,"&lt;="&amp;AF$3,Solicitudes!$E$3:$E$502,"&gt;="&amp;AF$3,Solicitudes!$G$3:$G$502,"Planificada")&gt;0,"P",""))))</f>
        <v/>
      </c>
      <c r="AG43" s="27">
        <f>IF(OR(AG$3="",$A43=""),"",IF(COUNTIFS(Solicitudes!$A$3:$A$502,$A43,Solicitudes!$D$3:$D$502,"&lt;="&amp;AG$3,Solicitudes!$E$3:$E$502,"&gt;="&amp;AG$3,Solicitudes!$G$3:$G$502,"Aprobada",Solicitudes!$L$3:$L$502,"&lt;&gt;Licencia",Solicitudes!$L$3:$L$502,"&lt;&gt;Ausencia")&gt;0,"V",IF(COUNTIFS(Solicitudes!$A$3:$A$502,$A43,Solicitudes!$D$3:$D$502,"&lt;="&amp;AG$3,Solicitudes!$E$3:$E$502,"&gt;="&amp;AG$3,Solicitudes!$G$3:$G$502,"Aprobada",Solicitudes!$L$3:$L$502,"Licencia")+COUNTIFS(Solicitudes!$A$3:$A$502,$A43,Solicitudes!$D$3:$D$502,"&lt;="&amp;AG$3,Solicitudes!$E$3:$E$502,"&gt;="&amp;AG$3,Solicitudes!$G$3:$G$502,"Aprobada",Solicitudes!$L$3:$L$502,"Ausencia")&gt;0,"L",IF(COUNTIFS(Solicitudes!$A$3:$A$502,$A43,Solicitudes!$D$3:$D$502,"&lt;="&amp;AG$3,Solicitudes!$E$3:$E$502,"&gt;="&amp;AG$3,Solicitudes!$G$3:$G$502,"Solicitada")+COUNTIFS(Solicitudes!$A$3:$A$502,$A43,Solicitudes!$D$3:$D$502,"&lt;="&amp;AG$3,Solicitudes!$E$3:$E$502,"&gt;="&amp;AG$3,Solicitudes!$G$3:$G$502,"Planificada")&gt;0,"P",""))))</f>
        <v/>
      </c>
    </row>
    <row r="44">
      <c r="A44">
        <f>IF(Saldos!A44="","",Saldos!A44)</f>
        <v/>
      </c>
      <c r="B44">
        <f>IF(A44="","",Saldos!B44)</f>
        <v/>
      </c>
      <c r="C44" s="27">
        <f>IF(OR(C$3="",$A44=""),"",IF(COUNTIFS(Solicitudes!$A$3:$A$502,$A44,Solicitudes!$D$3:$D$502,"&lt;="&amp;C$3,Solicitudes!$E$3:$E$502,"&gt;="&amp;C$3,Solicitudes!$G$3:$G$502,"Aprobada",Solicitudes!$L$3:$L$502,"&lt;&gt;Licencia",Solicitudes!$L$3:$L$502,"&lt;&gt;Ausencia")&gt;0,"V",IF(COUNTIFS(Solicitudes!$A$3:$A$502,$A44,Solicitudes!$D$3:$D$502,"&lt;="&amp;C$3,Solicitudes!$E$3:$E$502,"&gt;="&amp;C$3,Solicitudes!$G$3:$G$502,"Aprobada",Solicitudes!$L$3:$L$502,"Licencia")+COUNTIFS(Solicitudes!$A$3:$A$502,$A44,Solicitudes!$D$3:$D$502,"&lt;="&amp;C$3,Solicitudes!$E$3:$E$502,"&gt;="&amp;C$3,Solicitudes!$G$3:$G$502,"Aprobada",Solicitudes!$L$3:$L$502,"Ausencia")&gt;0,"L",IF(COUNTIFS(Solicitudes!$A$3:$A$502,$A44,Solicitudes!$D$3:$D$502,"&lt;="&amp;C$3,Solicitudes!$E$3:$E$502,"&gt;="&amp;C$3,Solicitudes!$G$3:$G$502,"Solicitada")+COUNTIFS(Solicitudes!$A$3:$A$502,$A44,Solicitudes!$D$3:$D$502,"&lt;="&amp;C$3,Solicitudes!$E$3:$E$502,"&gt;="&amp;C$3,Solicitudes!$G$3:$G$502,"Planificada")&gt;0,"P",""))))</f>
        <v/>
      </c>
      <c r="D44" s="27">
        <f>IF(OR(D$3="",$A44=""),"",IF(COUNTIFS(Solicitudes!$A$3:$A$502,$A44,Solicitudes!$D$3:$D$502,"&lt;="&amp;D$3,Solicitudes!$E$3:$E$502,"&gt;="&amp;D$3,Solicitudes!$G$3:$G$502,"Aprobada",Solicitudes!$L$3:$L$502,"&lt;&gt;Licencia",Solicitudes!$L$3:$L$502,"&lt;&gt;Ausencia")&gt;0,"V",IF(COUNTIFS(Solicitudes!$A$3:$A$502,$A44,Solicitudes!$D$3:$D$502,"&lt;="&amp;D$3,Solicitudes!$E$3:$E$502,"&gt;="&amp;D$3,Solicitudes!$G$3:$G$502,"Aprobada",Solicitudes!$L$3:$L$502,"Licencia")+COUNTIFS(Solicitudes!$A$3:$A$502,$A44,Solicitudes!$D$3:$D$502,"&lt;="&amp;D$3,Solicitudes!$E$3:$E$502,"&gt;="&amp;D$3,Solicitudes!$G$3:$G$502,"Aprobada",Solicitudes!$L$3:$L$502,"Ausencia")&gt;0,"L",IF(COUNTIFS(Solicitudes!$A$3:$A$502,$A44,Solicitudes!$D$3:$D$502,"&lt;="&amp;D$3,Solicitudes!$E$3:$E$502,"&gt;="&amp;D$3,Solicitudes!$G$3:$G$502,"Solicitada")+COUNTIFS(Solicitudes!$A$3:$A$502,$A44,Solicitudes!$D$3:$D$502,"&lt;="&amp;D$3,Solicitudes!$E$3:$E$502,"&gt;="&amp;D$3,Solicitudes!$G$3:$G$502,"Planificada")&gt;0,"P",""))))</f>
        <v/>
      </c>
      <c r="E44" s="27">
        <f>IF(OR(E$3="",$A44=""),"",IF(COUNTIFS(Solicitudes!$A$3:$A$502,$A44,Solicitudes!$D$3:$D$502,"&lt;="&amp;E$3,Solicitudes!$E$3:$E$502,"&gt;="&amp;E$3,Solicitudes!$G$3:$G$502,"Aprobada",Solicitudes!$L$3:$L$502,"&lt;&gt;Licencia",Solicitudes!$L$3:$L$502,"&lt;&gt;Ausencia")&gt;0,"V",IF(COUNTIFS(Solicitudes!$A$3:$A$502,$A44,Solicitudes!$D$3:$D$502,"&lt;="&amp;E$3,Solicitudes!$E$3:$E$502,"&gt;="&amp;E$3,Solicitudes!$G$3:$G$502,"Aprobada",Solicitudes!$L$3:$L$502,"Licencia")+COUNTIFS(Solicitudes!$A$3:$A$502,$A44,Solicitudes!$D$3:$D$502,"&lt;="&amp;E$3,Solicitudes!$E$3:$E$502,"&gt;="&amp;E$3,Solicitudes!$G$3:$G$502,"Aprobada",Solicitudes!$L$3:$L$502,"Ausencia")&gt;0,"L",IF(COUNTIFS(Solicitudes!$A$3:$A$502,$A44,Solicitudes!$D$3:$D$502,"&lt;="&amp;E$3,Solicitudes!$E$3:$E$502,"&gt;="&amp;E$3,Solicitudes!$G$3:$G$502,"Solicitada")+COUNTIFS(Solicitudes!$A$3:$A$502,$A44,Solicitudes!$D$3:$D$502,"&lt;="&amp;E$3,Solicitudes!$E$3:$E$502,"&gt;="&amp;E$3,Solicitudes!$G$3:$G$502,"Planificada")&gt;0,"P",""))))</f>
        <v/>
      </c>
      <c r="F44" s="27">
        <f>IF(OR(F$3="",$A44=""),"",IF(COUNTIFS(Solicitudes!$A$3:$A$502,$A44,Solicitudes!$D$3:$D$502,"&lt;="&amp;F$3,Solicitudes!$E$3:$E$502,"&gt;="&amp;F$3,Solicitudes!$G$3:$G$502,"Aprobada",Solicitudes!$L$3:$L$502,"&lt;&gt;Licencia",Solicitudes!$L$3:$L$502,"&lt;&gt;Ausencia")&gt;0,"V",IF(COUNTIFS(Solicitudes!$A$3:$A$502,$A44,Solicitudes!$D$3:$D$502,"&lt;="&amp;F$3,Solicitudes!$E$3:$E$502,"&gt;="&amp;F$3,Solicitudes!$G$3:$G$502,"Aprobada",Solicitudes!$L$3:$L$502,"Licencia")+COUNTIFS(Solicitudes!$A$3:$A$502,$A44,Solicitudes!$D$3:$D$502,"&lt;="&amp;F$3,Solicitudes!$E$3:$E$502,"&gt;="&amp;F$3,Solicitudes!$G$3:$G$502,"Aprobada",Solicitudes!$L$3:$L$502,"Ausencia")&gt;0,"L",IF(COUNTIFS(Solicitudes!$A$3:$A$502,$A44,Solicitudes!$D$3:$D$502,"&lt;="&amp;F$3,Solicitudes!$E$3:$E$502,"&gt;="&amp;F$3,Solicitudes!$G$3:$G$502,"Solicitada")+COUNTIFS(Solicitudes!$A$3:$A$502,$A44,Solicitudes!$D$3:$D$502,"&lt;="&amp;F$3,Solicitudes!$E$3:$E$502,"&gt;="&amp;F$3,Solicitudes!$G$3:$G$502,"Planificada")&gt;0,"P",""))))</f>
        <v/>
      </c>
      <c r="G44" s="27">
        <f>IF(OR(G$3="",$A44=""),"",IF(COUNTIFS(Solicitudes!$A$3:$A$502,$A44,Solicitudes!$D$3:$D$502,"&lt;="&amp;G$3,Solicitudes!$E$3:$E$502,"&gt;="&amp;G$3,Solicitudes!$G$3:$G$502,"Aprobada",Solicitudes!$L$3:$L$502,"&lt;&gt;Licencia",Solicitudes!$L$3:$L$502,"&lt;&gt;Ausencia")&gt;0,"V",IF(COUNTIFS(Solicitudes!$A$3:$A$502,$A44,Solicitudes!$D$3:$D$502,"&lt;="&amp;G$3,Solicitudes!$E$3:$E$502,"&gt;="&amp;G$3,Solicitudes!$G$3:$G$502,"Aprobada",Solicitudes!$L$3:$L$502,"Licencia")+COUNTIFS(Solicitudes!$A$3:$A$502,$A44,Solicitudes!$D$3:$D$502,"&lt;="&amp;G$3,Solicitudes!$E$3:$E$502,"&gt;="&amp;G$3,Solicitudes!$G$3:$G$502,"Aprobada",Solicitudes!$L$3:$L$502,"Ausencia")&gt;0,"L",IF(COUNTIFS(Solicitudes!$A$3:$A$502,$A44,Solicitudes!$D$3:$D$502,"&lt;="&amp;G$3,Solicitudes!$E$3:$E$502,"&gt;="&amp;G$3,Solicitudes!$G$3:$G$502,"Solicitada")+COUNTIFS(Solicitudes!$A$3:$A$502,$A44,Solicitudes!$D$3:$D$502,"&lt;="&amp;G$3,Solicitudes!$E$3:$E$502,"&gt;="&amp;G$3,Solicitudes!$G$3:$G$502,"Planificada")&gt;0,"P",""))))</f>
        <v/>
      </c>
      <c r="H44" s="27">
        <f>IF(OR(H$3="",$A44=""),"",IF(COUNTIFS(Solicitudes!$A$3:$A$502,$A44,Solicitudes!$D$3:$D$502,"&lt;="&amp;H$3,Solicitudes!$E$3:$E$502,"&gt;="&amp;H$3,Solicitudes!$G$3:$G$502,"Aprobada",Solicitudes!$L$3:$L$502,"&lt;&gt;Licencia",Solicitudes!$L$3:$L$502,"&lt;&gt;Ausencia")&gt;0,"V",IF(COUNTIFS(Solicitudes!$A$3:$A$502,$A44,Solicitudes!$D$3:$D$502,"&lt;="&amp;H$3,Solicitudes!$E$3:$E$502,"&gt;="&amp;H$3,Solicitudes!$G$3:$G$502,"Aprobada",Solicitudes!$L$3:$L$502,"Licencia")+COUNTIFS(Solicitudes!$A$3:$A$502,$A44,Solicitudes!$D$3:$D$502,"&lt;="&amp;H$3,Solicitudes!$E$3:$E$502,"&gt;="&amp;H$3,Solicitudes!$G$3:$G$502,"Aprobada",Solicitudes!$L$3:$L$502,"Ausencia")&gt;0,"L",IF(COUNTIFS(Solicitudes!$A$3:$A$502,$A44,Solicitudes!$D$3:$D$502,"&lt;="&amp;H$3,Solicitudes!$E$3:$E$502,"&gt;="&amp;H$3,Solicitudes!$G$3:$G$502,"Solicitada")+COUNTIFS(Solicitudes!$A$3:$A$502,$A44,Solicitudes!$D$3:$D$502,"&lt;="&amp;H$3,Solicitudes!$E$3:$E$502,"&gt;="&amp;H$3,Solicitudes!$G$3:$G$502,"Planificada")&gt;0,"P",""))))</f>
        <v/>
      </c>
      <c r="I44" s="27">
        <f>IF(OR(I$3="",$A44=""),"",IF(COUNTIFS(Solicitudes!$A$3:$A$502,$A44,Solicitudes!$D$3:$D$502,"&lt;="&amp;I$3,Solicitudes!$E$3:$E$502,"&gt;="&amp;I$3,Solicitudes!$G$3:$G$502,"Aprobada",Solicitudes!$L$3:$L$502,"&lt;&gt;Licencia",Solicitudes!$L$3:$L$502,"&lt;&gt;Ausencia")&gt;0,"V",IF(COUNTIFS(Solicitudes!$A$3:$A$502,$A44,Solicitudes!$D$3:$D$502,"&lt;="&amp;I$3,Solicitudes!$E$3:$E$502,"&gt;="&amp;I$3,Solicitudes!$G$3:$G$502,"Aprobada",Solicitudes!$L$3:$L$502,"Licencia")+COUNTIFS(Solicitudes!$A$3:$A$502,$A44,Solicitudes!$D$3:$D$502,"&lt;="&amp;I$3,Solicitudes!$E$3:$E$502,"&gt;="&amp;I$3,Solicitudes!$G$3:$G$502,"Aprobada",Solicitudes!$L$3:$L$502,"Ausencia")&gt;0,"L",IF(COUNTIFS(Solicitudes!$A$3:$A$502,$A44,Solicitudes!$D$3:$D$502,"&lt;="&amp;I$3,Solicitudes!$E$3:$E$502,"&gt;="&amp;I$3,Solicitudes!$G$3:$G$502,"Solicitada")+COUNTIFS(Solicitudes!$A$3:$A$502,$A44,Solicitudes!$D$3:$D$502,"&lt;="&amp;I$3,Solicitudes!$E$3:$E$502,"&gt;="&amp;I$3,Solicitudes!$G$3:$G$502,"Planificada")&gt;0,"P",""))))</f>
        <v/>
      </c>
      <c r="J44" s="27">
        <f>IF(OR(J$3="",$A44=""),"",IF(COUNTIFS(Solicitudes!$A$3:$A$502,$A44,Solicitudes!$D$3:$D$502,"&lt;="&amp;J$3,Solicitudes!$E$3:$E$502,"&gt;="&amp;J$3,Solicitudes!$G$3:$G$502,"Aprobada",Solicitudes!$L$3:$L$502,"&lt;&gt;Licencia",Solicitudes!$L$3:$L$502,"&lt;&gt;Ausencia")&gt;0,"V",IF(COUNTIFS(Solicitudes!$A$3:$A$502,$A44,Solicitudes!$D$3:$D$502,"&lt;="&amp;J$3,Solicitudes!$E$3:$E$502,"&gt;="&amp;J$3,Solicitudes!$G$3:$G$502,"Aprobada",Solicitudes!$L$3:$L$502,"Licencia")+COUNTIFS(Solicitudes!$A$3:$A$502,$A44,Solicitudes!$D$3:$D$502,"&lt;="&amp;J$3,Solicitudes!$E$3:$E$502,"&gt;="&amp;J$3,Solicitudes!$G$3:$G$502,"Aprobada",Solicitudes!$L$3:$L$502,"Ausencia")&gt;0,"L",IF(COUNTIFS(Solicitudes!$A$3:$A$502,$A44,Solicitudes!$D$3:$D$502,"&lt;="&amp;J$3,Solicitudes!$E$3:$E$502,"&gt;="&amp;J$3,Solicitudes!$G$3:$G$502,"Solicitada")+COUNTIFS(Solicitudes!$A$3:$A$502,$A44,Solicitudes!$D$3:$D$502,"&lt;="&amp;J$3,Solicitudes!$E$3:$E$502,"&gt;="&amp;J$3,Solicitudes!$G$3:$G$502,"Planificada")&gt;0,"P",""))))</f>
        <v/>
      </c>
      <c r="K44" s="27">
        <f>IF(OR(K$3="",$A44=""),"",IF(COUNTIFS(Solicitudes!$A$3:$A$502,$A44,Solicitudes!$D$3:$D$502,"&lt;="&amp;K$3,Solicitudes!$E$3:$E$502,"&gt;="&amp;K$3,Solicitudes!$G$3:$G$502,"Aprobada",Solicitudes!$L$3:$L$502,"&lt;&gt;Licencia",Solicitudes!$L$3:$L$502,"&lt;&gt;Ausencia")&gt;0,"V",IF(COUNTIFS(Solicitudes!$A$3:$A$502,$A44,Solicitudes!$D$3:$D$502,"&lt;="&amp;K$3,Solicitudes!$E$3:$E$502,"&gt;="&amp;K$3,Solicitudes!$G$3:$G$502,"Aprobada",Solicitudes!$L$3:$L$502,"Licencia")+COUNTIFS(Solicitudes!$A$3:$A$502,$A44,Solicitudes!$D$3:$D$502,"&lt;="&amp;K$3,Solicitudes!$E$3:$E$502,"&gt;="&amp;K$3,Solicitudes!$G$3:$G$502,"Aprobada",Solicitudes!$L$3:$L$502,"Ausencia")&gt;0,"L",IF(COUNTIFS(Solicitudes!$A$3:$A$502,$A44,Solicitudes!$D$3:$D$502,"&lt;="&amp;K$3,Solicitudes!$E$3:$E$502,"&gt;="&amp;K$3,Solicitudes!$G$3:$G$502,"Solicitada")+COUNTIFS(Solicitudes!$A$3:$A$502,$A44,Solicitudes!$D$3:$D$502,"&lt;="&amp;K$3,Solicitudes!$E$3:$E$502,"&gt;="&amp;K$3,Solicitudes!$G$3:$G$502,"Planificada")&gt;0,"P",""))))</f>
        <v/>
      </c>
      <c r="L44" s="27">
        <f>IF(OR(L$3="",$A44=""),"",IF(COUNTIFS(Solicitudes!$A$3:$A$502,$A44,Solicitudes!$D$3:$D$502,"&lt;="&amp;L$3,Solicitudes!$E$3:$E$502,"&gt;="&amp;L$3,Solicitudes!$G$3:$G$502,"Aprobada",Solicitudes!$L$3:$L$502,"&lt;&gt;Licencia",Solicitudes!$L$3:$L$502,"&lt;&gt;Ausencia")&gt;0,"V",IF(COUNTIFS(Solicitudes!$A$3:$A$502,$A44,Solicitudes!$D$3:$D$502,"&lt;="&amp;L$3,Solicitudes!$E$3:$E$502,"&gt;="&amp;L$3,Solicitudes!$G$3:$G$502,"Aprobada",Solicitudes!$L$3:$L$502,"Licencia")+COUNTIFS(Solicitudes!$A$3:$A$502,$A44,Solicitudes!$D$3:$D$502,"&lt;="&amp;L$3,Solicitudes!$E$3:$E$502,"&gt;="&amp;L$3,Solicitudes!$G$3:$G$502,"Aprobada",Solicitudes!$L$3:$L$502,"Ausencia")&gt;0,"L",IF(COUNTIFS(Solicitudes!$A$3:$A$502,$A44,Solicitudes!$D$3:$D$502,"&lt;="&amp;L$3,Solicitudes!$E$3:$E$502,"&gt;="&amp;L$3,Solicitudes!$G$3:$G$502,"Solicitada")+COUNTIFS(Solicitudes!$A$3:$A$502,$A44,Solicitudes!$D$3:$D$502,"&lt;="&amp;L$3,Solicitudes!$E$3:$E$502,"&gt;="&amp;L$3,Solicitudes!$G$3:$G$502,"Planificada")&gt;0,"P",""))))</f>
        <v/>
      </c>
      <c r="M44" s="27">
        <f>IF(OR(M$3="",$A44=""),"",IF(COUNTIFS(Solicitudes!$A$3:$A$502,$A44,Solicitudes!$D$3:$D$502,"&lt;="&amp;M$3,Solicitudes!$E$3:$E$502,"&gt;="&amp;M$3,Solicitudes!$G$3:$G$502,"Aprobada",Solicitudes!$L$3:$L$502,"&lt;&gt;Licencia",Solicitudes!$L$3:$L$502,"&lt;&gt;Ausencia")&gt;0,"V",IF(COUNTIFS(Solicitudes!$A$3:$A$502,$A44,Solicitudes!$D$3:$D$502,"&lt;="&amp;M$3,Solicitudes!$E$3:$E$502,"&gt;="&amp;M$3,Solicitudes!$G$3:$G$502,"Aprobada",Solicitudes!$L$3:$L$502,"Licencia")+COUNTIFS(Solicitudes!$A$3:$A$502,$A44,Solicitudes!$D$3:$D$502,"&lt;="&amp;M$3,Solicitudes!$E$3:$E$502,"&gt;="&amp;M$3,Solicitudes!$G$3:$G$502,"Aprobada",Solicitudes!$L$3:$L$502,"Ausencia")&gt;0,"L",IF(COUNTIFS(Solicitudes!$A$3:$A$502,$A44,Solicitudes!$D$3:$D$502,"&lt;="&amp;M$3,Solicitudes!$E$3:$E$502,"&gt;="&amp;M$3,Solicitudes!$G$3:$G$502,"Solicitada")+COUNTIFS(Solicitudes!$A$3:$A$502,$A44,Solicitudes!$D$3:$D$502,"&lt;="&amp;M$3,Solicitudes!$E$3:$E$502,"&gt;="&amp;M$3,Solicitudes!$G$3:$G$502,"Planificada")&gt;0,"P",""))))</f>
        <v/>
      </c>
      <c r="N44" s="27">
        <f>IF(OR(N$3="",$A44=""),"",IF(COUNTIFS(Solicitudes!$A$3:$A$502,$A44,Solicitudes!$D$3:$D$502,"&lt;="&amp;N$3,Solicitudes!$E$3:$E$502,"&gt;="&amp;N$3,Solicitudes!$G$3:$G$502,"Aprobada",Solicitudes!$L$3:$L$502,"&lt;&gt;Licencia",Solicitudes!$L$3:$L$502,"&lt;&gt;Ausencia")&gt;0,"V",IF(COUNTIFS(Solicitudes!$A$3:$A$502,$A44,Solicitudes!$D$3:$D$502,"&lt;="&amp;N$3,Solicitudes!$E$3:$E$502,"&gt;="&amp;N$3,Solicitudes!$G$3:$G$502,"Aprobada",Solicitudes!$L$3:$L$502,"Licencia")+COUNTIFS(Solicitudes!$A$3:$A$502,$A44,Solicitudes!$D$3:$D$502,"&lt;="&amp;N$3,Solicitudes!$E$3:$E$502,"&gt;="&amp;N$3,Solicitudes!$G$3:$G$502,"Aprobada",Solicitudes!$L$3:$L$502,"Ausencia")&gt;0,"L",IF(COUNTIFS(Solicitudes!$A$3:$A$502,$A44,Solicitudes!$D$3:$D$502,"&lt;="&amp;N$3,Solicitudes!$E$3:$E$502,"&gt;="&amp;N$3,Solicitudes!$G$3:$G$502,"Solicitada")+COUNTIFS(Solicitudes!$A$3:$A$502,$A44,Solicitudes!$D$3:$D$502,"&lt;="&amp;N$3,Solicitudes!$E$3:$E$502,"&gt;="&amp;N$3,Solicitudes!$G$3:$G$502,"Planificada")&gt;0,"P",""))))</f>
        <v/>
      </c>
      <c r="O44" s="27">
        <f>IF(OR(O$3="",$A44=""),"",IF(COUNTIFS(Solicitudes!$A$3:$A$502,$A44,Solicitudes!$D$3:$D$502,"&lt;="&amp;O$3,Solicitudes!$E$3:$E$502,"&gt;="&amp;O$3,Solicitudes!$G$3:$G$502,"Aprobada",Solicitudes!$L$3:$L$502,"&lt;&gt;Licencia",Solicitudes!$L$3:$L$502,"&lt;&gt;Ausencia")&gt;0,"V",IF(COUNTIFS(Solicitudes!$A$3:$A$502,$A44,Solicitudes!$D$3:$D$502,"&lt;="&amp;O$3,Solicitudes!$E$3:$E$502,"&gt;="&amp;O$3,Solicitudes!$G$3:$G$502,"Aprobada",Solicitudes!$L$3:$L$502,"Licencia")+COUNTIFS(Solicitudes!$A$3:$A$502,$A44,Solicitudes!$D$3:$D$502,"&lt;="&amp;O$3,Solicitudes!$E$3:$E$502,"&gt;="&amp;O$3,Solicitudes!$G$3:$G$502,"Aprobada",Solicitudes!$L$3:$L$502,"Ausencia")&gt;0,"L",IF(COUNTIFS(Solicitudes!$A$3:$A$502,$A44,Solicitudes!$D$3:$D$502,"&lt;="&amp;O$3,Solicitudes!$E$3:$E$502,"&gt;="&amp;O$3,Solicitudes!$G$3:$G$502,"Solicitada")+COUNTIFS(Solicitudes!$A$3:$A$502,$A44,Solicitudes!$D$3:$D$502,"&lt;="&amp;O$3,Solicitudes!$E$3:$E$502,"&gt;="&amp;O$3,Solicitudes!$G$3:$G$502,"Planificada")&gt;0,"P",""))))</f>
        <v/>
      </c>
      <c r="P44" s="27">
        <f>IF(OR(P$3="",$A44=""),"",IF(COUNTIFS(Solicitudes!$A$3:$A$502,$A44,Solicitudes!$D$3:$D$502,"&lt;="&amp;P$3,Solicitudes!$E$3:$E$502,"&gt;="&amp;P$3,Solicitudes!$G$3:$G$502,"Aprobada",Solicitudes!$L$3:$L$502,"&lt;&gt;Licencia",Solicitudes!$L$3:$L$502,"&lt;&gt;Ausencia")&gt;0,"V",IF(COUNTIFS(Solicitudes!$A$3:$A$502,$A44,Solicitudes!$D$3:$D$502,"&lt;="&amp;P$3,Solicitudes!$E$3:$E$502,"&gt;="&amp;P$3,Solicitudes!$G$3:$G$502,"Aprobada",Solicitudes!$L$3:$L$502,"Licencia")+COUNTIFS(Solicitudes!$A$3:$A$502,$A44,Solicitudes!$D$3:$D$502,"&lt;="&amp;P$3,Solicitudes!$E$3:$E$502,"&gt;="&amp;P$3,Solicitudes!$G$3:$G$502,"Aprobada",Solicitudes!$L$3:$L$502,"Ausencia")&gt;0,"L",IF(COUNTIFS(Solicitudes!$A$3:$A$502,$A44,Solicitudes!$D$3:$D$502,"&lt;="&amp;P$3,Solicitudes!$E$3:$E$502,"&gt;="&amp;P$3,Solicitudes!$G$3:$G$502,"Solicitada")+COUNTIFS(Solicitudes!$A$3:$A$502,$A44,Solicitudes!$D$3:$D$502,"&lt;="&amp;P$3,Solicitudes!$E$3:$E$502,"&gt;="&amp;P$3,Solicitudes!$G$3:$G$502,"Planificada")&gt;0,"P",""))))</f>
        <v/>
      </c>
      <c r="Q44" s="27">
        <f>IF(OR(Q$3="",$A44=""),"",IF(COUNTIFS(Solicitudes!$A$3:$A$502,$A44,Solicitudes!$D$3:$D$502,"&lt;="&amp;Q$3,Solicitudes!$E$3:$E$502,"&gt;="&amp;Q$3,Solicitudes!$G$3:$G$502,"Aprobada",Solicitudes!$L$3:$L$502,"&lt;&gt;Licencia",Solicitudes!$L$3:$L$502,"&lt;&gt;Ausencia")&gt;0,"V",IF(COUNTIFS(Solicitudes!$A$3:$A$502,$A44,Solicitudes!$D$3:$D$502,"&lt;="&amp;Q$3,Solicitudes!$E$3:$E$502,"&gt;="&amp;Q$3,Solicitudes!$G$3:$G$502,"Aprobada",Solicitudes!$L$3:$L$502,"Licencia")+COUNTIFS(Solicitudes!$A$3:$A$502,$A44,Solicitudes!$D$3:$D$502,"&lt;="&amp;Q$3,Solicitudes!$E$3:$E$502,"&gt;="&amp;Q$3,Solicitudes!$G$3:$G$502,"Aprobada",Solicitudes!$L$3:$L$502,"Ausencia")&gt;0,"L",IF(COUNTIFS(Solicitudes!$A$3:$A$502,$A44,Solicitudes!$D$3:$D$502,"&lt;="&amp;Q$3,Solicitudes!$E$3:$E$502,"&gt;="&amp;Q$3,Solicitudes!$G$3:$G$502,"Solicitada")+COUNTIFS(Solicitudes!$A$3:$A$502,$A44,Solicitudes!$D$3:$D$502,"&lt;="&amp;Q$3,Solicitudes!$E$3:$E$502,"&gt;="&amp;Q$3,Solicitudes!$G$3:$G$502,"Planificada")&gt;0,"P",""))))</f>
        <v/>
      </c>
      <c r="R44" s="27">
        <f>IF(OR(R$3="",$A44=""),"",IF(COUNTIFS(Solicitudes!$A$3:$A$502,$A44,Solicitudes!$D$3:$D$502,"&lt;="&amp;R$3,Solicitudes!$E$3:$E$502,"&gt;="&amp;R$3,Solicitudes!$G$3:$G$502,"Aprobada",Solicitudes!$L$3:$L$502,"&lt;&gt;Licencia",Solicitudes!$L$3:$L$502,"&lt;&gt;Ausencia")&gt;0,"V",IF(COUNTIFS(Solicitudes!$A$3:$A$502,$A44,Solicitudes!$D$3:$D$502,"&lt;="&amp;R$3,Solicitudes!$E$3:$E$502,"&gt;="&amp;R$3,Solicitudes!$G$3:$G$502,"Aprobada",Solicitudes!$L$3:$L$502,"Licencia")+COUNTIFS(Solicitudes!$A$3:$A$502,$A44,Solicitudes!$D$3:$D$502,"&lt;="&amp;R$3,Solicitudes!$E$3:$E$502,"&gt;="&amp;R$3,Solicitudes!$G$3:$G$502,"Aprobada",Solicitudes!$L$3:$L$502,"Ausencia")&gt;0,"L",IF(COUNTIFS(Solicitudes!$A$3:$A$502,$A44,Solicitudes!$D$3:$D$502,"&lt;="&amp;R$3,Solicitudes!$E$3:$E$502,"&gt;="&amp;R$3,Solicitudes!$G$3:$G$502,"Solicitada")+COUNTIFS(Solicitudes!$A$3:$A$502,$A44,Solicitudes!$D$3:$D$502,"&lt;="&amp;R$3,Solicitudes!$E$3:$E$502,"&gt;="&amp;R$3,Solicitudes!$G$3:$G$502,"Planificada")&gt;0,"P",""))))</f>
        <v/>
      </c>
      <c r="S44" s="27">
        <f>IF(OR(S$3="",$A44=""),"",IF(COUNTIFS(Solicitudes!$A$3:$A$502,$A44,Solicitudes!$D$3:$D$502,"&lt;="&amp;S$3,Solicitudes!$E$3:$E$502,"&gt;="&amp;S$3,Solicitudes!$G$3:$G$502,"Aprobada",Solicitudes!$L$3:$L$502,"&lt;&gt;Licencia",Solicitudes!$L$3:$L$502,"&lt;&gt;Ausencia")&gt;0,"V",IF(COUNTIFS(Solicitudes!$A$3:$A$502,$A44,Solicitudes!$D$3:$D$502,"&lt;="&amp;S$3,Solicitudes!$E$3:$E$502,"&gt;="&amp;S$3,Solicitudes!$G$3:$G$502,"Aprobada",Solicitudes!$L$3:$L$502,"Licencia")+COUNTIFS(Solicitudes!$A$3:$A$502,$A44,Solicitudes!$D$3:$D$502,"&lt;="&amp;S$3,Solicitudes!$E$3:$E$502,"&gt;="&amp;S$3,Solicitudes!$G$3:$G$502,"Aprobada",Solicitudes!$L$3:$L$502,"Ausencia")&gt;0,"L",IF(COUNTIFS(Solicitudes!$A$3:$A$502,$A44,Solicitudes!$D$3:$D$502,"&lt;="&amp;S$3,Solicitudes!$E$3:$E$502,"&gt;="&amp;S$3,Solicitudes!$G$3:$G$502,"Solicitada")+COUNTIFS(Solicitudes!$A$3:$A$502,$A44,Solicitudes!$D$3:$D$502,"&lt;="&amp;S$3,Solicitudes!$E$3:$E$502,"&gt;="&amp;S$3,Solicitudes!$G$3:$G$502,"Planificada")&gt;0,"P",""))))</f>
        <v/>
      </c>
      <c r="T44" s="27">
        <f>IF(OR(T$3="",$A44=""),"",IF(COUNTIFS(Solicitudes!$A$3:$A$502,$A44,Solicitudes!$D$3:$D$502,"&lt;="&amp;T$3,Solicitudes!$E$3:$E$502,"&gt;="&amp;T$3,Solicitudes!$G$3:$G$502,"Aprobada",Solicitudes!$L$3:$L$502,"&lt;&gt;Licencia",Solicitudes!$L$3:$L$502,"&lt;&gt;Ausencia")&gt;0,"V",IF(COUNTIFS(Solicitudes!$A$3:$A$502,$A44,Solicitudes!$D$3:$D$502,"&lt;="&amp;T$3,Solicitudes!$E$3:$E$502,"&gt;="&amp;T$3,Solicitudes!$G$3:$G$502,"Aprobada",Solicitudes!$L$3:$L$502,"Licencia")+COUNTIFS(Solicitudes!$A$3:$A$502,$A44,Solicitudes!$D$3:$D$502,"&lt;="&amp;T$3,Solicitudes!$E$3:$E$502,"&gt;="&amp;T$3,Solicitudes!$G$3:$G$502,"Aprobada",Solicitudes!$L$3:$L$502,"Ausencia")&gt;0,"L",IF(COUNTIFS(Solicitudes!$A$3:$A$502,$A44,Solicitudes!$D$3:$D$502,"&lt;="&amp;T$3,Solicitudes!$E$3:$E$502,"&gt;="&amp;T$3,Solicitudes!$G$3:$G$502,"Solicitada")+COUNTIFS(Solicitudes!$A$3:$A$502,$A44,Solicitudes!$D$3:$D$502,"&lt;="&amp;T$3,Solicitudes!$E$3:$E$502,"&gt;="&amp;T$3,Solicitudes!$G$3:$G$502,"Planificada")&gt;0,"P",""))))</f>
        <v/>
      </c>
      <c r="U44" s="27">
        <f>IF(OR(U$3="",$A44=""),"",IF(COUNTIFS(Solicitudes!$A$3:$A$502,$A44,Solicitudes!$D$3:$D$502,"&lt;="&amp;U$3,Solicitudes!$E$3:$E$502,"&gt;="&amp;U$3,Solicitudes!$G$3:$G$502,"Aprobada",Solicitudes!$L$3:$L$502,"&lt;&gt;Licencia",Solicitudes!$L$3:$L$502,"&lt;&gt;Ausencia")&gt;0,"V",IF(COUNTIFS(Solicitudes!$A$3:$A$502,$A44,Solicitudes!$D$3:$D$502,"&lt;="&amp;U$3,Solicitudes!$E$3:$E$502,"&gt;="&amp;U$3,Solicitudes!$G$3:$G$502,"Aprobada",Solicitudes!$L$3:$L$502,"Licencia")+COUNTIFS(Solicitudes!$A$3:$A$502,$A44,Solicitudes!$D$3:$D$502,"&lt;="&amp;U$3,Solicitudes!$E$3:$E$502,"&gt;="&amp;U$3,Solicitudes!$G$3:$G$502,"Aprobada",Solicitudes!$L$3:$L$502,"Ausencia")&gt;0,"L",IF(COUNTIFS(Solicitudes!$A$3:$A$502,$A44,Solicitudes!$D$3:$D$502,"&lt;="&amp;U$3,Solicitudes!$E$3:$E$502,"&gt;="&amp;U$3,Solicitudes!$G$3:$G$502,"Solicitada")+COUNTIFS(Solicitudes!$A$3:$A$502,$A44,Solicitudes!$D$3:$D$502,"&lt;="&amp;U$3,Solicitudes!$E$3:$E$502,"&gt;="&amp;U$3,Solicitudes!$G$3:$G$502,"Planificada")&gt;0,"P",""))))</f>
        <v/>
      </c>
      <c r="V44" s="27">
        <f>IF(OR(V$3="",$A44=""),"",IF(COUNTIFS(Solicitudes!$A$3:$A$502,$A44,Solicitudes!$D$3:$D$502,"&lt;="&amp;V$3,Solicitudes!$E$3:$E$502,"&gt;="&amp;V$3,Solicitudes!$G$3:$G$502,"Aprobada",Solicitudes!$L$3:$L$502,"&lt;&gt;Licencia",Solicitudes!$L$3:$L$502,"&lt;&gt;Ausencia")&gt;0,"V",IF(COUNTIFS(Solicitudes!$A$3:$A$502,$A44,Solicitudes!$D$3:$D$502,"&lt;="&amp;V$3,Solicitudes!$E$3:$E$502,"&gt;="&amp;V$3,Solicitudes!$G$3:$G$502,"Aprobada",Solicitudes!$L$3:$L$502,"Licencia")+COUNTIFS(Solicitudes!$A$3:$A$502,$A44,Solicitudes!$D$3:$D$502,"&lt;="&amp;V$3,Solicitudes!$E$3:$E$502,"&gt;="&amp;V$3,Solicitudes!$G$3:$G$502,"Aprobada",Solicitudes!$L$3:$L$502,"Ausencia")&gt;0,"L",IF(COUNTIFS(Solicitudes!$A$3:$A$502,$A44,Solicitudes!$D$3:$D$502,"&lt;="&amp;V$3,Solicitudes!$E$3:$E$502,"&gt;="&amp;V$3,Solicitudes!$G$3:$G$502,"Solicitada")+COUNTIFS(Solicitudes!$A$3:$A$502,$A44,Solicitudes!$D$3:$D$502,"&lt;="&amp;V$3,Solicitudes!$E$3:$E$502,"&gt;="&amp;V$3,Solicitudes!$G$3:$G$502,"Planificada")&gt;0,"P",""))))</f>
        <v/>
      </c>
      <c r="W44" s="27">
        <f>IF(OR(W$3="",$A44=""),"",IF(COUNTIFS(Solicitudes!$A$3:$A$502,$A44,Solicitudes!$D$3:$D$502,"&lt;="&amp;W$3,Solicitudes!$E$3:$E$502,"&gt;="&amp;W$3,Solicitudes!$G$3:$G$502,"Aprobada",Solicitudes!$L$3:$L$502,"&lt;&gt;Licencia",Solicitudes!$L$3:$L$502,"&lt;&gt;Ausencia")&gt;0,"V",IF(COUNTIFS(Solicitudes!$A$3:$A$502,$A44,Solicitudes!$D$3:$D$502,"&lt;="&amp;W$3,Solicitudes!$E$3:$E$502,"&gt;="&amp;W$3,Solicitudes!$G$3:$G$502,"Aprobada",Solicitudes!$L$3:$L$502,"Licencia")+COUNTIFS(Solicitudes!$A$3:$A$502,$A44,Solicitudes!$D$3:$D$502,"&lt;="&amp;W$3,Solicitudes!$E$3:$E$502,"&gt;="&amp;W$3,Solicitudes!$G$3:$G$502,"Aprobada",Solicitudes!$L$3:$L$502,"Ausencia")&gt;0,"L",IF(COUNTIFS(Solicitudes!$A$3:$A$502,$A44,Solicitudes!$D$3:$D$502,"&lt;="&amp;W$3,Solicitudes!$E$3:$E$502,"&gt;="&amp;W$3,Solicitudes!$G$3:$G$502,"Solicitada")+COUNTIFS(Solicitudes!$A$3:$A$502,$A44,Solicitudes!$D$3:$D$502,"&lt;="&amp;W$3,Solicitudes!$E$3:$E$502,"&gt;="&amp;W$3,Solicitudes!$G$3:$G$502,"Planificada")&gt;0,"P",""))))</f>
        <v/>
      </c>
      <c r="X44" s="27">
        <f>IF(OR(X$3="",$A44=""),"",IF(COUNTIFS(Solicitudes!$A$3:$A$502,$A44,Solicitudes!$D$3:$D$502,"&lt;="&amp;X$3,Solicitudes!$E$3:$E$502,"&gt;="&amp;X$3,Solicitudes!$G$3:$G$502,"Aprobada",Solicitudes!$L$3:$L$502,"&lt;&gt;Licencia",Solicitudes!$L$3:$L$502,"&lt;&gt;Ausencia")&gt;0,"V",IF(COUNTIFS(Solicitudes!$A$3:$A$502,$A44,Solicitudes!$D$3:$D$502,"&lt;="&amp;X$3,Solicitudes!$E$3:$E$502,"&gt;="&amp;X$3,Solicitudes!$G$3:$G$502,"Aprobada",Solicitudes!$L$3:$L$502,"Licencia")+COUNTIFS(Solicitudes!$A$3:$A$502,$A44,Solicitudes!$D$3:$D$502,"&lt;="&amp;X$3,Solicitudes!$E$3:$E$502,"&gt;="&amp;X$3,Solicitudes!$G$3:$G$502,"Aprobada",Solicitudes!$L$3:$L$502,"Ausencia")&gt;0,"L",IF(COUNTIFS(Solicitudes!$A$3:$A$502,$A44,Solicitudes!$D$3:$D$502,"&lt;="&amp;X$3,Solicitudes!$E$3:$E$502,"&gt;="&amp;X$3,Solicitudes!$G$3:$G$502,"Solicitada")+COUNTIFS(Solicitudes!$A$3:$A$502,$A44,Solicitudes!$D$3:$D$502,"&lt;="&amp;X$3,Solicitudes!$E$3:$E$502,"&gt;="&amp;X$3,Solicitudes!$G$3:$G$502,"Planificada")&gt;0,"P",""))))</f>
        <v/>
      </c>
      <c r="Y44" s="27">
        <f>IF(OR(Y$3="",$A44=""),"",IF(COUNTIFS(Solicitudes!$A$3:$A$502,$A44,Solicitudes!$D$3:$D$502,"&lt;="&amp;Y$3,Solicitudes!$E$3:$E$502,"&gt;="&amp;Y$3,Solicitudes!$G$3:$G$502,"Aprobada",Solicitudes!$L$3:$L$502,"&lt;&gt;Licencia",Solicitudes!$L$3:$L$502,"&lt;&gt;Ausencia")&gt;0,"V",IF(COUNTIFS(Solicitudes!$A$3:$A$502,$A44,Solicitudes!$D$3:$D$502,"&lt;="&amp;Y$3,Solicitudes!$E$3:$E$502,"&gt;="&amp;Y$3,Solicitudes!$G$3:$G$502,"Aprobada",Solicitudes!$L$3:$L$502,"Licencia")+COUNTIFS(Solicitudes!$A$3:$A$502,$A44,Solicitudes!$D$3:$D$502,"&lt;="&amp;Y$3,Solicitudes!$E$3:$E$502,"&gt;="&amp;Y$3,Solicitudes!$G$3:$G$502,"Aprobada",Solicitudes!$L$3:$L$502,"Ausencia")&gt;0,"L",IF(COUNTIFS(Solicitudes!$A$3:$A$502,$A44,Solicitudes!$D$3:$D$502,"&lt;="&amp;Y$3,Solicitudes!$E$3:$E$502,"&gt;="&amp;Y$3,Solicitudes!$G$3:$G$502,"Solicitada")+COUNTIFS(Solicitudes!$A$3:$A$502,$A44,Solicitudes!$D$3:$D$502,"&lt;="&amp;Y$3,Solicitudes!$E$3:$E$502,"&gt;="&amp;Y$3,Solicitudes!$G$3:$G$502,"Planificada")&gt;0,"P",""))))</f>
        <v/>
      </c>
      <c r="Z44" s="27">
        <f>IF(OR(Z$3="",$A44=""),"",IF(COUNTIFS(Solicitudes!$A$3:$A$502,$A44,Solicitudes!$D$3:$D$502,"&lt;="&amp;Z$3,Solicitudes!$E$3:$E$502,"&gt;="&amp;Z$3,Solicitudes!$G$3:$G$502,"Aprobada",Solicitudes!$L$3:$L$502,"&lt;&gt;Licencia",Solicitudes!$L$3:$L$502,"&lt;&gt;Ausencia")&gt;0,"V",IF(COUNTIFS(Solicitudes!$A$3:$A$502,$A44,Solicitudes!$D$3:$D$502,"&lt;="&amp;Z$3,Solicitudes!$E$3:$E$502,"&gt;="&amp;Z$3,Solicitudes!$G$3:$G$502,"Aprobada",Solicitudes!$L$3:$L$502,"Licencia")+COUNTIFS(Solicitudes!$A$3:$A$502,$A44,Solicitudes!$D$3:$D$502,"&lt;="&amp;Z$3,Solicitudes!$E$3:$E$502,"&gt;="&amp;Z$3,Solicitudes!$G$3:$G$502,"Aprobada",Solicitudes!$L$3:$L$502,"Ausencia")&gt;0,"L",IF(COUNTIFS(Solicitudes!$A$3:$A$502,$A44,Solicitudes!$D$3:$D$502,"&lt;="&amp;Z$3,Solicitudes!$E$3:$E$502,"&gt;="&amp;Z$3,Solicitudes!$G$3:$G$502,"Solicitada")+COUNTIFS(Solicitudes!$A$3:$A$502,$A44,Solicitudes!$D$3:$D$502,"&lt;="&amp;Z$3,Solicitudes!$E$3:$E$502,"&gt;="&amp;Z$3,Solicitudes!$G$3:$G$502,"Planificada")&gt;0,"P",""))))</f>
        <v/>
      </c>
      <c r="AA44" s="27">
        <f>IF(OR(AA$3="",$A44=""),"",IF(COUNTIFS(Solicitudes!$A$3:$A$502,$A44,Solicitudes!$D$3:$D$502,"&lt;="&amp;AA$3,Solicitudes!$E$3:$E$502,"&gt;="&amp;AA$3,Solicitudes!$G$3:$G$502,"Aprobada",Solicitudes!$L$3:$L$502,"&lt;&gt;Licencia",Solicitudes!$L$3:$L$502,"&lt;&gt;Ausencia")&gt;0,"V",IF(COUNTIFS(Solicitudes!$A$3:$A$502,$A44,Solicitudes!$D$3:$D$502,"&lt;="&amp;AA$3,Solicitudes!$E$3:$E$502,"&gt;="&amp;AA$3,Solicitudes!$G$3:$G$502,"Aprobada",Solicitudes!$L$3:$L$502,"Licencia")+COUNTIFS(Solicitudes!$A$3:$A$502,$A44,Solicitudes!$D$3:$D$502,"&lt;="&amp;AA$3,Solicitudes!$E$3:$E$502,"&gt;="&amp;AA$3,Solicitudes!$G$3:$G$502,"Aprobada",Solicitudes!$L$3:$L$502,"Ausencia")&gt;0,"L",IF(COUNTIFS(Solicitudes!$A$3:$A$502,$A44,Solicitudes!$D$3:$D$502,"&lt;="&amp;AA$3,Solicitudes!$E$3:$E$502,"&gt;="&amp;AA$3,Solicitudes!$G$3:$G$502,"Solicitada")+COUNTIFS(Solicitudes!$A$3:$A$502,$A44,Solicitudes!$D$3:$D$502,"&lt;="&amp;AA$3,Solicitudes!$E$3:$E$502,"&gt;="&amp;AA$3,Solicitudes!$G$3:$G$502,"Planificada")&gt;0,"P",""))))</f>
        <v/>
      </c>
      <c r="AB44" s="27">
        <f>IF(OR(AB$3="",$A44=""),"",IF(COUNTIFS(Solicitudes!$A$3:$A$502,$A44,Solicitudes!$D$3:$D$502,"&lt;="&amp;AB$3,Solicitudes!$E$3:$E$502,"&gt;="&amp;AB$3,Solicitudes!$G$3:$G$502,"Aprobada",Solicitudes!$L$3:$L$502,"&lt;&gt;Licencia",Solicitudes!$L$3:$L$502,"&lt;&gt;Ausencia")&gt;0,"V",IF(COUNTIFS(Solicitudes!$A$3:$A$502,$A44,Solicitudes!$D$3:$D$502,"&lt;="&amp;AB$3,Solicitudes!$E$3:$E$502,"&gt;="&amp;AB$3,Solicitudes!$G$3:$G$502,"Aprobada",Solicitudes!$L$3:$L$502,"Licencia")+COUNTIFS(Solicitudes!$A$3:$A$502,$A44,Solicitudes!$D$3:$D$502,"&lt;="&amp;AB$3,Solicitudes!$E$3:$E$502,"&gt;="&amp;AB$3,Solicitudes!$G$3:$G$502,"Aprobada",Solicitudes!$L$3:$L$502,"Ausencia")&gt;0,"L",IF(COUNTIFS(Solicitudes!$A$3:$A$502,$A44,Solicitudes!$D$3:$D$502,"&lt;="&amp;AB$3,Solicitudes!$E$3:$E$502,"&gt;="&amp;AB$3,Solicitudes!$G$3:$G$502,"Solicitada")+COUNTIFS(Solicitudes!$A$3:$A$502,$A44,Solicitudes!$D$3:$D$502,"&lt;="&amp;AB$3,Solicitudes!$E$3:$E$502,"&gt;="&amp;AB$3,Solicitudes!$G$3:$G$502,"Planificada")&gt;0,"P",""))))</f>
        <v/>
      </c>
      <c r="AC44" s="27">
        <f>IF(OR(AC$3="",$A44=""),"",IF(COUNTIFS(Solicitudes!$A$3:$A$502,$A44,Solicitudes!$D$3:$D$502,"&lt;="&amp;AC$3,Solicitudes!$E$3:$E$502,"&gt;="&amp;AC$3,Solicitudes!$G$3:$G$502,"Aprobada",Solicitudes!$L$3:$L$502,"&lt;&gt;Licencia",Solicitudes!$L$3:$L$502,"&lt;&gt;Ausencia")&gt;0,"V",IF(COUNTIFS(Solicitudes!$A$3:$A$502,$A44,Solicitudes!$D$3:$D$502,"&lt;="&amp;AC$3,Solicitudes!$E$3:$E$502,"&gt;="&amp;AC$3,Solicitudes!$G$3:$G$502,"Aprobada",Solicitudes!$L$3:$L$502,"Licencia")+COUNTIFS(Solicitudes!$A$3:$A$502,$A44,Solicitudes!$D$3:$D$502,"&lt;="&amp;AC$3,Solicitudes!$E$3:$E$502,"&gt;="&amp;AC$3,Solicitudes!$G$3:$G$502,"Aprobada",Solicitudes!$L$3:$L$502,"Ausencia")&gt;0,"L",IF(COUNTIFS(Solicitudes!$A$3:$A$502,$A44,Solicitudes!$D$3:$D$502,"&lt;="&amp;AC$3,Solicitudes!$E$3:$E$502,"&gt;="&amp;AC$3,Solicitudes!$G$3:$G$502,"Solicitada")+COUNTIFS(Solicitudes!$A$3:$A$502,$A44,Solicitudes!$D$3:$D$502,"&lt;="&amp;AC$3,Solicitudes!$E$3:$E$502,"&gt;="&amp;AC$3,Solicitudes!$G$3:$G$502,"Planificada")&gt;0,"P",""))))</f>
        <v/>
      </c>
      <c r="AD44" s="27">
        <f>IF(OR(AD$3="",$A44=""),"",IF(COUNTIFS(Solicitudes!$A$3:$A$502,$A44,Solicitudes!$D$3:$D$502,"&lt;="&amp;AD$3,Solicitudes!$E$3:$E$502,"&gt;="&amp;AD$3,Solicitudes!$G$3:$G$502,"Aprobada",Solicitudes!$L$3:$L$502,"&lt;&gt;Licencia",Solicitudes!$L$3:$L$502,"&lt;&gt;Ausencia")&gt;0,"V",IF(COUNTIFS(Solicitudes!$A$3:$A$502,$A44,Solicitudes!$D$3:$D$502,"&lt;="&amp;AD$3,Solicitudes!$E$3:$E$502,"&gt;="&amp;AD$3,Solicitudes!$G$3:$G$502,"Aprobada",Solicitudes!$L$3:$L$502,"Licencia")+COUNTIFS(Solicitudes!$A$3:$A$502,$A44,Solicitudes!$D$3:$D$502,"&lt;="&amp;AD$3,Solicitudes!$E$3:$E$502,"&gt;="&amp;AD$3,Solicitudes!$G$3:$G$502,"Aprobada",Solicitudes!$L$3:$L$502,"Ausencia")&gt;0,"L",IF(COUNTIFS(Solicitudes!$A$3:$A$502,$A44,Solicitudes!$D$3:$D$502,"&lt;="&amp;AD$3,Solicitudes!$E$3:$E$502,"&gt;="&amp;AD$3,Solicitudes!$G$3:$G$502,"Solicitada")+COUNTIFS(Solicitudes!$A$3:$A$502,$A44,Solicitudes!$D$3:$D$502,"&lt;="&amp;AD$3,Solicitudes!$E$3:$E$502,"&gt;="&amp;AD$3,Solicitudes!$G$3:$G$502,"Planificada")&gt;0,"P",""))))</f>
        <v/>
      </c>
      <c r="AE44" s="27">
        <f>IF(OR(AE$3="",$A44=""),"",IF(COUNTIFS(Solicitudes!$A$3:$A$502,$A44,Solicitudes!$D$3:$D$502,"&lt;="&amp;AE$3,Solicitudes!$E$3:$E$502,"&gt;="&amp;AE$3,Solicitudes!$G$3:$G$502,"Aprobada",Solicitudes!$L$3:$L$502,"&lt;&gt;Licencia",Solicitudes!$L$3:$L$502,"&lt;&gt;Ausencia")&gt;0,"V",IF(COUNTIFS(Solicitudes!$A$3:$A$502,$A44,Solicitudes!$D$3:$D$502,"&lt;="&amp;AE$3,Solicitudes!$E$3:$E$502,"&gt;="&amp;AE$3,Solicitudes!$G$3:$G$502,"Aprobada",Solicitudes!$L$3:$L$502,"Licencia")+COUNTIFS(Solicitudes!$A$3:$A$502,$A44,Solicitudes!$D$3:$D$502,"&lt;="&amp;AE$3,Solicitudes!$E$3:$E$502,"&gt;="&amp;AE$3,Solicitudes!$G$3:$G$502,"Aprobada",Solicitudes!$L$3:$L$502,"Ausencia")&gt;0,"L",IF(COUNTIFS(Solicitudes!$A$3:$A$502,$A44,Solicitudes!$D$3:$D$502,"&lt;="&amp;AE$3,Solicitudes!$E$3:$E$502,"&gt;="&amp;AE$3,Solicitudes!$G$3:$G$502,"Solicitada")+COUNTIFS(Solicitudes!$A$3:$A$502,$A44,Solicitudes!$D$3:$D$502,"&lt;="&amp;AE$3,Solicitudes!$E$3:$E$502,"&gt;="&amp;AE$3,Solicitudes!$G$3:$G$502,"Planificada")&gt;0,"P",""))))</f>
        <v/>
      </c>
      <c r="AF44" s="27">
        <f>IF(OR(AF$3="",$A44=""),"",IF(COUNTIFS(Solicitudes!$A$3:$A$502,$A44,Solicitudes!$D$3:$D$502,"&lt;="&amp;AF$3,Solicitudes!$E$3:$E$502,"&gt;="&amp;AF$3,Solicitudes!$G$3:$G$502,"Aprobada",Solicitudes!$L$3:$L$502,"&lt;&gt;Licencia",Solicitudes!$L$3:$L$502,"&lt;&gt;Ausencia")&gt;0,"V",IF(COUNTIFS(Solicitudes!$A$3:$A$502,$A44,Solicitudes!$D$3:$D$502,"&lt;="&amp;AF$3,Solicitudes!$E$3:$E$502,"&gt;="&amp;AF$3,Solicitudes!$G$3:$G$502,"Aprobada",Solicitudes!$L$3:$L$502,"Licencia")+COUNTIFS(Solicitudes!$A$3:$A$502,$A44,Solicitudes!$D$3:$D$502,"&lt;="&amp;AF$3,Solicitudes!$E$3:$E$502,"&gt;="&amp;AF$3,Solicitudes!$G$3:$G$502,"Aprobada",Solicitudes!$L$3:$L$502,"Ausencia")&gt;0,"L",IF(COUNTIFS(Solicitudes!$A$3:$A$502,$A44,Solicitudes!$D$3:$D$502,"&lt;="&amp;AF$3,Solicitudes!$E$3:$E$502,"&gt;="&amp;AF$3,Solicitudes!$G$3:$G$502,"Solicitada")+COUNTIFS(Solicitudes!$A$3:$A$502,$A44,Solicitudes!$D$3:$D$502,"&lt;="&amp;AF$3,Solicitudes!$E$3:$E$502,"&gt;="&amp;AF$3,Solicitudes!$G$3:$G$502,"Planificada")&gt;0,"P",""))))</f>
        <v/>
      </c>
      <c r="AG44" s="27">
        <f>IF(OR(AG$3="",$A44=""),"",IF(COUNTIFS(Solicitudes!$A$3:$A$502,$A44,Solicitudes!$D$3:$D$502,"&lt;="&amp;AG$3,Solicitudes!$E$3:$E$502,"&gt;="&amp;AG$3,Solicitudes!$G$3:$G$502,"Aprobada",Solicitudes!$L$3:$L$502,"&lt;&gt;Licencia",Solicitudes!$L$3:$L$502,"&lt;&gt;Ausencia")&gt;0,"V",IF(COUNTIFS(Solicitudes!$A$3:$A$502,$A44,Solicitudes!$D$3:$D$502,"&lt;="&amp;AG$3,Solicitudes!$E$3:$E$502,"&gt;="&amp;AG$3,Solicitudes!$G$3:$G$502,"Aprobada",Solicitudes!$L$3:$L$502,"Licencia")+COUNTIFS(Solicitudes!$A$3:$A$502,$A44,Solicitudes!$D$3:$D$502,"&lt;="&amp;AG$3,Solicitudes!$E$3:$E$502,"&gt;="&amp;AG$3,Solicitudes!$G$3:$G$502,"Aprobada",Solicitudes!$L$3:$L$502,"Ausencia")&gt;0,"L",IF(COUNTIFS(Solicitudes!$A$3:$A$502,$A44,Solicitudes!$D$3:$D$502,"&lt;="&amp;AG$3,Solicitudes!$E$3:$E$502,"&gt;="&amp;AG$3,Solicitudes!$G$3:$G$502,"Solicitada")+COUNTIFS(Solicitudes!$A$3:$A$502,$A44,Solicitudes!$D$3:$D$502,"&lt;="&amp;AG$3,Solicitudes!$E$3:$E$502,"&gt;="&amp;AG$3,Solicitudes!$G$3:$G$502,"Planificada")&gt;0,"P",""))))</f>
        <v/>
      </c>
    </row>
    <row r="45">
      <c r="A45">
        <f>IF(Saldos!A45="","",Saldos!A45)</f>
        <v/>
      </c>
      <c r="B45">
        <f>IF(A45="","",Saldos!B45)</f>
        <v/>
      </c>
      <c r="C45" s="27">
        <f>IF(OR(C$3="",$A45=""),"",IF(COUNTIFS(Solicitudes!$A$3:$A$502,$A45,Solicitudes!$D$3:$D$502,"&lt;="&amp;C$3,Solicitudes!$E$3:$E$502,"&gt;="&amp;C$3,Solicitudes!$G$3:$G$502,"Aprobada",Solicitudes!$L$3:$L$502,"&lt;&gt;Licencia",Solicitudes!$L$3:$L$502,"&lt;&gt;Ausencia")&gt;0,"V",IF(COUNTIFS(Solicitudes!$A$3:$A$502,$A45,Solicitudes!$D$3:$D$502,"&lt;="&amp;C$3,Solicitudes!$E$3:$E$502,"&gt;="&amp;C$3,Solicitudes!$G$3:$G$502,"Aprobada",Solicitudes!$L$3:$L$502,"Licencia")+COUNTIFS(Solicitudes!$A$3:$A$502,$A45,Solicitudes!$D$3:$D$502,"&lt;="&amp;C$3,Solicitudes!$E$3:$E$502,"&gt;="&amp;C$3,Solicitudes!$G$3:$G$502,"Aprobada",Solicitudes!$L$3:$L$502,"Ausencia")&gt;0,"L",IF(COUNTIFS(Solicitudes!$A$3:$A$502,$A45,Solicitudes!$D$3:$D$502,"&lt;="&amp;C$3,Solicitudes!$E$3:$E$502,"&gt;="&amp;C$3,Solicitudes!$G$3:$G$502,"Solicitada")+COUNTIFS(Solicitudes!$A$3:$A$502,$A45,Solicitudes!$D$3:$D$502,"&lt;="&amp;C$3,Solicitudes!$E$3:$E$502,"&gt;="&amp;C$3,Solicitudes!$G$3:$G$502,"Planificada")&gt;0,"P",""))))</f>
        <v/>
      </c>
      <c r="D45" s="27">
        <f>IF(OR(D$3="",$A45=""),"",IF(COUNTIFS(Solicitudes!$A$3:$A$502,$A45,Solicitudes!$D$3:$D$502,"&lt;="&amp;D$3,Solicitudes!$E$3:$E$502,"&gt;="&amp;D$3,Solicitudes!$G$3:$G$502,"Aprobada",Solicitudes!$L$3:$L$502,"&lt;&gt;Licencia",Solicitudes!$L$3:$L$502,"&lt;&gt;Ausencia")&gt;0,"V",IF(COUNTIFS(Solicitudes!$A$3:$A$502,$A45,Solicitudes!$D$3:$D$502,"&lt;="&amp;D$3,Solicitudes!$E$3:$E$502,"&gt;="&amp;D$3,Solicitudes!$G$3:$G$502,"Aprobada",Solicitudes!$L$3:$L$502,"Licencia")+COUNTIFS(Solicitudes!$A$3:$A$502,$A45,Solicitudes!$D$3:$D$502,"&lt;="&amp;D$3,Solicitudes!$E$3:$E$502,"&gt;="&amp;D$3,Solicitudes!$G$3:$G$502,"Aprobada",Solicitudes!$L$3:$L$502,"Ausencia")&gt;0,"L",IF(COUNTIFS(Solicitudes!$A$3:$A$502,$A45,Solicitudes!$D$3:$D$502,"&lt;="&amp;D$3,Solicitudes!$E$3:$E$502,"&gt;="&amp;D$3,Solicitudes!$G$3:$G$502,"Solicitada")+COUNTIFS(Solicitudes!$A$3:$A$502,$A45,Solicitudes!$D$3:$D$502,"&lt;="&amp;D$3,Solicitudes!$E$3:$E$502,"&gt;="&amp;D$3,Solicitudes!$G$3:$G$502,"Planificada")&gt;0,"P",""))))</f>
        <v/>
      </c>
      <c r="E45" s="27">
        <f>IF(OR(E$3="",$A45=""),"",IF(COUNTIFS(Solicitudes!$A$3:$A$502,$A45,Solicitudes!$D$3:$D$502,"&lt;="&amp;E$3,Solicitudes!$E$3:$E$502,"&gt;="&amp;E$3,Solicitudes!$G$3:$G$502,"Aprobada",Solicitudes!$L$3:$L$502,"&lt;&gt;Licencia",Solicitudes!$L$3:$L$502,"&lt;&gt;Ausencia")&gt;0,"V",IF(COUNTIFS(Solicitudes!$A$3:$A$502,$A45,Solicitudes!$D$3:$D$502,"&lt;="&amp;E$3,Solicitudes!$E$3:$E$502,"&gt;="&amp;E$3,Solicitudes!$G$3:$G$502,"Aprobada",Solicitudes!$L$3:$L$502,"Licencia")+COUNTIFS(Solicitudes!$A$3:$A$502,$A45,Solicitudes!$D$3:$D$502,"&lt;="&amp;E$3,Solicitudes!$E$3:$E$502,"&gt;="&amp;E$3,Solicitudes!$G$3:$G$502,"Aprobada",Solicitudes!$L$3:$L$502,"Ausencia")&gt;0,"L",IF(COUNTIFS(Solicitudes!$A$3:$A$502,$A45,Solicitudes!$D$3:$D$502,"&lt;="&amp;E$3,Solicitudes!$E$3:$E$502,"&gt;="&amp;E$3,Solicitudes!$G$3:$G$502,"Solicitada")+COUNTIFS(Solicitudes!$A$3:$A$502,$A45,Solicitudes!$D$3:$D$502,"&lt;="&amp;E$3,Solicitudes!$E$3:$E$502,"&gt;="&amp;E$3,Solicitudes!$G$3:$G$502,"Planificada")&gt;0,"P",""))))</f>
        <v/>
      </c>
      <c r="F45" s="27">
        <f>IF(OR(F$3="",$A45=""),"",IF(COUNTIFS(Solicitudes!$A$3:$A$502,$A45,Solicitudes!$D$3:$D$502,"&lt;="&amp;F$3,Solicitudes!$E$3:$E$502,"&gt;="&amp;F$3,Solicitudes!$G$3:$G$502,"Aprobada",Solicitudes!$L$3:$L$502,"&lt;&gt;Licencia",Solicitudes!$L$3:$L$502,"&lt;&gt;Ausencia")&gt;0,"V",IF(COUNTIFS(Solicitudes!$A$3:$A$502,$A45,Solicitudes!$D$3:$D$502,"&lt;="&amp;F$3,Solicitudes!$E$3:$E$502,"&gt;="&amp;F$3,Solicitudes!$G$3:$G$502,"Aprobada",Solicitudes!$L$3:$L$502,"Licencia")+COUNTIFS(Solicitudes!$A$3:$A$502,$A45,Solicitudes!$D$3:$D$502,"&lt;="&amp;F$3,Solicitudes!$E$3:$E$502,"&gt;="&amp;F$3,Solicitudes!$G$3:$G$502,"Aprobada",Solicitudes!$L$3:$L$502,"Ausencia")&gt;0,"L",IF(COUNTIFS(Solicitudes!$A$3:$A$502,$A45,Solicitudes!$D$3:$D$502,"&lt;="&amp;F$3,Solicitudes!$E$3:$E$502,"&gt;="&amp;F$3,Solicitudes!$G$3:$G$502,"Solicitada")+COUNTIFS(Solicitudes!$A$3:$A$502,$A45,Solicitudes!$D$3:$D$502,"&lt;="&amp;F$3,Solicitudes!$E$3:$E$502,"&gt;="&amp;F$3,Solicitudes!$G$3:$G$502,"Planificada")&gt;0,"P",""))))</f>
        <v/>
      </c>
      <c r="G45" s="27">
        <f>IF(OR(G$3="",$A45=""),"",IF(COUNTIFS(Solicitudes!$A$3:$A$502,$A45,Solicitudes!$D$3:$D$502,"&lt;="&amp;G$3,Solicitudes!$E$3:$E$502,"&gt;="&amp;G$3,Solicitudes!$G$3:$G$502,"Aprobada",Solicitudes!$L$3:$L$502,"&lt;&gt;Licencia",Solicitudes!$L$3:$L$502,"&lt;&gt;Ausencia")&gt;0,"V",IF(COUNTIFS(Solicitudes!$A$3:$A$502,$A45,Solicitudes!$D$3:$D$502,"&lt;="&amp;G$3,Solicitudes!$E$3:$E$502,"&gt;="&amp;G$3,Solicitudes!$G$3:$G$502,"Aprobada",Solicitudes!$L$3:$L$502,"Licencia")+COUNTIFS(Solicitudes!$A$3:$A$502,$A45,Solicitudes!$D$3:$D$502,"&lt;="&amp;G$3,Solicitudes!$E$3:$E$502,"&gt;="&amp;G$3,Solicitudes!$G$3:$G$502,"Aprobada",Solicitudes!$L$3:$L$502,"Ausencia")&gt;0,"L",IF(COUNTIFS(Solicitudes!$A$3:$A$502,$A45,Solicitudes!$D$3:$D$502,"&lt;="&amp;G$3,Solicitudes!$E$3:$E$502,"&gt;="&amp;G$3,Solicitudes!$G$3:$G$502,"Solicitada")+COUNTIFS(Solicitudes!$A$3:$A$502,$A45,Solicitudes!$D$3:$D$502,"&lt;="&amp;G$3,Solicitudes!$E$3:$E$502,"&gt;="&amp;G$3,Solicitudes!$G$3:$G$502,"Planificada")&gt;0,"P",""))))</f>
        <v/>
      </c>
      <c r="H45" s="27">
        <f>IF(OR(H$3="",$A45=""),"",IF(COUNTIFS(Solicitudes!$A$3:$A$502,$A45,Solicitudes!$D$3:$D$502,"&lt;="&amp;H$3,Solicitudes!$E$3:$E$502,"&gt;="&amp;H$3,Solicitudes!$G$3:$G$502,"Aprobada",Solicitudes!$L$3:$L$502,"&lt;&gt;Licencia",Solicitudes!$L$3:$L$502,"&lt;&gt;Ausencia")&gt;0,"V",IF(COUNTIFS(Solicitudes!$A$3:$A$502,$A45,Solicitudes!$D$3:$D$502,"&lt;="&amp;H$3,Solicitudes!$E$3:$E$502,"&gt;="&amp;H$3,Solicitudes!$G$3:$G$502,"Aprobada",Solicitudes!$L$3:$L$502,"Licencia")+COUNTIFS(Solicitudes!$A$3:$A$502,$A45,Solicitudes!$D$3:$D$502,"&lt;="&amp;H$3,Solicitudes!$E$3:$E$502,"&gt;="&amp;H$3,Solicitudes!$G$3:$G$502,"Aprobada",Solicitudes!$L$3:$L$502,"Ausencia")&gt;0,"L",IF(COUNTIFS(Solicitudes!$A$3:$A$502,$A45,Solicitudes!$D$3:$D$502,"&lt;="&amp;H$3,Solicitudes!$E$3:$E$502,"&gt;="&amp;H$3,Solicitudes!$G$3:$G$502,"Solicitada")+COUNTIFS(Solicitudes!$A$3:$A$502,$A45,Solicitudes!$D$3:$D$502,"&lt;="&amp;H$3,Solicitudes!$E$3:$E$502,"&gt;="&amp;H$3,Solicitudes!$G$3:$G$502,"Planificada")&gt;0,"P",""))))</f>
        <v/>
      </c>
      <c r="I45" s="27">
        <f>IF(OR(I$3="",$A45=""),"",IF(COUNTIFS(Solicitudes!$A$3:$A$502,$A45,Solicitudes!$D$3:$D$502,"&lt;="&amp;I$3,Solicitudes!$E$3:$E$502,"&gt;="&amp;I$3,Solicitudes!$G$3:$G$502,"Aprobada",Solicitudes!$L$3:$L$502,"&lt;&gt;Licencia",Solicitudes!$L$3:$L$502,"&lt;&gt;Ausencia")&gt;0,"V",IF(COUNTIFS(Solicitudes!$A$3:$A$502,$A45,Solicitudes!$D$3:$D$502,"&lt;="&amp;I$3,Solicitudes!$E$3:$E$502,"&gt;="&amp;I$3,Solicitudes!$G$3:$G$502,"Aprobada",Solicitudes!$L$3:$L$502,"Licencia")+COUNTIFS(Solicitudes!$A$3:$A$502,$A45,Solicitudes!$D$3:$D$502,"&lt;="&amp;I$3,Solicitudes!$E$3:$E$502,"&gt;="&amp;I$3,Solicitudes!$G$3:$G$502,"Aprobada",Solicitudes!$L$3:$L$502,"Ausencia")&gt;0,"L",IF(COUNTIFS(Solicitudes!$A$3:$A$502,$A45,Solicitudes!$D$3:$D$502,"&lt;="&amp;I$3,Solicitudes!$E$3:$E$502,"&gt;="&amp;I$3,Solicitudes!$G$3:$G$502,"Solicitada")+COUNTIFS(Solicitudes!$A$3:$A$502,$A45,Solicitudes!$D$3:$D$502,"&lt;="&amp;I$3,Solicitudes!$E$3:$E$502,"&gt;="&amp;I$3,Solicitudes!$G$3:$G$502,"Planificada")&gt;0,"P",""))))</f>
        <v/>
      </c>
      <c r="J45" s="27">
        <f>IF(OR(J$3="",$A45=""),"",IF(COUNTIFS(Solicitudes!$A$3:$A$502,$A45,Solicitudes!$D$3:$D$502,"&lt;="&amp;J$3,Solicitudes!$E$3:$E$502,"&gt;="&amp;J$3,Solicitudes!$G$3:$G$502,"Aprobada",Solicitudes!$L$3:$L$502,"&lt;&gt;Licencia",Solicitudes!$L$3:$L$502,"&lt;&gt;Ausencia")&gt;0,"V",IF(COUNTIFS(Solicitudes!$A$3:$A$502,$A45,Solicitudes!$D$3:$D$502,"&lt;="&amp;J$3,Solicitudes!$E$3:$E$502,"&gt;="&amp;J$3,Solicitudes!$G$3:$G$502,"Aprobada",Solicitudes!$L$3:$L$502,"Licencia")+COUNTIFS(Solicitudes!$A$3:$A$502,$A45,Solicitudes!$D$3:$D$502,"&lt;="&amp;J$3,Solicitudes!$E$3:$E$502,"&gt;="&amp;J$3,Solicitudes!$G$3:$G$502,"Aprobada",Solicitudes!$L$3:$L$502,"Ausencia")&gt;0,"L",IF(COUNTIFS(Solicitudes!$A$3:$A$502,$A45,Solicitudes!$D$3:$D$502,"&lt;="&amp;J$3,Solicitudes!$E$3:$E$502,"&gt;="&amp;J$3,Solicitudes!$G$3:$G$502,"Solicitada")+COUNTIFS(Solicitudes!$A$3:$A$502,$A45,Solicitudes!$D$3:$D$502,"&lt;="&amp;J$3,Solicitudes!$E$3:$E$502,"&gt;="&amp;J$3,Solicitudes!$G$3:$G$502,"Planificada")&gt;0,"P",""))))</f>
        <v/>
      </c>
      <c r="K45" s="27">
        <f>IF(OR(K$3="",$A45=""),"",IF(COUNTIFS(Solicitudes!$A$3:$A$502,$A45,Solicitudes!$D$3:$D$502,"&lt;="&amp;K$3,Solicitudes!$E$3:$E$502,"&gt;="&amp;K$3,Solicitudes!$G$3:$G$502,"Aprobada",Solicitudes!$L$3:$L$502,"&lt;&gt;Licencia",Solicitudes!$L$3:$L$502,"&lt;&gt;Ausencia")&gt;0,"V",IF(COUNTIFS(Solicitudes!$A$3:$A$502,$A45,Solicitudes!$D$3:$D$502,"&lt;="&amp;K$3,Solicitudes!$E$3:$E$502,"&gt;="&amp;K$3,Solicitudes!$G$3:$G$502,"Aprobada",Solicitudes!$L$3:$L$502,"Licencia")+COUNTIFS(Solicitudes!$A$3:$A$502,$A45,Solicitudes!$D$3:$D$502,"&lt;="&amp;K$3,Solicitudes!$E$3:$E$502,"&gt;="&amp;K$3,Solicitudes!$G$3:$G$502,"Aprobada",Solicitudes!$L$3:$L$502,"Ausencia")&gt;0,"L",IF(COUNTIFS(Solicitudes!$A$3:$A$502,$A45,Solicitudes!$D$3:$D$502,"&lt;="&amp;K$3,Solicitudes!$E$3:$E$502,"&gt;="&amp;K$3,Solicitudes!$G$3:$G$502,"Solicitada")+COUNTIFS(Solicitudes!$A$3:$A$502,$A45,Solicitudes!$D$3:$D$502,"&lt;="&amp;K$3,Solicitudes!$E$3:$E$502,"&gt;="&amp;K$3,Solicitudes!$G$3:$G$502,"Planificada")&gt;0,"P",""))))</f>
        <v/>
      </c>
      <c r="L45" s="27">
        <f>IF(OR(L$3="",$A45=""),"",IF(COUNTIFS(Solicitudes!$A$3:$A$502,$A45,Solicitudes!$D$3:$D$502,"&lt;="&amp;L$3,Solicitudes!$E$3:$E$502,"&gt;="&amp;L$3,Solicitudes!$G$3:$G$502,"Aprobada",Solicitudes!$L$3:$L$502,"&lt;&gt;Licencia",Solicitudes!$L$3:$L$502,"&lt;&gt;Ausencia")&gt;0,"V",IF(COUNTIFS(Solicitudes!$A$3:$A$502,$A45,Solicitudes!$D$3:$D$502,"&lt;="&amp;L$3,Solicitudes!$E$3:$E$502,"&gt;="&amp;L$3,Solicitudes!$G$3:$G$502,"Aprobada",Solicitudes!$L$3:$L$502,"Licencia")+COUNTIFS(Solicitudes!$A$3:$A$502,$A45,Solicitudes!$D$3:$D$502,"&lt;="&amp;L$3,Solicitudes!$E$3:$E$502,"&gt;="&amp;L$3,Solicitudes!$G$3:$G$502,"Aprobada",Solicitudes!$L$3:$L$502,"Ausencia")&gt;0,"L",IF(COUNTIFS(Solicitudes!$A$3:$A$502,$A45,Solicitudes!$D$3:$D$502,"&lt;="&amp;L$3,Solicitudes!$E$3:$E$502,"&gt;="&amp;L$3,Solicitudes!$G$3:$G$502,"Solicitada")+COUNTIFS(Solicitudes!$A$3:$A$502,$A45,Solicitudes!$D$3:$D$502,"&lt;="&amp;L$3,Solicitudes!$E$3:$E$502,"&gt;="&amp;L$3,Solicitudes!$G$3:$G$502,"Planificada")&gt;0,"P",""))))</f>
        <v/>
      </c>
      <c r="M45" s="27">
        <f>IF(OR(M$3="",$A45=""),"",IF(COUNTIFS(Solicitudes!$A$3:$A$502,$A45,Solicitudes!$D$3:$D$502,"&lt;="&amp;M$3,Solicitudes!$E$3:$E$502,"&gt;="&amp;M$3,Solicitudes!$G$3:$G$502,"Aprobada",Solicitudes!$L$3:$L$502,"&lt;&gt;Licencia",Solicitudes!$L$3:$L$502,"&lt;&gt;Ausencia")&gt;0,"V",IF(COUNTIFS(Solicitudes!$A$3:$A$502,$A45,Solicitudes!$D$3:$D$502,"&lt;="&amp;M$3,Solicitudes!$E$3:$E$502,"&gt;="&amp;M$3,Solicitudes!$G$3:$G$502,"Aprobada",Solicitudes!$L$3:$L$502,"Licencia")+COUNTIFS(Solicitudes!$A$3:$A$502,$A45,Solicitudes!$D$3:$D$502,"&lt;="&amp;M$3,Solicitudes!$E$3:$E$502,"&gt;="&amp;M$3,Solicitudes!$G$3:$G$502,"Aprobada",Solicitudes!$L$3:$L$502,"Ausencia")&gt;0,"L",IF(COUNTIFS(Solicitudes!$A$3:$A$502,$A45,Solicitudes!$D$3:$D$502,"&lt;="&amp;M$3,Solicitudes!$E$3:$E$502,"&gt;="&amp;M$3,Solicitudes!$G$3:$G$502,"Solicitada")+COUNTIFS(Solicitudes!$A$3:$A$502,$A45,Solicitudes!$D$3:$D$502,"&lt;="&amp;M$3,Solicitudes!$E$3:$E$502,"&gt;="&amp;M$3,Solicitudes!$G$3:$G$502,"Planificada")&gt;0,"P",""))))</f>
        <v/>
      </c>
      <c r="N45" s="27">
        <f>IF(OR(N$3="",$A45=""),"",IF(COUNTIFS(Solicitudes!$A$3:$A$502,$A45,Solicitudes!$D$3:$D$502,"&lt;="&amp;N$3,Solicitudes!$E$3:$E$502,"&gt;="&amp;N$3,Solicitudes!$G$3:$G$502,"Aprobada",Solicitudes!$L$3:$L$502,"&lt;&gt;Licencia",Solicitudes!$L$3:$L$502,"&lt;&gt;Ausencia")&gt;0,"V",IF(COUNTIFS(Solicitudes!$A$3:$A$502,$A45,Solicitudes!$D$3:$D$502,"&lt;="&amp;N$3,Solicitudes!$E$3:$E$502,"&gt;="&amp;N$3,Solicitudes!$G$3:$G$502,"Aprobada",Solicitudes!$L$3:$L$502,"Licencia")+COUNTIFS(Solicitudes!$A$3:$A$502,$A45,Solicitudes!$D$3:$D$502,"&lt;="&amp;N$3,Solicitudes!$E$3:$E$502,"&gt;="&amp;N$3,Solicitudes!$G$3:$G$502,"Aprobada",Solicitudes!$L$3:$L$502,"Ausencia")&gt;0,"L",IF(COUNTIFS(Solicitudes!$A$3:$A$502,$A45,Solicitudes!$D$3:$D$502,"&lt;="&amp;N$3,Solicitudes!$E$3:$E$502,"&gt;="&amp;N$3,Solicitudes!$G$3:$G$502,"Solicitada")+COUNTIFS(Solicitudes!$A$3:$A$502,$A45,Solicitudes!$D$3:$D$502,"&lt;="&amp;N$3,Solicitudes!$E$3:$E$502,"&gt;="&amp;N$3,Solicitudes!$G$3:$G$502,"Planificada")&gt;0,"P",""))))</f>
        <v/>
      </c>
      <c r="O45" s="27">
        <f>IF(OR(O$3="",$A45=""),"",IF(COUNTIFS(Solicitudes!$A$3:$A$502,$A45,Solicitudes!$D$3:$D$502,"&lt;="&amp;O$3,Solicitudes!$E$3:$E$502,"&gt;="&amp;O$3,Solicitudes!$G$3:$G$502,"Aprobada",Solicitudes!$L$3:$L$502,"&lt;&gt;Licencia",Solicitudes!$L$3:$L$502,"&lt;&gt;Ausencia")&gt;0,"V",IF(COUNTIFS(Solicitudes!$A$3:$A$502,$A45,Solicitudes!$D$3:$D$502,"&lt;="&amp;O$3,Solicitudes!$E$3:$E$502,"&gt;="&amp;O$3,Solicitudes!$G$3:$G$502,"Aprobada",Solicitudes!$L$3:$L$502,"Licencia")+COUNTIFS(Solicitudes!$A$3:$A$502,$A45,Solicitudes!$D$3:$D$502,"&lt;="&amp;O$3,Solicitudes!$E$3:$E$502,"&gt;="&amp;O$3,Solicitudes!$G$3:$G$502,"Aprobada",Solicitudes!$L$3:$L$502,"Ausencia")&gt;0,"L",IF(COUNTIFS(Solicitudes!$A$3:$A$502,$A45,Solicitudes!$D$3:$D$502,"&lt;="&amp;O$3,Solicitudes!$E$3:$E$502,"&gt;="&amp;O$3,Solicitudes!$G$3:$G$502,"Solicitada")+COUNTIFS(Solicitudes!$A$3:$A$502,$A45,Solicitudes!$D$3:$D$502,"&lt;="&amp;O$3,Solicitudes!$E$3:$E$502,"&gt;="&amp;O$3,Solicitudes!$G$3:$G$502,"Planificada")&gt;0,"P",""))))</f>
        <v/>
      </c>
      <c r="P45" s="27">
        <f>IF(OR(P$3="",$A45=""),"",IF(COUNTIFS(Solicitudes!$A$3:$A$502,$A45,Solicitudes!$D$3:$D$502,"&lt;="&amp;P$3,Solicitudes!$E$3:$E$502,"&gt;="&amp;P$3,Solicitudes!$G$3:$G$502,"Aprobada",Solicitudes!$L$3:$L$502,"&lt;&gt;Licencia",Solicitudes!$L$3:$L$502,"&lt;&gt;Ausencia")&gt;0,"V",IF(COUNTIFS(Solicitudes!$A$3:$A$502,$A45,Solicitudes!$D$3:$D$502,"&lt;="&amp;P$3,Solicitudes!$E$3:$E$502,"&gt;="&amp;P$3,Solicitudes!$G$3:$G$502,"Aprobada",Solicitudes!$L$3:$L$502,"Licencia")+COUNTIFS(Solicitudes!$A$3:$A$502,$A45,Solicitudes!$D$3:$D$502,"&lt;="&amp;P$3,Solicitudes!$E$3:$E$502,"&gt;="&amp;P$3,Solicitudes!$G$3:$G$502,"Aprobada",Solicitudes!$L$3:$L$502,"Ausencia")&gt;0,"L",IF(COUNTIFS(Solicitudes!$A$3:$A$502,$A45,Solicitudes!$D$3:$D$502,"&lt;="&amp;P$3,Solicitudes!$E$3:$E$502,"&gt;="&amp;P$3,Solicitudes!$G$3:$G$502,"Solicitada")+COUNTIFS(Solicitudes!$A$3:$A$502,$A45,Solicitudes!$D$3:$D$502,"&lt;="&amp;P$3,Solicitudes!$E$3:$E$502,"&gt;="&amp;P$3,Solicitudes!$G$3:$G$502,"Planificada")&gt;0,"P",""))))</f>
        <v/>
      </c>
      <c r="Q45" s="27">
        <f>IF(OR(Q$3="",$A45=""),"",IF(COUNTIFS(Solicitudes!$A$3:$A$502,$A45,Solicitudes!$D$3:$D$502,"&lt;="&amp;Q$3,Solicitudes!$E$3:$E$502,"&gt;="&amp;Q$3,Solicitudes!$G$3:$G$502,"Aprobada",Solicitudes!$L$3:$L$502,"&lt;&gt;Licencia",Solicitudes!$L$3:$L$502,"&lt;&gt;Ausencia")&gt;0,"V",IF(COUNTIFS(Solicitudes!$A$3:$A$502,$A45,Solicitudes!$D$3:$D$502,"&lt;="&amp;Q$3,Solicitudes!$E$3:$E$502,"&gt;="&amp;Q$3,Solicitudes!$G$3:$G$502,"Aprobada",Solicitudes!$L$3:$L$502,"Licencia")+COUNTIFS(Solicitudes!$A$3:$A$502,$A45,Solicitudes!$D$3:$D$502,"&lt;="&amp;Q$3,Solicitudes!$E$3:$E$502,"&gt;="&amp;Q$3,Solicitudes!$G$3:$G$502,"Aprobada",Solicitudes!$L$3:$L$502,"Ausencia")&gt;0,"L",IF(COUNTIFS(Solicitudes!$A$3:$A$502,$A45,Solicitudes!$D$3:$D$502,"&lt;="&amp;Q$3,Solicitudes!$E$3:$E$502,"&gt;="&amp;Q$3,Solicitudes!$G$3:$G$502,"Solicitada")+COUNTIFS(Solicitudes!$A$3:$A$502,$A45,Solicitudes!$D$3:$D$502,"&lt;="&amp;Q$3,Solicitudes!$E$3:$E$502,"&gt;="&amp;Q$3,Solicitudes!$G$3:$G$502,"Planificada")&gt;0,"P",""))))</f>
        <v/>
      </c>
      <c r="R45" s="27">
        <f>IF(OR(R$3="",$A45=""),"",IF(COUNTIFS(Solicitudes!$A$3:$A$502,$A45,Solicitudes!$D$3:$D$502,"&lt;="&amp;R$3,Solicitudes!$E$3:$E$502,"&gt;="&amp;R$3,Solicitudes!$G$3:$G$502,"Aprobada",Solicitudes!$L$3:$L$502,"&lt;&gt;Licencia",Solicitudes!$L$3:$L$502,"&lt;&gt;Ausencia")&gt;0,"V",IF(COUNTIFS(Solicitudes!$A$3:$A$502,$A45,Solicitudes!$D$3:$D$502,"&lt;="&amp;R$3,Solicitudes!$E$3:$E$502,"&gt;="&amp;R$3,Solicitudes!$G$3:$G$502,"Aprobada",Solicitudes!$L$3:$L$502,"Licencia")+COUNTIFS(Solicitudes!$A$3:$A$502,$A45,Solicitudes!$D$3:$D$502,"&lt;="&amp;R$3,Solicitudes!$E$3:$E$502,"&gt;="&amp;R$3,Solicitudes!$G$3:$G$502,"Aprobada",Solicitudes!$L$3:$L$502,"Ausencia")&gt;0,"L",IF(COUNTIFS(Solicitudes!$A$3:$A$502,$A45,Solicitudes!$D$3:$D$502,"&lt;="&amp;R$3,Solicitudes!$E$3:$E$502,"&gt;="&amp;R$3,Solicitudes!$G$3:$G$502,"Solicitada")+COUNTIFS(Solicitudes!$A$3:$A$502,$A45,Solicitudes!$D$3:$D$502,"&lt;="&amp;R$3,Solicitudes!$E$3:$E$502,"&gt;="&amp;R$3,Solicitudes!$G$3:$G$502,"Planificada")&gt;0,"P",""))))</f>
        <v/>
      </c>
      <c r="S45" s="27">
        <f>IF(OR(S$3="",$A45=""),"",IF(COUNTIFS(Solicitudes!$A$3:$A$502,$A45,Solicitudes!$D$3:$D$502,"&lt;="&amp;S$3,Solicitudes!$E$3:$E$502,"&gt;="&amp;S$3,Solicitudes!$G$3:$G$502,"Aprobada",Solicitudes!$L$3:$L$502,"&lt;&gt;Licencia",Solicitudes!$L$3:$L$502,"&lt;&gt;Ausencia")&gt;0,"V",IF(COUNTIFS(Solicitudes!$A$3:$A$502,$A45,Solicitudes!$D$3:$D$502,"&lt;="&amp;S$3,Solicitudes!$E$3:$E$502,"&gt;="&amp;S$3,Solicitudes!$G$3:$G$502,"Aprobada",Solicitudes!$L$3:$L$502,"Licencia")+COUNTIFS(Solicitudes!$A$3:$A$502,$A45,Solicitudes!$D$3:$D$502,"&lt;="&amp;S$3,Solicitudes!$E$3:$E$502,"&gt;="&amp;S$3,Solicitudes!$G$3:$G$502,"Aprobada",Solicitudes!$L$3:$L$502,"Ausencia")&gt;0,"L",IF(COUNTIFS(Solicitudes!$A$3:$A$502,$A45,Solicitudes!$D$3:$D$502,"&lt;="&amp;S$3,Solicitudes!$E$3:$E$502,"&gt;="&amp;S$3,Solicitudes!$G$3:$G$502,"Solicitada")+COUNTIFS(Solicitudes!$A$3:$A$502,$A45,Solicitudes!$D$3:$D$502,"&lt;="&amp;S$3,Solicitudes!$E$3:$E$502,"&gt;="&amp;S$3,Solicitudes!$G$3:$G$502,"Planificada")&gt;0,"P",""))))</f>
        <v/>
      </c>
      <c r="T45" s="27">
        <f>IF(OR(T$3="",$A45=""),"",IF(COUNTIFS(Solicitudes!$A$3:$A$502,$A45,Solicitudes!$D$3:$D$502,"&lt;="&amp;T$3,Solicitudes!$E$3:$E$502,"&gt;="&amp;T$3,Solicitudes!$G$3:$G$502,"Aprobada",Solicitudes!$L$3:$L$502,"&lt;&gt;Licencia",Solicitudes!$L$3:$L$502,"&lt;&gt;Ausencia")&gt;0,"V",IF(COUNTIFS(Solicitudes!$A$3:$A$502,$A45,Solicitudes!$D$3:$D$502,"&lt;="&amp;T$3,Solicitudes!$E$3:$E$502,"&gt;="&amp;T$3,Solicitudes!$G$3:$G$502,"Aprobada",Solicitudes!$L$3:$L$502,"Licencia")+COUNTIFS(Solicitudes!$A$3:$A$502,$A45,Solicitudes!$D$3:$D$502,"&lt;="&amp;T$3,Solicitudes!$E$3:$E$502,"&gt;="&amp;T$3,Solicitudes!$G$3:$G$502,"Aprobada",Solicitudes!$L$3:$L$502,"Ausencia")&gt;0,"L",IF(COUNTIFS(Solicitudes!$A$3:$A$502,$A45,Solicitudes!$D$3:$D$502,"&lt;="&amp;T$3,Solicitudes!$E$3:$E$502,"&gt;="&amp;T$3,Solicitudes!$G$3:$G$502,"Solicitada")+COUNTIFS(Solicitudes!$A$3:$A$502,$A45,Solicitudes!$D$3:$D$502,"&lt;="&amp;T$3,Solicitudes!$E$3:$E$502,"&gt;="&amp;T$3,Solicitudes!$G$3:$G$502,"Planificada")&gt;0,"P",""))))</f>
        <v/>
      </c>
      <c r="U45" s="27">
        <f>IF(OR(U$3="",$A45=""),"",IF(COUNTIFS(Solicitudes!$A$3:$A$502,$A45,Solicitudes!$D$3:$D$502,"&lt;="&amp;U$3,Solicitudes!$E$3:$E$502,"&gt;="&amp;U$3,Solicitudes!$G$3:$G$502,"Aprobada",Solicitudes!$L$3:$L$502,"&lt;&gt;Licencia",Solicitudes!$L$3:$L$502,"&lt;&gt;Ausencia")&gt;0,"V",IF(COUNTIFS(Solicitudes!$A$3:$A$502,$A45,Solicitudes!$D$3:$D$502,"&lt;="&amp;U$3,Solicitudes!$E$3:$E$502,"&gt;="&amp;U$3,Solicitudes!$G$3:$G$502,"Aprobada",Solicitudes!$L$3:$L$502,"Licencia")+COUNTIFS(Solicitudes!$A$3:$A$502,$A45,Solicitudes!$D$3:$D$502,"&lt;="&amp;U$3,Solicitudes!$E$3:$E$502,"&gt;="&amp;U$3,Solicitudes!$G$3:$G$502,"Aprobada",Solicitudes!$L$3:$L$502,"Ausencia")&gt;0,"L",IF(COUNTIFS(Solicitudes!$A$3:$A$502,$A45,Solicitudes!$D$3:$D$502,"&lt;="&amp;U$3,Solicitudes!$E$3:$E$502,"&gt;="&amp;U$3,Solicitudes!$G$3:$G$502,"Solicitada")+COUNTIFS(Solicitudes!$A$3:$A$502,$A45,Solicitudes!$D$3:$D$502,"&lt;="&amp;U$3,Solicitudes!$E$3:$E$502,"&gt;="&amp;U$3,Solicitudes!$G$3:$G$502,"Planificada")&gt;0,"P",""))))</f>
        <v/>
      </c>
      <c r="V45" s="27">
        <f>IF(OR(V$3="",$A45=""),"",IF(COUNTIFS(Solicitudes!$A$3:$A$502,$A45,Solicitudes!$D$3:$D$502,"&lt;="&amp;V$3,Solicitudes!$E$3:$E$502,"&gt;="&amp;V$3,Solicitudes!$G$3:$G$502,"Aprobada",Solicitudes!$L$3:$L$502,"&lt;&gt;Licencia",Solicitudes!$L$3:$L$502,"&lt;&gt;Ausencia")&gt;0,"V",IF(COUNTIFS(Solicitudes!$A$3:$A$502,$A45,Solicitudes!$D$3:$D$502,"&lt;="&amp;V$3,Solicitudes!$E$3:$E$502,"&gt;="&amp;V$3,Solicitudes!$G$3:$G$502,"Aprobada",Solicitudes!$L$3:$L$502,"Licencia")+COUNTIFS(Solicitudes!$A$3:$A$502,$A45,Solicitudes!$D$3:$D$502,"&lt;="&amp;V$3,Solicitudes!$E$3:$E$502,"&gt;="&amp;V$3,Solicitudes!$G$3:$G$502,"Aprobada",Solicitudes!$L$3:$L$502,"Ausencia")&gt;0,"L",IF(COUNTIFS(Solicitudes!$A$3:$A$502,$A45,Solicitudes!$D$3:$D$502,"&lt;="&amp;V$3,Solicitudes!$E$3:$E$502,"&gt;="&amp;V$3,Solicitudes!$G$3:$G$502,"Solicitada")+COUNTIFS(Solicitudes!$A$3:$A$502,$A45,Solicitudes!$D$3:$D$502,"&lt;="&amp;V$3,Solicitudes!$E$3:$E$502,"&gt;="&amp;V$3,Solicitudes!$G$3:$G$502,"Planificada")&gt;0,"P",""))))</f>
        <v/>
      </c>
      <c r="W45" s="27">
        <f>IF(OR(W$3="",$A45=""),"",IF(COUNTIFS(Solicitudes!$A$3:$A$502,$A45,Solicitudes!$D$3:$D$502,"&lt;="&amp;W$3,Solicitudes!$E$3:$E$502,"&gt;="&amp;W$3,Solicitudes!$G$3:$G$502,"Aprobada",Solicitudes!$L$3:$L$502,"&lt;&gt;Licencia",Solicitudes!$L$3:$L$502,"&lt;&gt;Ausencia")&gt;0,"V",IF(COUNTIFS(Solicitudes!$A$3:$A$502,$A45,Solicitudes!$D$3:$D$502,"&lt;="&amp;W$3,Solicitudes!$E$3:$E$502,"&gt;="&amp;W$3,Solicitudes!$G$3:$G$502,"Aprobada",Solicitudes!$L$3:$L$502,"Licencia")+COUNTIFS(Solicitudes!$A$3:$A$502,$A45,Solicitudes!$D$3:$D$502,"&lt;="&amp;W$3,Solicitudes!$E$3:$E$502,"&gt;="&amp;W$3,Solicitudes!$G$3:$G$502,"Aprobada",Solicitudes!$L$3:$L$502,"Ausencia")&gt;0,"L",IF(COUNTIFS(Solicitudes!$A$3:$A$502,$A45,Solicitudes!$D$3:$D$502,"&lt;="&amp;W$3,Solicitudes!$E$3:$E$502,"&gt;="&amp;W$3,Solicitudes!$G$3:$G$502,"Solicitada")+COUNTIFS(Solicitudes!$A$3:$A$502,$A45,Solicitudes!$D$3:$D$502,"&lt;="&amp;W$3,Solicitudes!$E$3:$E$502,"&gt;="&amp;W$3,Solicitudes!$G$3:$G$502,"Planificada")&gt;0,"P",""))))</f>
        <v/>
      </c>
      <c r="X45" s="27">
        <f>IF(OR(X$3="",$A45=""),"",IF(COUNTIFS(Solicitudes!$A$3:$A$502,$A45,Solicitudes!$D$3:$D$502,"&lt;="&amp;X$3,Solicitudes!$E$3:$E$502,"&gt;="&amp;X$3,Solicitudes!$G$3:$G$502,"Aprobada",Solicitudes!$L$3:$L$502,"&lt;&gt;Licencia",Solicitudes!$L$3:$L$502,"&lt;&gt;Ausencia")&gt;0,"V",IF(COUNTIFS(Solicitudes!$A$3:$A$502,$A45,Solicitudes!$D$3:$D$502,"&lt;="&amp;X$3,Solicitudes!$E$3:$E$502,"&gt;="&amp;X$3,Solicitudes!$G$3:$G$502,"Aprobada",Solicitudes!$L$3:$L$502,"Licencia")+COUNTIFS(Solicitudes!$A$3:$A$502,$A45,Solicitudes!$D$3:$D$502,"&lt;="&amp;X$3,Solicitudes!$E$3:$E$502,"&gt;="&amp;X$3,Solicitudes!$G$3:$G$502,"Aprobada",Solicitudes!$L$3:$L$502,"Ausencia")&gt;0,"L",IF(COUNTIFS(Solicitudes!$A$3:$A$502,$A45,Solicitudes!$D$3:$D$502,"&lt;="&amp;X$3,Solicitudes!$E$3:$E$502,"&gt;="&amp;X$3,Solicitudes!$G$3:$G$502,"Solicitada")+COUNTIFS(Solicitudes!$A$3:$A$502,$A45,Solicitudes!$D$3:$D$502,"&lt;="&amp;X$3,Solicitudes!$E$3:$E$502,"&gt;="&amp;X$3,Solicitudes!$G$3:$G$502,"Planificada")&gt;0,"P",""))))</f>
        <v/>
      </c>
      <c r="Y45" s="27">
        <f>IF(OR(Y$3="",$A45=""),"",IF(COUNTIFS(Solicitudes!$A$3:$A$502,$A45,Solicitudes!$D$3:$D$502,"&lt;="&amp;Y$3,Solicitudes!$E$3:$E$502,"&gt;="&amp;Y$3,Solicitudes!$G$3:$G$502,"Aprobada",Solicitudes!$L$3:$L$502,"&lt;&gt;Licencia",Solicitudes!$L$3:$L$502,"&lt;&gt;Ausencia")&gt;0,"V",IF(COUNTIFS(Solicitudes!$A$3:$A$502,$A45,Solicitudes!$D$3:$D$502,"&lt;="&amp;Y$3,Solicitudes!$E$3:$E$502,"&gt;="&amp;Y$3,Solicitudes!$G$3:$G$502,"Aprobada",Solicitudes!$L$3:$L$502,"Licencia")+COUNTIFS(Solicitudes!$A$3:$A$502,$A45,Solicitudes!$D$3:$D$502,"&lt;="&amp;Y$3,Solicitudes!$E$3:$E$502,"&gt;="&amp;Y$3,Solicitudes!$G$3:$G$502,"Aprobada",Solicitudes!$L$3:$L$502,"Ausencia")&gt;0,"L",IF(COUNTIFS(Solicitudes!$A$3:$A$502,$A45,Solicitudes!$D$3:$D$502,"&lt;="&amp;Y$3,Solicitudes!$E$3:$E$502,"&gt;="&amp;Y$3,Solicitudes!$G$3:$G$502,"Solicitada")+COUNTIFS(Solicitudes!$A$3:$A$502,$A45,Solicitudes!$D$3:$D$502,"&lt;="&amp;Y$3,Solicitudes!$E$3:$E$502,"&gt;="&amp;Y$3,Solicitudes!$G$3:$G$502,"Planificada")&gt;0,"P",""))))</f>
        <v/>
      </c>
      <c r="Z45" s="27">
        <f>IF(OR(Z$3="",$A45=""),"",IF(COUNTIFS(Solicitudes!$A$3:$A$502,$A45,Solicitudes!$D$3:$D$502,"&lt;="&amp;Z$3,Solicitudes!$E$3:$E$502,"&gt;="&amp;Z$3,Solicitudes!$G$3:$G$502,"Aprobada",Solicitudes!$L$3:$L$502,"&lt;&gt;Licencia",Solicitudes!$L$3:$L$502,"&lt;&gt;Ausencia")&gt;0,"V",IF(COUNTIFS(Solicitudes!$A$3:$A$502,$A45,Solicitudes!$D$3:$D$502,"&lt;="&amp;Z$3,Solicitudes!$E$3:$E$502,"&gt;="&amp;Z$3,Solicitudes!$G$3:$G$502,"Aprobada",Solicitudes!$L$3:$L$502,"Licencia")+COUNTIFS(Solicitudes!$A$3:$A$502,$A45,Solicitudes!$D$3:$D$502,"&lt;="&amp;Z$3,Solicitudes!$E$3:$E$502,"&gt;="&amp;Z$3,Solicitudes!$G$3:$G$502,"Aprobada",Solicitudes!$L$3:$L$502,"Ausencia")&gt;0,"L",IF(COUNTIFS(Solicitudes!$A$3:$A$502,$A45,Solicitudes!$D$3:$D$502,"&lt;="&amp;Z$3,Solicitudes!$E$3:$E$502,"&gt;="&amp;Z$3,Solicitudes!$G$3:$G$502,"Solicitada")+COUNTIFS(Solicitudes!$A$3:$A$502,$A45,Solicitudes!$D$3:$D$502,"&lt;="&amp;Z$3,Solicitudes!$E$3:$E$502,"&gt;="&amp;Z$3,Solicitudes!$G$3:$G$502,"Planificada")&gt;0,"P",""))))</f>
        <v/>
      </c>
      <c r="AA45" s="27">
        <f>IF(OR(AA$3="",$A45=""),"",IF(COUNTIFS(Solicitudes!$A$3:$A$502,$A45,Solicitudes!$D$3:$D$502,"&lt;="&amp;AA$3,Solicitudes!$E$3:$E$502,"&gt;="&amp;AA$3,Solicitudes!$G$3:$G$502,"Aprobada",Solicitudes!$L$3:$L$502,"&lt;&gt;Licencia",Solicitudes!$L$3:$L$502,"&lt;&gt;Ausencia")&gt;0,"V",IF(COUNTIFS(Solicitudes!$A$3:$A$502,$A45,Solicitudes!$D$3:$D$502,"&lt;="&amp;AA$3,Solicitudes!$E$3:$E$502,"&gt;="&amp;AA$3,Solicitudes!$G$3:$G$502,"Aprobada",Solicitudes!$L$3:$L$502,"Licencia")+COUNTIFS(Solicitudes!$A$3:$A$502,$A45,Solicitudes!$D$3:$D$502,"&lt;="&amp;AA$3,Solicitudes!$E$3:$E$502,"&gt;="&amp;AA$3,Solicitudes!$G$3:$G$502,"Aprobada",Solicitudes!$L$3:$L$502,"Ausencia")&gt;0,"L",IF(COUNTIFS(Solicitudes!$A$3:$A$502,$A45,Solicitudes!$D$3:$D$502,"&lt;="&amp;AA$3,Solicitudes!$E$3:$E$502,"&gt;="&amp;AA$3,Solicitudes!$G$3:$G$502,"Solicitada")+COUNTIFS(Solicitudes!$A$3:$A$502,$A45,Solicitudes!$D$3:$D$502,"&lt;="&amp;AA$3,Solicitudes!$E$3:$E$502,"&gt;="&amp;AA$3,Solicitudes!$G$3:$G$502,"Planificada")&gt;0,"P",""))))</f>
        <v/>
      </c>
      <c r="AB45" s="27">
        <f>IF(OR(AB$3="",$A45=""),"",IF(COUNTIFS(Solicitudes!$A$3:$A$502,$A45,Solicitudes!$D$3:$D$502,"&lt;="&amp;AB$3,Solicitudes!$E$3:$E$502,"&gt;="&amp;AB$3,Solicitudes!$G$3:$G$502,"Aprobada",Solicitudes!$L$3:$L$502,"&lt;&gt;Licencia",Solicitudes!$L$3:$L$502,"&lt;&gt;Ausencia")&gt;0,"V",IF(COUNTIFS(Solicitudes!$A$3:$A$502,$A45,Solicitudes!$D$3:$D$502,"&lt;="&amp;AB$3,Solicitudes!$E$3:$E$502,"&gt;="&amp;AB$3,Solicitudes!$G$3:$G$502,"Aprobada",Solicitudes!$L$3:$L$502,"Licencia")+COUNTIFS(Solicitudes!$A$3:$A$502,$A45,Solicitudes!$D$3:$D$502,"&lt;="&amp;AB$3,Solicitudes!$E$3:$E$502,"&gt;="&amp;AB$3,Solicitudes!$G$3:$G$502,"Aprobada",Solicitudes!$L$3:$L$502,"Ausencia")&gt;0,"L",IF(COUNTIFS(Solicitudes!$A$3:$A$502,$A45,Solicitudes!$D$3:$D$502,"&lt;="&amp;AB$3,Solicitudes!$E$3:$E$502,"&gt;="&amp;AB$3,Solicitudes!$G$3:$G$502,"Solicitada")+COUNTIFS(Solicitudes!$A$3:$A$502,$A45,Solicitudes!$D$3:$D$502,"&lt;="&amp;AB$3,Solicitudes!$E$3:$E$502,"&gt;="&amp;AB$3,Solicitudes!$G$3:$G$502,"Planificada")&gt;0,"P",""))))</f>
        <v/>
      </c>
      <c r="AC45" s="27">
        <f>IF(OR(AC$3="",$A45=""),"",IF(COUNTIFS(Solicitudes!$A$3:$A$502,$A45,Solicitudes!$D$3:$D$502,"&lt;="&amp;AC$3,Solicitudes!$E$3:$E$502,"&gt;="&amp;AC$3,Solicitudes!$G$3:$G$502,"Aprobada",Solicitudes!$L$3:$L$502,"&lt;&gt;Licencia",Solicitudes!$L$3:$L$502,"&lt;&gt;Ausencia")&gt;0,"V",IF(COUNTIFS(Solicitudes!$A$3:$A$502,$A45,Solicitudes!$D$3:$D$502,"&lt;="&amp;AC$3,Solicitudes!$E$3:$E$502,"&gt;="&amp;AC$3,Solicitudes!$G$3:$G$502,"Aprobada",Solicitudes!$L$3:$L$502,"Licencia")+COUNTIFS(Solicitudes!$A$3:$A$502,$A45,Solicitudes!$D$3:$D$502,"&lt;="&amp;AC$3,Solicitudes!$E$3:$E$502,"&gt;="&amp;AC$3,Solicitudes!$G$3:$G$502,"Aprobada",Solicitudes!$L$3:$L$502,"Ausencia")&gt;0,"L",IF(COUNTIFS(Solicitudes!$A$3:$A$502,$A45,Solicitudes!$D$3:$D$502,"&lt;="&amp;AC$3,Solicitudes!$E$3:$E$502,"&gt;="&amp;AC$3,Solicitudes!$G$3:$G$502,"Solicitada")+COUNTIFS(Solicitudes!$A$3:$A$502,$A45,Solicitudes!$D$3:$D$502,"&lt;="&amp;AC$3,Solicitudes!$E$3:$E$502,"&gt;="&amp;AC$3,Solicitudes!$G$3:$G$502,"Planificada")&gt;0,"P",""))))</f>
        <v/>
      </c>
      <c r="AD45" s="27">
        <f>IF(OR(AD$3="",$A45=""),"",IF(COUNTIFS(Solicitudes!$A$3:$A$502,$A45,Solicitudes!$D$3:$D$502,"&lt;="&amp;AD$3,Solicitudes!$E$3:$E$502,"&gt;="&amp;AD$3,Solicitudes!$G$3:$G$502,"Aprobada",Solicitudes!$L$3:$L$502,"&lt;&gt;Licencia",Solicitudes!$L$3:$L$502,"&lt;&gt;Ausencia")&gt;0,"V",IF(COUNTIFS(Solicitudes!$A$3:$A$502,$A45,Solicitudes!$D$3:$D$502,"&lt;="&amp;AD$3,Solicitudes!$E$3:$E$502,"&gt;="&amp;AD$3,Solicitudes!$G$3:$G$502,"Aprobada",Solicitudes!$L$3:$L$502,"Licencia")+COUNTIFS(Solicitudes!$A$3:$A$502,$A45,Solicitudes!$D$3:$D$502,"&lt;="&amp;AD$3,Solicitudes!$E$3:$E$502,"&gt;="&amp;AD$3,Solicitudes!$G$3:$G$502,"Aprobada",Solicitudes!$L$3:$L$502,"Ausencia")&gt;0,"L",IF(COUNTIFS(Solicitudes!$A$3:$A$502,$A45,Solicitudes!$D$3:$D$502,"&lt;="&amp;AD$3,Solicitudes!$E$3:$E$502,"&gt;="&amp;AD$3,Solicitudes!$G$3:$G$502,"Solicitada")+COUNTIFS(Solicitudes!$A$3:$A$502,$A45,Solicitudes!$D$3:$D$502,"&lt;="&amp;AD$3,Solicitudes!$E$3:$E$502,"&gt;="&amp;AD$3,Solicitudes!$G$3:$G$502,"Planificada")&gt;0,"P",""))))</f>
        <v/>
      </c>
      <c r="AE45" s="27">
        <f>IF(OR(AE$3="",$A45=""),"",IF(COUNTIFS(Solicitudes!$A$3:$A$502,$A45,Solicitudes!$D$3:$D$502,"&lt;="&amp;AE$3,Solicitudes!$E$3:$E$502,"&gt;="&amp;AE$3,Solicitudes!$G$3:$G$502,"Aprobada",Solicitudes!$L$3:$L$502,"&lt;&gt;Licencia",Solicitudes!$L$3:$L$502,"&lt;&gt;Ausencia")&gt;0,"V",IF(COUNTIFS(Solicitudes!$A$3:$A$502,$A45,Solicitudes!$D$3:$D$502,"&lt;="&amp;AE$3,Solicitudes!$E$3:$E$502,"&gt;="&amp;AE$3,Solicitudes!$G$3:$G$502,"Aprobada",Solicitudes!$L$3:$L$502,"Licencia")+COUNTIFS(Solicitudes!$A$3:$A$502,$A45,Solicitudes!$D$3:$D$502,"&lt;="&amp;AE$3,Solicitudes!$E$3:$E$502,"&gt;="&amp;AE$3,Solicitudes!$G$3:$G$502,"Aprobada",Solicitudes!$L$3:$L$502,"Ausencia")&gt;0,"L",IF(COUNTIFS(Solicitudes!$A$3:$A$502,$A45,Solicitudes!$D$3:$D$502,"&lt;="&amp;AE$3,Solicitudes!$E$3:$E$502,"&gt;="&amp;AE$3,Solicitudes!$G$3:$G$502,"Solicitada")+COUNTIFS(Solicitudes!$A$3:$A$502,$A45,Solicitudes!$D$3:$D$502,"&lt;="&amp;AE$3,Solicitudes!$E$3:$E$502,"&gt;="&amp;AE$3,Solicitudes!$G$3:$G$502,"Planificada")&gt;0,"P",""))))</f>
        <v/>
      </c>
      <c r="AF45" s="27">
        <f>IF(OR(AF$3="",$A45=""),"",IF(COUNTIFS(Solicitudes!$A$3:$A$502,$A45,Solicitudes!$D$3:$D$502,"&lt;="&amp;AF$3,Solicitudes!$E$3:$E$502,"&gt;="&amp;AF$3,Solicitudes!$G$3:$G$502,"Aprobada",Solicitudes!$L$3:$L$502,"&lt;&gt;Licencia",Solicitudes!$L$3:$L$502,"&lt;&gt;Ausencia")&gt;0,"V",IF(COUNTIFS(Solicitudes!$A$3:$A$502,$A45,Solicitudes!$D$3:$D$502,"&lt;="&amp;AF$3,Solicitudes!$E$3:$E$502,"&gt;="&amp;AF$3,Solicitudes!$G$3:$G$502,"Aprobada",Solicitudes!$L$3:$L$502,"Licencia")+COUNTIFS(Solicitudes!$A$3:$A$502,$A45,Solicitudes!$D$3:$D$502,"&lt;="&amp;AF$3,Solicitudes!$E$3:$E$502,"&gt;="&amp;AF$3,Solicitudes!$G$3:$G$502,"Aprobada",Solicitudes!$L$3:$L$502,"Ausencia")&gt;0,"L",IF(COUNTIFS(Solicitudes!$A$3:$A$502,$A45,Solicitudes!$D$3:$D$502,"&lt;="&amp;AF$3,Solicitudes!$E$3:$E$502,"&gt;="&amp;AF$3,Solicitudes!$G$3:$G$502,"Solicitada")+COUNTIFS(Solicitudes!$A$3:$A$502,$A45,Solicitudes!$D$3:$D$502,"&lt;="&amp;AF$3,Solicitudes!$E$3:$E$502,"&gt;="&amp;AF$3,Solicitudes!$G$3:$G$502,"Planificada")&gt;0,"P",""))))</f>
        <v/>
      </c>
      <c r="AG45" s="27">
        <f>IF(OR(AG$3="",$A45=""),"",IF(COUNTIFS(Solicitudes!$A$3:$A$502,$A45,Solicitudes!$D$3:$D$502,"&lt;="&amp;AG$3,Solicitudes!$E$3:$E$502,"&gt;="&amp;AG$3,Solicitudes!$G$3:$G$502,"Aprobada",Solicitudes!$L$3:$L$502,"&lt;&gt;Licencia",Solicitudes!$L$3:$L$502,"&lt;&gt;Ausencia")&gt;0,"V",IF(COUNTIFS(Solicitudes!$A$3:$A$502,$A45,Solicitudes!$D$3:$D$502,"&lt;="&amp;AG$3,Solicitudes!$E$3:$E$502,"&gt;="&amp;AG$3,Solicitudes!$G$3:$G$502,"Aprobada",Solicitudes!$L$3:$L$502,"Licencia")+COUNTIFS(Solicitudes!$A$3:$A$502,$A45,Solicitudes!$D$3:$D$502,"&lt;="&amp;AG$3,Solicitudes!$E$3:$E$502,"&gt;="&amp;AG$3,Solicitudes!$G$3:$G$502,"Aprobada",Solicitudes!$L$3:$L$502,"Ausencia")&gt;0,"L",IF(COUNTIFS(Solicitudes!$A$3:$A$502,$A45,Solicitudes!$D$3:$D$502,"&lt;="&amp;AG$3,Solicitudes!$E$3:$E$502,"&gt;="&amp;AG$3,Solicitudes!$G$3:$G$502,"Solicitada")+COUNTIFS(Solicitudes!$A$3:$A$502,$A45,Solicitudes!$D$3:$D$502,"&lt;="&amp;AG$3,Solicitudes!$E$3:$E$502,"&gt;="&amp;AG$3,Solicitudes!$G$3:$G$502,"Planificada")&gt;0,"P",""))))</f>
        <v/>
      </c>
    </row>
    <row r="46">
      <c r="A46">
        <f>IF(Saldos!A46="","",Saldos!A46)</f>
        <v/>
      </c>
      <c r="B46">
        <f>IF(A46="","",Saldos!B46)</f>
        <v/>
      </c>
      <c r="C46" s="27">
        <f>IF(OR(C$3="",$A46=""),"",IF(COUNTIFS(Solicitudes!$A$3:$A$502,$A46,Solicitudes!$D$3:$D$502,"&lt;="&amp;C$3,Solicitudes!$E$3:$E$502,"&gt;="&amp;C$3,Solicitudes!$G$3:$G$502,"Aprobada",Solicitudes!$L$3:$L$502,"&lt;&gt;Licencia",Solicitudes!$L$3:$L$502,"&lt;&gt;Ausencia")&gt;0,"V",IF(COUNTIFS(Solicitudes!$A$3:$A$502,$A46,Solicitudes!$D$3:$D$502,"&lt;="&amp;C$3,Solicitudes!$E$3:$E$502,"&gt;="&amp;C$3,Solicitudes!$G$3:$G$502,"Aprobada",Solicitudes!$L$3:$L$502,"Licencia")+COUNTIFS(Solicitudes!$A$3:$A$502,$A46,Solicitudes!$D$3:$D$502,"&lt;="&amp;C$3,Solicitudes!$E$3:$E$502,"&gt;="&amp;C$3,Solicitudes!$G$3:$G$502,"Aprobada",Solicitudes!$L$3:$L$502,"Ausencia")&gt;0,"L",IF(COUNTIFS(Solicitudes!$A$3:$A$502,$A46,Solicitudes!$D$3:$D$502,"&lt;="&amp;C$3,Solicitudes!$E$3:$E$502,"&gt;="&amp;C$3,Solicitudes!$G$3:$G$502,"Solicitada")+COUNTIFS(Solicitudes!$A$3:$A$502,$A46,Solicitudes!$D$3:$D$502,"&lt;="&amp;C$3,Solicitudes!$E$3:$E$502,"&gt;="&amp;C$3,Solicitudes!$G$3:$G$502,"Planificada")&gt;0,"P",""))))</f>
        <v/>
      </c>
      <c r="D46" s="27">
        <f>IF(OR(D$3="",$A46=""),"",IF(COUNTIFS(Solicitudes!$A$3:$A$502,$A46,Solicitudes!$D$3:$D$502,"&lt;="&amp;D$3,Solicitudes!$E$3:$E$502,"&gt;="&amp;D$3,Solicitudes!$G$3:$G$502,"Aprobada",Solicitudes!$L$3:$L$502,"&lt;&gt;Licencia",Solicitudes!$L$3:$L$502,"&lt;&gt;Ausencia")&gt;0,"V",IF(COUNTIFS(Solicitudes!$A$3:$A$502,$A46,Solicitudes!$D$3:$D$502,"&lt;="&amp;D$3,Solicitudes!$E$3:$E$502,"&gt;="&amp;D$3,Solicitudes!$G$3:$G$502,"Aprobada",Solicitudes!$L$3:$L$502,"Licencia")+COUNTIFS(Solicitudes!$A$3:$A$502,$A46,Solicitudes!$D$3:$D$502,"&lt;="&amp;D$3,Solicitudes!$E$3:$E$502,"&gt;="&amp;D$3,Solicitudes!$G$3:$G$502,"Aprobada",Solicitudes!$L$3:$L$502,"Ausencia")&gt;0,"L",IF(COUNTIFS(Solicitudes!$A$3:$A$502,$A46,Solicitudes!$D$3:$D$502,"&lt;="&amp;D$3,Solicitudes!$E$3:$E$502,"&gt;="&amp;D$3,Solicitudes!$G$3:$G$502,"Solicitada")+COUNTIFS(Solicitudes!$A$3:$A$502,$A46,Solicitudes!$D$3:$D$502,"&lt;="&amp;D$3,Solicitudes!$E$3:$E$502,"&gt;="&amp;D$3,Solicitudes!$G$3:$G$502,"Planificada")&gt;0,"P",""))))</f>
        <v/>
      </c>
      <c r="E46" s="27">
        <f>IF(OR(E$3="",$A46=""),"",IF(COUNTIFS(Solicitudes!$A$3:$A$502,$A46,Solicitudes!$D$3:$D$502,"&lt;="&amp;E$3,Solicitudes!$E$3:$E$502,"&gt;="&amp;E$3,Solicitudes!$G$3:$G$502,"Aprobada",Solicitudes!$L$3:$L$502,"&lt;&gt;Licencia",Solicitudes!$L$3:$L$502,"&lt;&gt;Ausencia")&gt;0,"V",IF(COUNTIFS(Solicitudes!$A$3:$A$502,$A46,Solicitudes!$D$3:$D$502,"&lt;="&amp;E$3,Solicitudes!$E$3:$E$502,"&gt;="&amp;E$3,Solicitudes!$G$3:$G$502,"Aprobada",Solicitudes!$L$3:$L$502,"Licencia")+COUNTIFS(Solicitudes!$A$3:$A$502,$A46,Solicitudes!$D$3:$D$502,"&lt;="&amp;E$3,Solicitudes!$E$3:$E$502,"&gt;="&amp;E$3,Solicitudes!$G$3:$G$502,"Aprobada",Solicitudes!$L$3:$L$502,"Ausencia")&gt;0,"L",IF(COUNTIFS(Solicitudes!$A$3:$A$502,$A46,Solicitudes!$D$3:$D$502,"&lt;="&amp;E$3,Solicitudes!$E$3:$E$502,"&gt;="&amp;E$3,Solicitudes!$G$3:$G$502,"Solicitada")+COUNTIFS(Solicitudes!$A$3:$A$502,$A46,Solicitudes!$D$3:$D$502,"&lt;="&amp;E$3,Solicitudes!$E$3:$E$502,"&gt;="&amp;E$3,Solicitudes!$G$3:$G$502,"Planificada")&gt;0,"P",""))))</f>
        <v/>
      </c>
      <c r="F46" s="27">
        <f>IF(OR(F$3="",$A46=""),"",IF(COUNTIFS(Solicitudes!$A$3:$A$502,$A46,Solicitudes!$D$3:$D$502,"&lt;="&amp;F$3,Solicitudes!$E$3:$E$502,"&gt;="&amp;F$3,Solicitudes!$G$3:$G$502,"Aprobada",Solicitudes!$L$3:$L$502,"&lt;&gt;Licencia",Solicitudes!$L$3:$L$502,"&lt;&gt;Ausencia")&gt;0,"V",IF(COUNTIFS(Solicitudes!$A$3:$A$502,$A46,Solicitudes!$D$3:$D$502,"&lt;="&amp;F$3,Solicitudes!$E$3:$E$502,"&gt;="&amp;F$3,Solicitudes!$G$3:$G$502,"Aprobada",Solicitudes!$L$3:$L$502,"Licencia")+COUNTIFS(Solicitudes!$A$3:$A$502,$A46,Solicitudes!$D$3:$D$502,"&lt;="&amp;F$3,Solicitudes!$E$3:$E$502,"&gt;="&amp;F$3,Solicitudes!$G$3:$G$502,"Aprobada",Solicitudes!$L$3:$L$502,"Ausencia")&gt;0,"L",IF(COUNTIFS(Solicitudes!$A$3:$A$502,$A46,Solicitudes!$D$3:$D$502,"&lt;="&amp;F$3,Solicitudes!$E$3:$E$502,"&gt;="&amp;F$3,Solicitudes!$G$3:$G$502,"Solicitada")+COUNTIFS(Solicitudes!$A$3:$A$502,$A46,Solicitudes!$D$3:$D$502,"&lt;="&amp;F$3,Solicitudes!$E$3:$E$502,"&gt;="&amp;F$3,Solicitudes!$G$3:$G$502,"Planificada")&gt;0,"P",""))))</f>
        <v/>
      </c>
      <c r="G46" s="27">
        <f>IF(OR(G$3="",$A46=""),"",IF(COUNTIFS(Solicitudes!$A$3:$A$502,$A46,Solicitudes!$D$3:$D$502,"&lt;="&amp;G$3,Solicitudes!$E$3:$E$502,"&gt;="&amp;G$3,Solicitudes!$G$3:$G$502,"Aprobada",Solicitudes!$L$3:$L$502,"&lt;&gt;Licencia",Solicitudes!$L$3:$L$502,"&lt;&gt;Ausencia")&gt;0,"V",IF(COUNTIFS(Solicitudes!$A$3:$A$502,$A46,Solicitudes!$D$3:$D$502,"&lt;="&amp;G$3,Solicitudes!$E$3:$E$502,"&gt;="&amp;G$3,Solicitudes!$G$3:$G$502,"Aprobada",Solicitudes!$L$3:$L$502,"Licencia")+COUNTIFS(Solicitudes!$A$3:$A$502,$A46,Solicitudes!$D$3:$D$502,"&lt;="&amp;G$3,Solicitudes!$E$3:$E$502,"&gt;="&amp;G$3,Solicitudes!$G$3:$G$502,"Aprobada",Solicitudes!$L$3:$L$502,"Ausencia")&gt;0,"L",IF(COUNTIFS(Solicitudes!$A$3:$A$502,$A46,Solicitudes!$D$3:$D$502,"&lt;="&amp;G$3,Solicitudes!$E$3:$E$502,"&gt;="&amp;G$3,Solicitudes!$G$3:$G$502,"Solicitada")+COUNTIFS(Solicitudes!$A$3:$A$502,$A46,Solicitudes!$D$3:$D$502,"&lt;="&amp;G$3,Solicitudes!$E$3:$E$502,"&gt;="&amp;G$3,Solicitudes!$G$3:$G$502,"Planificada")&gt;0,"P",""))))</f>
        <v/>
      </c>
      <c r="H46" s="27">
        <f>IF(OR(H$3="",$A46=""),"",IF(COUNTIFS(Solicitudes!$A$3:$A$502,$A46,Solicitudes!$D$3:$D$502,"&lt;="&amp;H$3,Solicitudes!$E$3:$E$502,"&gt;="&amp;H$3,Solicitudes!$G$3:$G$502,"Aprobada",Solicitudes!$L$3:$L$502,"&lt;&gt;Licencia",Solicitudes!$L$3:$L$502,"&lt;&gt;Ausencia")&gt;0,"V",IF(COUNTIFS(Solicitudes!$A$3:$A$502,$A46,Solicitudes!$D$3:$D$502,"&lt;="&amp;H$3,Solicitudes!$E$3:$E$502,"&gt;="&amp;H$3,Solicitudes!$G$3:$G$502,"Aprobada",Solicitudes!$L$3:$L$502,"Licencia")+COUNTIFS(Solicitudes!$A$3:$A$502,$A46,Solicitudes!$D$3:$D$502,"&lt;="&amp;H$3,Solicitudes!$E$3:$E$502,"&gt;="&amp;H$3,Solicitudes!$G$3:$G$502,"Aprobada",Solicitudes!$L$3:$L$502,"Ausencia")&gt;0,"L",IF(COUNTIFS(Solicitudes!$A$3:$A$502,$A46,Solicitudes!$D$3:$D$502,"&lt;="&amp;H$3,Solicitudes!$E$3:$E$502,"&gt;="&amp;H$3,Solicitudes!$G$3:$G$502,"Solicitada")+COUNTIFS(Solicitudes!$A$3:$A$502,$A46,Solicitudes!$D$3:$D$502,"&lt;="&amp;H$3,Solicitudes!$E$3:$E$502,"&gt;="&amp;H$3,Solicitudes!$G$3:$G$502,"Planificada")&gt;0,"P",""))))</f>
        <v/>
      </c>
      <c r="I46" s="27">
        <f>IF(OR(I$3="",$A46=""),"",IF(COUNTIFS(Solicitudes!$A$3:$A$502,$A46,Solicitudes!$D$3:$D$502,"&lt;="&amp;I$3,Solicitudes!$E$3:$E$502,"&gt;="&amp;I$3,Solicitudes!$G$3:$G$502,"Aprobada",Solicitudes!$L$3:$L$502,"&lt;&gt;Licencia",Solicitudes!$L$3:$L$502,"&lt;&gt;Ausencia")&gt;0,"V",IF(COUNTIFS(Solicitudes!$A$3:$A$502,$A46,Solicitudes!$D$3:$D$502,"&lt;="&amp;I$3,Solicitudes!$E$3:$E$502,"&gt;="&amp;I$3,Solicitudes!$G$3:$G$502,"Aprobada",Solicitudes!$L$3:$L$502,"Licencia")+COUNTIFS(Solicitudes!$A$3:$A$502,$A46,Solicitudes!$D$3:$D$502,"&lt;="&amp;I$3,Solicitudes!$E$3:$E$502,"&gt;="&amp;I$3,Solicitudes!$G$3:$G$502,"Aprobada",Solicitudes!$L$3:$L$502,"Ausencia")&gt;0,"L",IF(COUNTIFS(Solicitudes!$A$3:$A$502,$A46,Solicitudes!$D$3:$D$502,"&lt;="&amp;I$3,Solicitudes!$E$3:$E$502,"&gt;="&amp;I$3,Solicitudes!$G$3:$G$502,"Solicitada")+COUNTIFS(Solicitudes!$A$3:$A$502,$A46,Solicitudes!$D$3:$D$502,"&lt;="&amp;I$3,Solicitudes!$E$3:$E$502,"&gt;="&amp;I$3,Solicitudes!$G$3:$G$502,"Planificada")&gt;0,"P",""))))</f>
        <v/>
      </c>
      <c r="J46" s="27">
        <f>IF(OR(J$3="",$A46=""),"",IF(COUNTIFS(Solicitudes!$A$3:$A$502,$A46,Solicitudes!$D$3:$D$502,"&lt;="&amp;J$3,Solicitudes!$E$3:$E$502,"&gt;="&amp;J$3,Solicitudes!$G$3:$G$502,"Aprobada",Solicitudes!$L$3:$L$502,"&lt;&gt;Licencia",Solicitudes!$L$3:$L$502,"&lt;&gt;Ausencia")&gt;0,"V",IF(COUNTIFS(Solicitudes!$A$3:$A$502,$A46,Solicitudes!$D$3:$D$502,"&lt;="&amp;J$3,Solicitudes!$E$3:$E$502,"&gt;="&amp;J$3,Solicitudes!$G$3:$G$502,"Aprobada",Solicitudes!$L$3:$L$502,"Licencia")+COUNTIFS(Solicitudes!$A$3:$A$502,$A46,Solicitudes!$D$3:$D$502,"&lt;="&amp;J$3,Solicitudes!$E$3:$E$502,"&gt;="&amp;J$3,Solicitudes!$G$3:$G$502,"Aprobada",Solicitudes!$L$3:$L$502,"Ausencia")&gt;0,"L",IF(COUNTIFS(Solicitudes!$A$3:$A$502,$A46,Solicitudes!$D$3:$D$502,"&lt;="&amp;J$3,Solicitudes!$E$3:$E$502,"&gt;="&amp;J$3,Solicitudes!$G$3:$G$502,"Solicitada")+COUNTIFS(Solicitudes!$A$3:$A$502,$A46,Solicitudes!$D$3:$D$502,"&lt;="&amp;J$3,Solicitudes!$E$3:$E$502,"&gt;="&amp;J$3,Solicitudes!$G$3:$G$502,"Planificada")&gt;0,"P",""))))</f>
        <v/>
      </c>
      <c r="K46" s="27">
        <f>IF(OR(K$3="",$A46=""),"",IF(COUNTIFS(Solicitudes!$A$3:$A$502,$A46,Solicitudes!$D$3:$D$502,"&lt;="&amp;K$3,Solicitudes!$E$3:$E$502,"&gt;="&amp;K$3,Solicitudes!$G$3:$G$502,"Aprobada",Solicitudes!$L$3:$L$502,"&lt;&gt;Licencia",Solicitudes!$L$3:$L$502,"&lt;&gt;Ausencia")&gt;0,"V",IF(COUNTIFS(Solicitudes!$A$3:$A$502,$A46,Solicitudes!$D$3:$D$502,"&lt;="&amp;K$3,Solicitudes!$E$3:$E$502,"&gt;="&amp;K$3,Solicitudes!$G$3:$G$502,"Aprobada",Solicitudes!$L$3:$L$502,"Licencia")+COUNTIFS(Solicitudes!$A$3:$A$502,$A46,Solicitudes!$D$3:$D$502,"&lt;="&amp;K$3,Solicitudes!$E$3:$E$502,"&gt;="&amp;K$3,Solicitudes!$G$3:$G$502,"Aprobada",Solicitudes!$L$3:$L$502,"Ausencia")&gt;0,"L",IF(COUNTIFS(Solicitudes!$A$3:$A$502,$A46,Solicitudes!$D$3:$D$502,"&lt;="&amp;K$3,Solicitudes!$E$3:$E$502,"&gt;="&amp;K$3,Solicitudes!$G$3:$G$502,"Solicitada")+COUNTIFS(Solicitudes!$A$3:$A$502,$A46,Solicitudes!$D$3:$D$502,"&lt;="&amp;K$3,Solicitudes!$E$3:$E$502,"&gt;="&amp;K$3,Solicitudes!$G$3:$G$502,"Planificada")&gt;0,"P",""))))</f>
        <v/>
      </c>
      <c r="L46" s="27">
        <f>IF(OR(L$3="",$A46=""),"",IF(COUNTIFS(Solicitudes!$A$3:$A$502,$A46,Solicitudes!$D$3:$D$502,"&lt;="&amp;L$3,Solicitudes!$E$3:$E$502,"&gt;="&amp;L$3,Solicitudes!$G$3:$G$502,"Aprobada",Solicitudes!$L$3:$L$502,"&lt;&gt;Licencia",Solicitudes!$L$3:$L$502,"&lt;&gt;Ausencia")&gt;0,"V",IF(COUNTIFS(Solicitudes!$A$3:$A$502,$A46,Solicitudes!$D$3:$D$502,"&lt;="&amp;L$3,Solicitudes!$E$3:$E$502,"&gt;="&amp;L$3,Solicitudes!$G$3:$G$502,"Aprobada",Solicitudes!$L$3:$L$502,"Licencia")+COUNTIFS(Solicitudes!$A$3:$A$502,$A46,Solicitudes!$D$3:$D$502,"&lt;="&amp;L$3,Solicitudes!$E$3:$E$502,"&gt;="&amp;L$3,Solicitudes!$G$3:$G$502,"Aprobada",Solicitudes!$L$3:$L$502,"Ausencia")&gt;0,"L",IF(COUNTIFS(Solicitudes!$A$3:$A$502,$A46,Solicitudes!$D$3:$D$502,"&lt;="&amp;L$3,Solicitudes!$E$3:$E$502,"&gt;="&amp;L$3,Solicitudes!$G$3:$G$502,"Solicitada")+COUNTIFS(Solicitudes!$A$3:$A$502,$A46,Solicitudes!$D$3:$D$502,"&lt;="&amp;L$3,Solicitudes!$E$3:$E$502,"&gt;="&amp;L$3,Solicitudes!$G$3:$G$502,"Planificada")&gt;0,"P",""))))</f>
        <v/>
      </c>
      <c r="M46" s="27">
        <f>IF(OR(M$3="",$A46=""),"",IF(COUNTIFS(Solicitudes!$A$3:$A$502,$A46,Solicitudes!$D$3:$D$502,"&lt;="&amp;M$3,Solicitudes!$E$3:$E$502,"&gt;="&amp;M$3,Solicitudes!$G$3:$G$502,"Aprobada",Solicitudes!$L$3:$L$502,"&lt;&gt;Licencia",Solicitudes!$L$3:$L$502,"&lt;&gt;Ausencia")&gt;0,"V",IF(COUNTIFS(Solicitudes!$A$3:$A$502,$A46,Solicitudes!$D$3:$D$502,"&lt;="&amp;M$3,Solicitudes!$E$3:$E$502,"&gt;="&amp;M$3,Solicitudes!$G$3:$G$502,"Aprobada",Solicitudes!$L$3:$L$502,"Licencia")+COUNTIFS(Solicitudes!$A$3:$A$502,$A46,Solicitudes!$D$3:$D$502,"&lt;="&amp;M$3,Solicitudes!$E$3:$E$502,"&gt;="&amp;M$3,Solicitudes!$G$3:$G$502,"Aprobada",Solicitudes!$L$3:$L$502,"Ausencia")&gt;0,"L",IF(COUNTIFS(Solicitudes!$A$3:$A$502,$A46,Solicitudes!$D$3:$D$502,"&lt;="&amp;M$3,Solicitudes!$E$3:$E$502,"&gt;="&amp;M$3,Solicitudes!$G$3:$G$502,"Solicitada")+COUNTIFS(Solicitudes!$A$3:$A$502,$A46,Solicitudes!$D$3:$D$502,"&lt;="&amp;M$3,Solicitudes!$E$3:$E$502,"&gt;="&amp;M$3,Solicitudes!$G$3:$G$502,"Planificada")&gt;0,"P",""))))</f>
        <v/>
      </c>
      <c r="N46" s="27">
        <f>IF(OR(N$3="",$A46=""),"",IF(COUNTIFS(Solicitudes!$A$3:$A$502,$A46,Solicitudes!$D$3:$D$502,"&lt;="&amp;N$3,Solicitudes!$E$3:$E$502,"&gt;="&amp;N$3,Solicitudes!$G$3:$G$502,"Aprobada",Solicitudes!$L$3:$L$502,"&lt;&gt;Licencia",Solicitudes!$L$3:$L$502,"&lt;&gt;Ausencia")&gt;0,"V",IF(COUNTIFS(Solicitudes!$A$3:$A$502,$A46,Solicitudes!$D$3:$D$502,"&lt;="&amp;N$3,Solicitudes!$E$3:$E$502,"&gt;="&amp;N$3,Solicitudes!$G$3:$G$502,"Aprobada",Solicitudes!$L$3:$L$502,"Licencia")+COUNTIFS(Solicitudes!$A$3:$A$502,$A46,Solicitudes!$D$3:$D$502,"&lt;="&amp;N$3,Solicitudes!$E$3:$E$502,"&gt;="&amp;N$3,Solicitudes!$G$3:$G$502,"Aprobada",Solicitudes!$L$3:$L$502,"Ausencia")&gt;0,"L",IF(COUNTIFS(Solicitudes!$A$3:$A$502,$A46,Solicitudes!$D$3:$D$502,"&lt;="&amp;N$3,Solicitudes!$E$3:$E$502,"&gt;="&amp;N$3,Solicitudes!$G$3:$G$502,"Solicitada")+COUNTIFS(Solicitudes!$A$3:$A$502,$A46,Solicitudes!$D$3:$D$502,"&lt;="&amp;N$3,Solicitudes!$E$3:$E$502,"&gt;="&amp;N$3,Solicitudes!$G$3:$G$502,"Planificada")&gt;0,"P",""))))</f>
        <v/>
      </c>
      <c r="O46" s="27">
        <f>IF(OR(O$3="",$A46=""),"",IF(COUNTIFS(Solicitudes!$A$3:$A$502,$A46,Solicitudes!$D$3:$D$502,"&lt;="&amp;O$3,Solicitudes!$E$3:$E$502,"&gt;="&amp;O$3,Solicitudes!$G$3:$G$502,"Aprobada",Solicitudes!$L$3:$L$502,"&lt;&gt;Licencia",Solicitudes!$L$3:$L$502,"&lt;&gt;Ausencia")&gt;0,"V",IF(COUNTIFS(Solicitudes!$A$3:$A$502,$A46,Solicitudes!$D$3:$D$502,"&lt;="&amp;O$3,Solicitudes!$E$3:$E$502,"&gt;="&amp;O$3,Solicitudes!$G$3:$G$502,"Aprobada",Solicitudes!$L$3:$L$502,"Licencia")+COUNTIFS(Solicitudes!$A$3:$A$502,$A46,Solicitudes!$D$3:$D$502,"&lt;="&amp;O$3,Solicitudes!$E$3:$E$502,"&gt;="&amp;O$3,Solicitudes!$G$3:$G$502,"Aprobada",Solicitudes!$L$3:$L$502,"Ausencia")&gt;0,"L",IF(COUNTIFS(Solicitudes!$A$3:$A$502,$A46,Solicitudes!$D$3:$D$502,"&lt;="&amp;O$3,Solicitudes!$E$3:$E$502,"&gt;="&amp;O$3,Solicitudes!$G$3:$G$502,"Solicitada")+COUNTIFS(Solicitudes!$A$3:$A$502,$A46,Solicitudes!$D$3:$D$502,"&lt;="&amp;O$3,Solicitudes!$E$3:$E$502,"&gt;="&amp;O$3,Solicitudes!$G$3:$G$502,"Planificada")&gt;0,"P",""))))</f>
        <v/>
      </c>
      <c r="P46" s="27">
        <f>IF(OR(P$3="",$A46=""),"",IF(COUNTIFS(Solicitudes!$A$3:$A$502,$A46,Solicitudes!$D$3:$D$502,"&lt;="&amp;P$3,Solicitudes!$E$3:$E$502,"&gt;="&amp;P$3,Solicitudes!$G$3:$G$502,"Aprobada",Solicitudes!$L$3:$L$502,"&lt;&gt;Licencia",Solicitudes!$L$3:$L$502,"&lt;&gt;Ausencia")&gt;0,"V",IF(COUNTIFS(Solicitudes!$A$3:$A$502,$A46,Solicitudes!$D$3:$D$502,"&lt;="&amp;P$3,Solicitudes!$E$3:$E$502,"&gt;="&amp;P$3,Solicitudes!$G$3:$G$502,"Aprobada",Solicitudes!$L$3:$L$502,"Licencia")+COUNTIFS(Solicitudes!$A$3:$A$502,$A46,Solicitudes!$D$3:$D$502,"&lt;="&amp;P$3,Solicitudes!$E$3:$E$502,"&gt;="&amp;P$3,Solicitudes!$G$3:$G$502,"Aprobada",Solicitudes!$L$3:$L$502,"Ausencia")&gt;0,"L",IF(COUNTIFS(Solicitudes!$A$3:$A$502,$A46,Solicitudes!$D$3:$D$502,"&lt;="&amp;P$3,Solicitudes!$E$3:$E$502,"&gt;="&amp;P$3,Solicitudes!$G$3:$G$502,"Solicitada")+COUNTIFS(Solicitudes!$A$3:$A$502,$A46,Solicitudes!$D$3:$D$502,"&lt;="&amp;P$3,Solicitudes!$E$3:$E$502,"&gt;="&amp;P$3,Solicitudes!$G$3:$G$502,"Planificada")&gt;0,"P",""))))</f>
        <v/>
      </c>
      <c r="Q46" s="27">
        <f>IF(OR(Q$3="",$A46=""),"",IF(COUNTIFS(Solicitudes!$A$3:$A$502,$A46,Solicitudes!$D$3:$D$502,"&lt;="&amp;Q$3,Solicitudes!$E$3:$E$502,"&gt;="&amp;Q$3,Solicitudes!$G$3:$G$502,"Aprobada",Solicitudes!$L$3:$L$502,"&lt;&gt;Licencia",Solicitudes!$L$3:$L$502,"&lt;&gt;Ausencia")&gt;0,"V",IF(COUNTIFS(Solicitudes!$A$3:$A$502,$A46,Solicitudes!$D$3:$D$502,"&lt;="&amp;Q$3,Solicitudes!$E$3:$E$502,"&gt;="&amp;Q$3,Solicitudes!$G$3:$G$502,"Aprobada",Solicitudes!$L$3:$L$502,"Licencia")+COUNTIFS(Solicitudes!$A$3:$A$502,$A46,Solicitudes!$D$3:$D$502,"&lt;="&amp;Q$3,Solicitudes!$E$3:$E$502,"&gt;="&amp;Q$3,Solicitudes!$G$3:$G$502,"Aprobada",Solicitudes!$L$3:$L$502,"Ausencia")&gt;0,"L",IF(COUNTIFS(Solicitudes!$A$3:$A$502,$A46,Solicitudes!$D$3:$D$502,"&lt;="&amp;Q$3,Solicitudes!$E$3:$E$502,"&gt;="&amp;Q$3,Solicitudes!$G$3:$G$502,"Solicitada")+COUNTIFS(Solicitudes!$A$3:$A$502,$A46,Solicitudes!$D$3:$D$502,"&lt;="&amp;Q$3,Solicitudes!$E$3:$E$502,"&gt;="&amp;Q$3,Solicitudes!$G$3:$G$502,"Planificada")&gt;0,"P",""))))</f>
        <v/>
      </c>
      <c r="R46" s="27">
        <f>IF(OR(R$3="",$A46=""),"",IF(COUNTIFS(Solicitudes!$A$3:$A$502,$A46,Solicitudes!$D$3:$D$502,"&lt;="&amp;R$3,Solicitudes!$E$3:$E$502,"&gt;="&amp;R$3,Solicitudes!$G$3:$G$502,"Aprobada",Solicitudes!$L$3:$L$502,"&lt;&gt;Licencia",Solicitudes!$L$3:$L$502,"&lt;&gt;Ausencia")&gt;0,"V",IF(COUNTIFS(Solicitudes!$A$3:$A$502,$A46,Solicitudes!$D$3:$D$502,"&lt;="&amp;R$3,Solicitudes!$E$3:$E$502,"&gt;="&amp;R$3,Solicitudes!$G$3:$G$502,"Aprobada",Solicitudes!$L$3:$L$502,"Licencia")+COUNTIFS(Solicitudes!$A$3:$A$502,$A46,Solicitudes!$D$3:$D$502,"&lt;="&amp;R$3,Solicitudes!$E$3:$E$502,"&gt;="&amp;R$3,Solicitudes!$G$3:$G$502,"Aprobada",Solicitudes!$L$3:$L$502,"Ausencia")&gt;0,"L",IF(COUNTIFS(Solicitudes!$A$3:$A$502,$A46,Solicitudes!$D$3:$D$502,"&lt;="&amp;R$3,Solicitudes!$E$3:$E$502,"&gt;="&amp;R$3,Solicitudes!$G$3:$G$502,"Solicitada")+COUNTIFS(Solicitudes!$A$3:$A$502,$A46,Solicitudes!$D$3:$D$502,"&lt;="&amp;R$3,Solicitudes!$E$3:$E$502,"&gt;="&amp;R$3,Solicitudes!$G$3:$G$502,"Planificada")&gt;0,"P",""))))</f>
        <v/>
      </c>
      <c r="S46" s="27">
        <f>IF(OR(S$3="",$A46=""),"",IF(COUNTIFS(Solicitudes!$A$3:$A$502,$A46,Solicitudes!$D$3:$D$502,"&lt;="&amp;S$3,Solicitudes!$E$3:$E$502,"&gt;="&amp;S$3,Solicitudes!$G$3:$G$502,"Aprobada",Solicitudes!$L$3:$L$502,"&lt;&gt;Licencia",Solicitudes!$L$3:$L$502,"&lt;&gt;Ausencia")&gt;0,"V",IF(COUNTIFS(Solicitudes!$A$3:$A$502,$A46,Solicitudes!$D$3:$D$502,"&lt;="&amp;S$3,Solicitudes!$E$3:$E$502,"&gt;="&amp;S$3,Solicitudes!$G$3:$G$502,"Aprobada",Solicitudes!$L$3:$L$502,"Licencia")+COUNTIFS(Solicitudes!$A$3:$A$502,$A46,Solicitudes!$D$3:$D$502,"&lt;="&amp;S$3,Solicitudes!$E$3:$E$502,"&gt;="&amp;S$3,Solicitudes!$G$3:$G$502,"Aprobada",Solicitudes!$L$3:$L$502,"Ausencia")&gt;0,"L",IF(COUNTIFS(Solicitudes!$A$3:$A$502,$A46,Solicitudes!$D$3:$D$502,"&lt;="&amp;S$3,Solicitudes!$E$3:$E$502,"&gt;="&amp;S$3,Solicitudes!$G$3:$G$502,"Solicitada")+COUNTIFS(Solicitudes!$A$3:$A$502,$A46,Solicitudes!$D$3:$D$502,"&lt;="&amp;S$3,Solicitudes!$E$3:$E$502,"&gt;="&amp;S$3,Solicitudes!$G$3:$G$502,"Planificada")&gt;0,"P",""))))</f>
        <v/>
      </c>
      <c r="T46" s="27">
        <f>IF(OR(T$3="",$A46=""),"",IF(COUNTIFS(Solicitudes!$A$3:$A$502,$A46,Solicitudes!$D$3:$D$502,"&lt;="&amp;T$3,Solicitudes!$E$3:$E$502,"&gt;="&amp;T$3,Solicitudes!$G$3:$G$502,"Aprobada",Solicitudes!$L$3:$L$502,"&lt;&gt;Licencia",Solicitudes!$L$3:$L$502,"&lt;&gt;Ausencia")&gt;0,"V",IF(COUNTIFS(Solicitudes!$A$3:$A$502,$A46,Solicitudes!$D$3:$D$502,"&lt;="&amp;T$3,Solicitudes!$E$3:$E$502,"&gt;="&amp;T$3,Solicitudes!$G$3:$G$502,"Aprobada",Solicitudes!$L$3:$L$502,"Licencia")+COUNTIFS(Solicitudes!$A$3:$A$502,$A46,Solicitudes!$D$3:$D$502,"&lt;="&amp;T$3,Solicitudes!$E$3:$E$502,"&gt;="&amp;T$3,Solicitudes!$G$3:$G$502,"Aprobada",Solicitudes!$L$3:$L$502,"Ausencia")&gt;0,"L",IF(COUNTIFS(Solicitudes!$A$3:$A$502,$A46,Solicitudes!$D$3:$D$502,"&lt;="&amp;T$3,Solicitudes!$E$3:$E$502,"&gt;="&amp;T$3,Solicitudes!$G$3:$G$502,"Solicitada")+COUNTIFS(Solicitudes!$A$3:$A$502,$A46,Solicitudes!$D$3:$D$502,"&lt;="&amp;T$3,Solicitudes!$E$3:$E$502,"&gt;="&amp;T$3,Solicitudes!$G$3:$G$502,"Planificada")&gt;0,"P",""))))</f>
        <v/>
      </c>
      <c r="U46" s="27">
        <f>IF(OR(U$3="",$A46=""),"",IF(COUNTIFS(Solicitudes!$A$3:$A$502,$A46,Solicitudes!$D$3:$D$502,"&lt;="&amp;U$3,Solicitudes!$E$3:$E$502,"&gt;="&amp;U$3,Solicitudes!$G$3:$G$502,"Aprobada",Solicitudes!$L$3:$L$502,"&lt;&gt;Licencia",Solicitudes!$L$3:$L$502,"&lt;&gt;Ausencia")&gt;0,"V",IF(COUNTIFS(Solicitudes!$A$3:$A$502,$A46,Solicitudes!$D$3:$D$502,"&lt;="&amp;U$3,Solicitudes!$E$3:$E$502,"&gt;="&amp;U$3,Solicitudes!$G$3:$G$502,"Aprobada",Solicitudes!$L$3:$L$502,"Licencia")+COUNTIFS(Solicitudes!$A$3:$A$502,$A46,Solicitudes!$D$3:$D$502,"&lt;="&amp;U$3,Solicitudes!$E$3:$E$502,"&gt;="&amp;U$3,Solicitudes!$G$3:$G$502,"Aprobada",Solicitudes!$L$3:$L$502,"Ausencia")&gt;0,"L",IF(COUNTIFS(Solicitudes!$A$3:$A$502,$A46,Solicitudes!$D$3:$D$502,"&lt;="&amp;U$3,Solicitudes!$E$3:$E$502,"&gt;="&amp;U$3,Solicitudes!$G$3:$G$502,"Solicitada")+COUNTIFS(Solicitudes!$A$3:$A$502,$A46,Solicitudes!$D$3:$D$502,"&lt;="&amp;U$3,Solicitudes!$E$3:$E$502,"&gt;="&amp;U$3,Solicitudes!$G$3:$G$502,"Planificada")&gt;0,"P",""))))</f>
        <v/>
      </c>
      <c r="V46" s="27">
        <f>IF(OR(V$3="",$A46=""),"",IF(COUNTIFS(Solicitudes!$A$3:$A$502,$A46,Solicitudes!$D$3:$D$502,"&lt;="&amp;V$3,Solicitudes!$E$3:$E$502,"&gt;="&amp;V$3,Solicitudes!$G$3:$G$502,"Aprobada",Solicitudes!$L$3:$L$502,"&lt;&gt;Licencia",Solicitudes!$L$3:$L$502,"&lt;&gt;Ausencia")&gt;0,"V",IF(COUNTIFS(Solicitudes!$A$3:$A$502,$A46,Solicitudes!$D$3:$D$502,"&lt;="&amp;V$3,Solicitudes!$E$3:$E$502,"&gt;="&amp;V$3,Solicitudes!$G$3:$G$502,"Aprobada",Solicitudes!$L$3:$L$502,"Licencia")+COUNTIFS(Solicitudes!$A$3:$A$502,$A46,Solicitudes!$D$3:$D$502,"&lt;="&amp;V$3,Solicitudes!$E$3:$E$502,"&gt;="&amp;V$3,Solicitudes!$G$3:$G$502,"Aprobada",Solicitudes!$L$3:$L$502,"Ausencia")&gt;0,"L",IF(COUNTIFS(Solicitudes!$A$3:$A$502,$A46,Solicitudes!$D$3:$D$502,"&lt;="&amp;V$3,Solicitudes!$E$3:$E$502,"&gt;="&amp;V$3,Solicitudes!$G$3:$G$502,"Solicitada")+COUNTIFS(Solicitudes!$A$3:$A$502,$A46,Solicitudes!$D$3:$D$502,"&lt;="&amp;V$3,Solicitudes!$E$3:$E$502,"&gt;="&amp;V$3,Solicitudes!$G$3:$G$502,"Planificada")&gt;0,"P",""))))</f>
        <v/>
      </c>
      <c r="W46" s="27">
        <f>IF(OR(W$3="",$A46=""),"",IF(COUNTIFS(Solicitudes!$A$3:$A$502,$A46,Solicitudes!$D$3:$D$502,"&lt;="&amp;W$3,Solicitudes!$E$3:$E$502,"&gt;="&amp;W$3,Solicitudes!$G$3:$G$502,"Aprobada",Solicitudes!$L$3:$L$502,"&lt;&gt;Licencia",Solicitudes!$L$3:$L$502,"&lt;&gt;Ausencia")&gt;0,"V",IF(COUNTIFS(Solicitudes!$A$3:$A$502,$A46,Solicitudes!$D$3:$D$502,"&lt;="&amp;W$3,Solicitudes!$E$3:$E$502,"&gt;="&amp;W$3,Solicitudes!$G$3:$G$502,"Aprobada",Solicitudes!$L$3:$L$502,"Licencia")+COUNTIFS(Solicitudes!$A$3:$A$502,$A46,Solicitudes!$D$3:$D$502,"&lt;="&amp;W$3,Solicitudes!$E$3:$E$502,"&gt;="&amp;W$3,Solicitudes!$G$3:$G$502,"Aprobada",Solicitudes!$L$3:$L$502,"Ausencia")&gt;0,"L",IF(COUNTIFS(Solicitudes!$A$3:$A$502,$A46,Solicitudes!$D$3:$D$502,"&lt;="&amp;W$3,Solicitudes!$E$3:$E$502,"&gt;="&amp;W$3,Solicitudes!$G$3:$G$502,"Solicitada")+COUNTIFS(Solicitudes!$A$3:$A$502,$A46,Solicitudes!$D$3:$D$502,"&lt;="&amp;W$3,Solicitudes!$E$3:$E$502,"&gt;="&amp;W$3,Solicitudes!$G$3:$G$502,"Planificada")&gt;0,"P",""))))</f>
        <v/>
      </c>
      <c r="X46" s="27">
        <f>IF(OR(X$3="",$A46=""),"",IF(COUNTIFS(Solicitudes!$A$3:$A$502,$A46,Solicitudes!$D$3:$D$502,"&lt;="&amp;X$3,Solicitudes!$E$3:$E$502,"&gt;="&amp;X$3,Solicitudes!$G$3:$G$502,"Aprobada",Solicitudes!$L$3:$L$502,"&lt;&gt;Licencia",Solicitudes!$L$3:$L$502,"&lt;&gt;Ausencia")&gt;0,"V",IF(COUNTIFS(Solicitudes!$A$3:$A$502,$A46,Solicitudes!$D$3:$D$502,"&lt;="&amp;X$3,Solicitudes!$E$3:$E$502,"&gt;="&amp;X$3,Solicitudes!$G$3:$G$502,"Aprobada",Solicitudes!$L$3:$L$502,"Licencia")+COUNTIFS(Solicitudes!$A$3:$A$502,$A46,Solicitudes!$D$3:$D$502,"&lt;="&amp;X$3,Solicitudes!$E$3:$E$502,"&gt;="&amp;X$3,Solicitudes!$G$3:$G$502,"Aprobada",Solicitudes!$L$3:$L$502,"Ausencia")&gt;0,"L",IF(COUNTIFS(Solicitudes!$A$3:$A$502,$A46,Solicitudes!$D$3:$D$502,"&lt;="&amp;X$3,Solicitudes!$E$3:$E$502,"&gt;="&amp;X$3,Solicitudes!$G$3:$G$502,"Solicitada")+COUNTIFS(Solicitudes!$A$3:$A$502,$A46,Solicitudes!$D$3:$D$502,"&lt;="&amp;X$3,Solicitudes!$E$3:$E$502,"&gt;="&amp;X$3,Solicitudes!$G$3:$G$502,"Planificada")&gt;0,"P",""))))</f>
        <v/>
      </c>
      <c r="Y46" s="27">
        <f>IF(OR(Y$3="",$A46=""),"",IF(COUNTIFS(Solicitudes!$A$3:$A$502,$A46,Solicitudes!$D$3:$D$502,"&lt;="&amp;Y$3,Solicitudes!$E$3:$E$502,"&gt;="&amp;Y$3,Solicitudes!$G$3:$G$502,"Aprobada",Solicitudes!$L$3:$L$502,"&lt;&gt;Licencia",Solicitudes!$L$3:$L$502,"&lt;&gt;Ausencia")&gt;0,"V",IF(COUNTIFS(Solicitudes!$A$3:$A$502,$A46,Solicitudes!$D$3:$D$502,"&lt;="&amp;Y$3,Solicitudes!$E$3:$E$502,"&gt;="&amp;Y$3,Solicitudes!$G$3:$G$502,"Aprobada",Solicitudes!$L$3:$L$502,"Licencia")+COUNTIFS(Solicitudes!$A$3:$A$502,$A46,Solicitudes!$D$3:$D$502,"&lt;="&amp;Y$3,Solicitudes!$E$3:$E$502,"&gt;="&amp;Y$3,Solicitudes!$G$3:$G$502,"Aprobada",Solicitudes!$L$3:$L$502,"Ausencia")&gt;0,"L",IF(COUNTIFS(Solicitudes!$A$3:$A$502,$A46,Solicitudes!$D$3:$D$502,"&lt;="&amp;Y$3,Solicitudes!$E$3:$E$502,"&gt;="&amp;Y$3,Solicitudes!$G$3:$G$502,"Solicitada")+COUNTIFS(Solicitudes!$A$3:$A$502,$A46,Solicitudes!$D$3:$D$502,"&lt;="&amp;Y$3,Solicitudes!$E$3:$E$502,"&gt;="&amp;Y$3,Solicitudes!$G$3:$G$502,"Planificada")&gt;0,"P",""))))</f>
        <v/>
      </c>
      <c r="Z46" s="27">
        <f>IF(OR(Z$3="",$A46=""),"",IF(COUNTIFS(Solicitudes!$A$3:$A$502,$A46,Solicitudes!$D$3:$D$502,"&lt;="&amp;Z$3,Solicitudes!$E$3:$E$502,"&gt;="&amp;Z$3,Solicitudes!$G$3:$G$502,"Aprobada",Solicitudes!$L$3:$L$502,"&lt;&gt;Licencia",Solicitudes!$L$3:$L$502,"&lt;&gt;Ausencia")&gt;0,"V",IF(COUNTIFS(Solicitudes!$A$3:$A$502,$A46,Solicitudes!$D$3:$D$502,"&lt;="&amp;Z$3,Solicitudes!$E$3:$E$502,"&gt;="&amp;Z$3,Solicitudes!$G$3:$G$502,"Aprobada",Solicitudes!$L$3:$L$502,"Licencia")+COUNTIFS(Solicitudes!$A$3:$A$502,$A46,Solicitudes!$D$3:$D$502,"&lt;="&amp;Z$3,Solicitudes!$E$3:$E$502,"&gt;="&amp;Z$3,Solicitudes!$G$3:$G$502,"Aprobada",Solicitudes!$L$3:$L$502,"Ausencia")&gt;0,"L",IF(COUNTIFS(Solicitudes!$A$3:$A$502,$A46,Solicitudes!$D$3:$D$502,"&lt;="&amp;Z$3,Solicitudes!$E$3:$E$502,"&gt;="&amp;Z$3,Solicitudes!$G$3:$G$502,"Solicitada")+COUNTIFS(Solicitudes!$A$3:$A$502,$A46,Solicitudes!$D$3:$D$502,"&lt;="&amp;Z$3,Solicitudes!$E$3:$E$502,"&gt;="&amp;Z$3,Solicitudes!$G$3:$G$502,"Planificada")&gt;0,"P",""))))</f>
        <v/>
      </c>
      <c r="AA46" s="27">
        <f>IF(OR(AA$3="",$A46=""),"",IF(COUNTIFS(Solicitudes!$A$3:$A$502,$A46,Solicitudes!$D$3:$D$502,"&lt;="&amp;AA$3,Solicitudes!$E$3:$E$502,"&gt;="&amp;AA$3,Solicitudes!$G$3:$G$502,"Aprobada",Solicitudes!$L$3:$L$502,"&lt;&gt;Licencia",Solicitudes!$L$3:$L$502,"&lt;&gt;Ausencia")&gt;0,"V",IF(COUNTIFS(Solicitudes!$A$3:$A$502,$A46,Solicitudes!$D$3:$D$502,"&lt;="&amp;AA$3,Solicitudes!$E$3:$E$502,"&gt;="&amp;AA$3,Solicitudes!$G$3:$G$502,"Aprobada",Solicitudes!$L$3:$L$502,"Licencia")+COUNTIFS(Solicitudes!$A$3:$A$502,$A46,Solicitudes!$D$3:$D$502,"&lt;="&amp;AA$3,Solicitudes!$E$3:$E$502,"&gt;="&amp;AA$3,Solicitudes!$G$3:$G$502,"Aprobada",Solicitudes!$L$3:$L$502,"Ausencia")&gt;0,"L",IF(COUNTIFS(Solicitudes!$A$3:$A$502,$A46,Solicitudes!$D$3:$D$502,"&lt;="&amp;AA$3,Solicitudes!$E$3:$E$502,"&gt;="&amp;AA$3,Solicitudes!$G$3:$G$502,"Solicitada")+COUNTIFS(Solicitudes!$A$3:$A$502,$A46,Solicitudes!$D$3:$D$502,"&lt;="&amp;AA$3,Solicitudes!$E$3:$E$502,"&gt;="&amp;AA$3,Solicitudes!$G$3:$G$502,"Planificada")&gt;0,"P",""))))</f>
        <v/>
      </c>
      <c r="AB46" s="27">
        <f>IF(OR(AB$3="",$A46=""),"",IF(COUNTIFS(Solicitudes!$A$3:$A$502,$A46,Solicitudes!$D$3:$D$502,"&lt;="&amp;AB$3,Solicitudes!$E$3:$E$502,"&gt;="&amp;AB$3,Solicitudes!$G$3:$G$502,"Aprobada",Solicitudes!$L$3:$L$502,"&lt;&gt;Licencia",Solicitudes!$L$3:$L$502,"&lt;&gt;Ausencia")&gt;0,"V",IF(COUNTIFS(Solicitudes!$A$3:$A$502,$A46,Solicitudes!$D$3:$D$502,"&lt;="&amp;AB$3,Solicitudes!$E$3:$E$502,"&gt;="&amp;AB$3,Solicitudes!$G$3:$G$502,"Aprobada",Solicitudes!$L$3:$L$502,"Licencia")+COUNTIFS(Solicitudes!$A$3:$A$502,$A46,Solicitudes!$D$3:$D$502,"&lt;="&amp;AB$3,Solicitudes!$E$3:$E$502,"&gt;="&amp;AB$3,Solicitudes!$G$3:$G$502,"Aprobada",Solicitudes!$L$3:$L$502,"Ausencia")&gt;0,"L",IF(COUNTIFS(Solicitudes!$A$3:$A$502,$A46,Solicitudes!$D$3:$D$502,"&lt;="&amp;AB$3,Solicitudes!$E$3:$E$502,"&gt;="&amp;AB$3,Solicitudes!$G$3:$G$502,"Solicitada")+COUNTIFS(Solicitudes!$A$3:$A$502,$A46,Solicitudes!$D$3:$D$502,"&lt;="&amp;AB$3,Solicitudes!$E$3:$E$502,"&gt;="&amp;AB$3,Solicitudes!$G$3:$G$502,"Planificada")&gt;0,"P",""))))</f>
        <v/>
      </c>
      <c r="AC46" s="27">
        <f>IF(OR(AC$3="",$A46=""),"",IF(COUNTIFS(Solicitudes!$A$3:$A$502,$A46,Solicitudes!$D$3:$D$502,"&lt;="&amp;AC$3,Solicitudes!$E$3:$E$502,"&gt;="&amp;AC$3,Solicitudes!$G$3:$G$502,"Aprobada",Solicitudes!$L$3:$L$502,"&lt;&gt;Licencia",Solicitudes!$L$3:$L$502,"&lt;&gt;Ausencia")&gt;0,"V",IF(COUNTIFS(Solicitudes!$A$3:$A$502,$A46,Solicitudes!$D$3:$D$502,"&lt;="&amp;AC$3,Solicitudes!$E$3:$E$502,"&gt;="&amp;AC$3,Solicitudes!$G$3:$G$502,"Aprobada",Solicitudes!$L$3:$L$502,"Licencia")+COUNTIFS(Solicitudes!$A$3:$A$502,$A46,Solicitudes!$D$3:$D$502,"&lt;="&amp;AC$3,Solicitudes!$E$3:$E$502,"&gt;="&amp;AC$3,Solicitudes!$G$3:$G$502,"Aprobada",Solicitudes!$L$3:$L$502,"Ausencia")&gt;0,"L",IF(COUNTIFS(Solicitudes!$A$3:$A$502,$A46,Solicitudes!$D$3:$D$502,"&lt;="&amp;AC$3,Solicitudes!$E$3:$E$502,"&gt;="&amp;AC$3,Solicitudes!$G$3:$G$502,"Solicitada")+COUNTIFS(Solicitudes!$A$3:$A$502,$A46,Solicitudes!$D$3:$D$502,"&lt;="&amp;AC$3,Solicitudes!$E$3:$E$502,"&gt;="&amp;AC$3,Solicitudes!$G$3:$G$502,"Planificada")&gt;0,"P",""))))</f>
        <v/>
      </c>
      <c r="AD46" s="27">
        <f>IF(OR(AD$3="",$A46=""),"",IF(COUNTIFS(Solicitudes!$A$3:$A$502,$A46,Solicitudes!$D$3:$D$502,"&lt;="&amp;AD$3,Solicitudes!$E$3:$E$502,"&gt;="&amp;AD$3,Solicitudes!$G$3:$G$502,"Aprobada",Solicitudes!$L$3:$L$502,"&lt;&gt;Licencia",Solicitudes!$L$3:$L$502,"&lt;&gt;Ausencia")&gt;0,"V",IF(COUNTIFS(Solicitudes!$A$3:$A$502,$A46,Solicitudes!$D$3:$D$502,"&lt;="&amp;AD$3,Solicitudes!$E$3:$E$502,"&gt;="&amp;AD$3,Solicitudes!$G$3:$G$502,"Aprobada",Solicitudes!$L$3:$L$502,"Licencia")+COUNTIFS(Solicitudes!$A$3:$A$502,$A46,Solicitudes!$D$3:$D$502,"&lt;="&amp;AD$3,Solicitudes!$E$3:$E$502,"&gt;="&amp;AD$3,Solicitudes!$G$3:$G$502,"Aprobada",Solicitudes!$L$3:$L$502,"Ausencia")&gt;0,"L",IF(COUNTIFS(Solicitudes!$A$3:$A$502,$A46,Solicitudes!$D$3:$D$502,"&lt;="&amp;AD$3,Solicitudes!$E$3:$E$502,"&gt;="&amp;AD$3,Solicitudes!$G$3:$G$502,"Solicitada")+COUNTIFS(Solicitudes!$A$3:$A$502,$A46,Solicitudes!$D$3:$D$502,"&lt;="&amp;AD$3,Solicitudes!$E$3:$E$502,"&gt;="&amp;AD$3,Solicitudes!$G$3:$G$502,"Planificada")&gt;0,"P",""))))</f>
        <v/>
      </c>
      <c r="AE46" s="27">
        <f>IF(OR(AE$3="",$A46=""),"",IF(COUNTIFS(Solicitudes!$A$3:$A$502,$A46,Solicitudes!$D$3:$D$502,"&lt;="&amp;AE$3,Solicitudes!$E$3:$E$502,"&gt;="&amp;AE$3,Solicitudes!$G$3:$G$502,"Aprobada",Solicitudes!$L$3:$L$502,"&lt;&gt;Licencia",Solicitudes!$L$3:$L$502,"&lt;&gt;Ausencia")&gt;0,"V",IF(COUNTIFS(Solicitudes!$A$3:$A$502,$A46,Solicitudes!$D$3:$D$502,"&lt;="&amp;AE$3,Solicitudes!$E$3:$E$502,"&gt;="&amp;AE$3,Solicitudes!$G$3:$G$502,"Aprobada",Solicitudes!$L$3:$L$502,"Licencia")+COUNTIFS(Solicitudes!$A$3:$A$502,$A46,Solicitudes!$D$3:$D$502,"&lt;="&amp;AE$3,Solicitudes!$E$3:$E$502,"&gt;="&amp;AE$3,Solicitudes!$G$3:$G$502,"Aprobada",Solicitudes!$L$3:$L$502,"Ausencia")&gt;0,"L",IF(COUNTIFS(Solicitudes!$A$3:$A$502,$A46,Solicitudes!$D$3:$D$502,"&lt;="&amp;AE$3,Solicitudes!$E$3:$E$502,"&gt;="&amp;AE$3,Solicitudes!$G$3:$G$502,"Solicitada")+COUNTIFS(Solicitudes!$A$3:$A$502,$A46,Solicitudes!$D$3:$D$502,"&lt;="&amp;AE$3,Solicitudes!$E$3:$E$502,"&gt;="&amp;AE$3,Solicitudes!$G$3:$G$502,"Planificada")&gt;0,"P",""))))</f>
        <v/>
      </c>
      <c r="AF46" s="27">
        <f>IF(OR(AF$3="",$A46=""),"",IF(COUNTIFS(Solicitudes!$A$3:$A$502,$A46,Solicitudes!$D$3:$D$502,"&lt;="&amp;AF$3,Solicitudes!$E$3:$E$502,"&gt;="&amp;AF$3,Solicitudes!$G$3:$G$502,"Aprobada",Solicitudes!$L$3:$L$502,"&lt;&gt;Licencia",Solicitudes!$L$3:$L$502,"&lt;&gt;Ausencia")&gt;0,"V",IF(COUNTIFS(Solicitudes!$A$3:$A$502,$A46,Solicitudes!$D$3:$D$502,"&lt;="&amp;AF$3,Solicitudes!$E$3:$E$502,"&gt;="&amp;AF$3,Solicitudes!$G$3:$G$502,"Aprobada",Solicitudes!$L$3:$L$502,"Licencia")+COUNTIFS(Solicitudes!$A$3:$A$502,$A46,Solicitudes!$D$3:$D$502,"&lt;="&amp;AF$3,Solicitudes!$E$3:$E$502,"&gt;="&amp;AF$3,Solicitudes!$G$3:$G$502,"Aprobada",Solicitudes!$L$3:$L$502,"Ausencia")&gt;0,"L",IF(COUNTIFS(Solicitudes!$A$3:$A$502,$A46,Solicitudes!$D$3:$D$502,"&lt;="&amp;AF$3,Solicitudes!$E$3:$E$502,"&gt;="&amp;AF$3,Solicitudes!$G$3:$G$502,"Solicitada")+COUNTIFS(Solicitudes!$A$3:$A$502,$A46,Solicitudes!$D$3:$D$502,"&lt;="&amp;AF$3,Solicitudes!$E$3:$E$502,"&gt;="&amp;AF$3,Solicitudes!$G$3:$G$502,"Planificada")&gt;0,"P",""))))</f>
        <v/>
      </c>
      <c r="AG46" s="27">
        <f>IF(OR(AG$3="",$A46=""),"",IF(COUNTIFS(Solicitudes!$A$3:$A$502,$A46,Solicitudes!$D$3:$D$502,"&lt;="&amp;AG$3,Solicitudes!$E$3:$E$502,"&gt;="&amp;AG$3,Solicitudes!$G$3:$G$502,"Aprobada",Solicitudes!$L$3:$L$502,"&lt;&gt;Licencia",Solicitudes!$L$3:$L$502,"&lt;&gt;Ausencia")&gt;0,"V",IF(COUNTIFS(Solicitudes!$A$3:$A$502,$A46,Solicitudes!$D$3:$D$502,"&lt;="&amp;AG$3,Solicitudes!$E$3:$E$502,"&gt;="&amp;AG$3,Solicitudes!$G$3:$G$502,"Aprobada",Solicitudes!$L$3:$L$502,"Licencia")+COUNTIFS(Solicitudes!$A$3:$A$502,$A46,Solicitudes!$D$3:$D$502,"&lt;="&amp;AG$3,Solicitudes!$E$3:$E$502,"&gt;="&amp;AG$3,Solicitudes!$G$3:$G$502,"Aprobada",Solicitudes!$L$3:$L$502,"Ausencia")&gt;0,"L",IF(COUNTIFS(Solicitudes!$A$3:$A$502,$A46,Solicitudes!$D$3:$D$502,"&lt;="&amp;AG$3,Solicitudes!$E$3:$E$502,"&gt;="&amp;AG$3,Solicitudes!$G$3:$G$502,"Solicitada")+COUNTIFS(Solicitudes!$A$3:$A$502,$A46,Solicitudes!$D$3:$D$502,"&lt;="&amp;AG$3,Solicitudes!$E$3:$E$502,"&gt;="&amp;AG$3,Solicitudes!$G$3:$G$502,"Planificada")&gt;0,"P",""))))</f>
        <v/>
      </c>
    </row>
    <row r="47">
      <c r="A47">
        <f>IF(Saldos!A47="","",Saldos!A47)</f>
        <v/>
      </c>
      <c r="B47">
        <f>IF(A47="","",Saldos!B47)</f>
        <v/>
      </c>
      <c r="C47" s="27">
        <f>IF(OR(C$3="",$A47=""),"",IF(COUNTIFS(Solicitudes!$A$3:$A$502,$A47,Solicitudes!$D$3:$D$502,"&lt;="&amp;C$3,Solicitudes!$E$3:$E$502,"&gt;="&amp;C$3,Solicitudes!$G$3:$G$502,"Aprobada",Solicitudes!$L$3:$L$502,"&lt;&gt;Licencia",Solicitudes!$L$3:$L$502,"&lt;&gt;Ausencia")&gt;0,"V",IF(COUNTIFS(Solicitudes!$A$3:$A$502,$A47,Solicitudes!$D$3:$D$502,"&lt;="&amp;C$3,Solicitudes!$E$3:$E$502,"&gt;="&amp;C$3,Solicitudes!$G$3:$G$502,"Aprobada",Solicitudes!$L$3:$L$502,"Licencia")+COUNTIFS(Solicitudes!$A$3:$A$502,$A47,Solicitudes!$D$3:$D$502,"&lt;="&amp;C$3,Solicitudes!$E$3:$E$502,"&gt;="&amp;C$3,Solicitudes!$G$3:$G$502,"Aprobada",Solicitudes!$L$3:$L$502,"Ausencia")&gt;0,"L",IF(COUNTIFS(Solicitudes!$A$3:$A$502,$A47,Solicitudes!$D$3:$D$502,"&lt;="&amp;C$3,Solicitudes!$E$3:$E$502,"&gt;="&amp;C$3,Solicitudes!$G$3:$G$502,"Solicitada")+COUNTIFS(Solicitudes!$A$3:$A$502,$A47,Solicitudes!$D$3:$D$502,"&lt;="&amp;C$3,Solicitudes!$E$3:$E$502,"&gt;="&amp;C$3,Solicitudes!$G$3:$G$502,"Planificada")&gt;0,"P",""))))</f>
        <v/>
      </c>
      <c r="D47" s="27">
        <f>IF(OR(D$3="",$A47=""),"",IF(COUNTIFS(Solicitudes!$A$3:$A$502,$A47,Solicitudes!$D$3:$D$502,"&lt;="&amp;D$3,Solicitudes!$E$3:$E$502,"&gt;="&amp;D$3,Solicitudes!$G$3:$G$502,"Aprobada",Solicitudes!$L$3:$L$502,"&lt;&gt;Licencia",Solicitudes!$L$3:$L$502,"&lt;&gt;Ausencia")&gt;0,"V",IF(COUNTIFS(Solicitudes!$A$3:$A$502,$A47,Solicitudes!$D$3:$D$502,"&lt;="&amp;D$3,Solicitudes!$E$3:$E$502,"&gt;="&amp;D$3,Solicitudes!$G$3:$G$502,"Aprobada",Solicitudes!$L$3:$L$502,"Licencia")+COUNTIFS(Solicitudes!$A$3:$A$502,$A47,Solicitudes!$D$3:$D$502,"&lt;="&amp;D$3,Solicitudes!$E$3:$E$502,"&gt;="&amp;D$3,Solicitudes!$G$3:$G$502,"Aprobada",Solicitudes!$L$3:$L$502,"Ausencia")&gt;0,"L",IF(COUNTIFS(Solicitudes!$A$3:$A$502,$A47,Solicitudes!$D$3:$D$502,"&lt;="&amp;D$3,Solicitudes!$E$3:$E$502,"&gt;="&amp;D$3,Solicitudes!$G$3:$G$502,"Solicitada")+COUNTIFS(Solicitudes!$A$3:$A$502,$A47,Solicitudes!$D$3:$D$502,"&lt;="&amp;D$3,Solicitudes!$E$3:$E$502,"&gt;="&amp;D$3,Solicitudes!$G$3:$G$502,"Planificada")&gt;0,"P",""))))</f>
        <v/>
      </c>
      <c r="E47" s="27">
        <f>IF(OR(E$3="",$A47=""),"",IF(COUNTIFS(Solicitudes!$A$3:$A$502,$A47,Solicitudes!$D$3:$D$502,"&lt;="&amp;E$3,Solicitudes!$E$3:$E$502,"&gt;="&amp;E$3,Solicitudes!$G$3:$G$502,"Aprobada",Solicitudes!$L$3:$L$502,"&lt;&gt;Licencia",Solicitudes!$L$3:$L$502,"&lt;&gt;Ausencia")&gt;0,"V",IF(COUNTIFS(Solicitudes!$A$3:$A$502,$A47,Solicitudes!$D$3:$D$502,"&lt;="&amp;E$3,Solicitudes!$E$3:$E$502,"&gt;="&amp;E$3,Solicitudes!$G$3:$G$502,"Aprobada",Solicitudes!$L$3:$L$502,"Licencia")+COUNTIFS(Solicitudes!$A$3:$A$502,$A47,Solicitudes!$D$3:$D$502,"&lt;="&amp;E$3,Solicitudes!$E$3:$E$502,"&gt;="&amp;E$3,Solicitudes!$G$3:$G$502,"Aprobada",Solicitudes!$L$3:$L$502,"Ausencia")&gt;0,"L",IF(COUNTIFS(Solicitudes!$A$3:$A$502,$A47,Solicitudes!$D$3:$D$502,"&lt;="&amp;E$3,Solicitudes!$E$3:$E$502,"&gt;="&amp;E$3,Solicitudes!$G$3:$G$502,"Solicitada")+COUNTIFS(Solicitudes!$A$3:$A$502,$A47,Solicitudes!$D$3:$D$502,"&lt;="&amp;E$3,Solicitudes!$E$3:$E$502,"&gt;="&amp;E$3,Solicitudes!$G$3:$G$502,"Planificada")&gt;0,"P",""))))</f>
        <v/>
      </c>
      <c r="F47" s="27">
        <f>IF(OR(F$3="",$A47=""),"",IF(COUNTIFS(Solicitudes!$A$3:$A$502,$A47,Solicitudes!$D$3:$D$502,"&lt;="&amp;F$3,Solicitudes!$E$3:$E$502,"&gt;="&amp;F$3,Solicitudes!$G$3:$G$502,"Aprobada",Solicitudes!$L$3:$L$502,"&lt;&gt;Licencia",Solicitudes!$L$3:$L$502,"&lt;&gt;Ausencia")&gt;0,"V",IF(COUNTIFS(Solicitudes!$A$3:$A$502,$A47,Solicitudes!$D$3:$D$502,"&lt;="&amp;F$3,Solicitudes!$E$3:$E$502,"&gt;="&amp;F$3,Solicitudes!$G$3:$G$502,"Aprobada",Solicitudes!$L$3:$L$502,"Licencia")+COUNTIFS(Solicitudes!$A$3:$A$502,$A47,Solicitudes!$D$3:$D$502,"&lt;="&amp;F$3,Solicitudes!$E$3:$E$502,"&gt;="&amp;F$3,Solicitudes!$G$3:$G$502,"Aprobada",Solicitudes!$L$3:$L$502,"Ausencia")&gt;0,"L",IF(COUNTIFS(Solicitudes!$A$3:$A$502,$A47,Solicitudes!$D$3:$D$502,"&lt;="&amp;F$3,Solicitudes!$E$3:$E$502,"&gt;="&amp;F$3,Solicitudes!$G$3:$G$502,"Solicitada")+COUNTIFS(Solicitudes!$A$3:$A$502,$A47,Solicitudes!$D$3:$D$502,"&lt;="&amp;F$3,Solicitudes!$E$3:$E$502,"&gt;="&amp;F$3,Solicitudes!$G$3:$G$502,"Planificada")&gt;0,"P",""))))</f>
        <v/>
      </c>
      <c r="G47" s="27">
        <f>IF(OR(G$3="",$A47=""),"",IF(COUNTIFS(Solicitudes!$A$3:$A$502,$A47,Solicitudes!$D$3:$D$502,"&lt;="&amp;G$3,Solicitudes!$E$3:$E$502,"&gt;="&amp;G$3,Solicitudes!$G$3:$G$502,"Aprobada",Solicitudes!$L$3:$L$502,"&lt;&gt;Licencia",Solicitudes!$L$3:$L$502,"&lt;&gt;Ausencia")&gt;0,"V",IF(COUNTIFS(Solicitudes!$A$3:$A$502,$A47,Solicitudes!$D$3:$D$502,"&lt;="&amp;G$3,Solicitudes!$E$3:$E$502,"&gt;="&amp;G$3,Solicitudes!$G$3:$G$502,"Aprobada",Solicitudes!$L$3:$L$502,"Licencia")+COUNTIFS(Solicitudes!$A$3:$A$502,$A47,Solicitudes!$D$3:$D$502,"&lt;="&amp;G$3,Solicitudes!$E$3:$E$502,"&gt;="&amp;G$3,Solicitudes!$G$3:$G$502,"Aprobada",Solicitudes!$L$3:$L$502,"Ausencia")&gt;0,"L",IF(COUNTIFS(Solicitudes!$A$3:$A$502,$A47,Solicitudes!$D$3:$D$502,"&lt;="&amp;G$3,Solicitudes!$E$3:$E$502,"&gt;="&amp;G$3,Solicitudes!$G$3:$G$502,"Solicitada")+COUNTIFS(Solicitudes!$A$3:$A$502,$A47,Solicitudes!$D$3:$D$502,"&lt;="&amp;G$3,Solicitudes!$E$3:$E$502,"&gt;="&amp;G$3,Solicitudes!$G$3:$G$502,"Planificada")&gt;0,"P",""))))</f>
        <v/>
      </c>
      <c r="H47" s="27">
        <f>IF(OR(H$3="",$A47=""),"",IF(COUNTIFS(Solicitudes!$A$3:$A$502,$A47,Solicitudes!$D$3:$D$502,"&lt;="&amp;H$3,Solicitudes!$E$3:$E$502,"&gt;="&amp;H$3,Solicitudes!$G$3:$G$502,"Aprobada",Solicitudes!$L$3:$L$502,"&lt;&gt;Licencia",Solicitudes!$L$3:$L$502,"&lt;&gt;Ausencia")&gt;0,"V",IF(COUNTIFS(Solicitudes!$A$3:$A$502,$A47,Solicitudes!$D$3:$D$502,"&lt;="&amp;H$3,Solicitudes!$E$3:$E$502,"&gt;="&amp;H$3,Solicitudes!$G$3:$G$502,"Aprobada",Solicitudes!$L$3:$L$502,"Licencia")+COUNTIFS(Solicitudes!$A$3:$A$502,$A47,Solicitudes!$D$3:$D$502,"&lt;="&amp;H$3,Solicitudes!$E$3:$E$502,"&gt;="&amp;H$3,Solicitudes!$G$3:$G$502,"Aprobada",Solicitudes!$L$3:$L$502,"Ausencia")&gt;0,"L",IF(COUNTIFS(Solicitudes!$A$3:$A$502,$A47,Solicitudes!$D$3:$D$502,"&lt;="&amp;H$3,Solicitudes!$E$3:$E$502,"&gt;="&amp;H$3,Solicitudes!$G$3:$G$502,"Solicitada")+COUNTIFS(Solicitudes!$A$3:$A$502,$A47,Solicitudes!$D$3:$D$502,"&lt;="&amp;H$3,Solicitudes!$E$3:$E$502,"&gt;="&amp;H$3,Solicitudes!$G$3:$G$502,"Planificada")&gt;0,"P",""))))</f>
        <v/>
      </c>
      <c r="I47" s="27">
        <f>IF(OR(I$3="",$A47=""),"",IF(COUNTIFS(Solicitudes!$A$3:$A$502,$A47,Solicitudes!$D$3:$D$502,"&lt;="&amp;I$3,Solicitudes!$E$3:$E$502,"&gt;="&amp;I$3,Solicitudes!$G$3:$G$502,"Aprobada",Solicitudes!$L$3:$L$502,"&lt;&gt;Licencia",Solicitudes!$L$3:$L$502,"&lt;&gt;Ausencia")&gt;0,"V",IF(COUNTIFS(Solicitudes!$A$3:$A$502,$A47,Solicitudes!$D$3:$D$502,"&lt;="&amp;I$3,Solicitudes!$E$3:$E$502,"&gt;="&amp;I$3,Solicitudes!$G$3:$G$502,"Aprobada",Solicitudes!$L$3:$L$502,"Licencia")+COUNTIFS(Solicitudes!$A$3:$A$502,$A47,Solicitudes!$D$3:$D$502,"&lt;="&amp;I$3,Solicitudes!$E$3:$E$502,"&gt;="&amp;I$3,Solicitudes!$G$3:$G$502,"Aprobada",Solicitudes!$L$3:$L$502,"Ausencia")&gt;0,"L",IF(COUNTIFS(Solicitudes!$A$3:$A$502,$A47,Solicitudes!$D$3:$D$502,"&lt;="&amp;I$3,Solicitudes!$E$3:$E$502,"&gt;="&amp;I$3,Solicitudes!$G$3:$G$502,"Solicitada")+COUNTIFS(Solicitudes!$A$3:$A$502,$A47,Solicitudes!$D$3:$D$502,"&lt;="&amp;I$3,Solicitudes!$E$3:$E$502,"&gt;="&amp;I$3,Solicitudes!$G$3:$G$502,"Planificada")&gt;0,"P",""))))</f>
        <v/>
      </c>
      <c r="J47" s="27">
        <f>IF(OR(J$3="",$A47=""),"",IF(COUNTIFS(Solicitudes!$A$3:$A$502,$A47,Solicitudes!$D$3:$D$502,"&lt;="&amp;J$3,Solicitudes!$E$3:$E$502,"&gt;="&amp;J$3,Solicitudes!$G$3:$G$502,"Aprobada",Solicitudes!$L$3:$L$502,"&lt;&gt;Licencia",Solicitudes!$L$3:$L$502,"&lt;&gt;Ausencia")&gt;0,"V",IF(COUNTIFS(Solicitudes!$A$3:$A$502,$A47,Solicitudes!$D$3:$D$502,"&lt;="&amp;J$3,Solicitudes!$E$3:$E$502,"&gt;="&amp;J$3,Solicitudes!$G$3:$G$502,"Aprobada",Solicitudes!$L$3:$L$502,"Licencia")+COUNTIFS(Solicitudes!$A$3:$A$502,$A47,Solicitudes!$D$3:$D$502,"&lt;="&amp;J$3,Solicitudes!$E$3:$E$502,"&gt;="&amp;J$3,Solicitudes!$G$3:$G$502,"Aprobada",Solicitudes!$L$3:$L$502,"Ausencia")&gt;0,"L",IF(COUNTIFS(Solicitudes!$A$3:$A$502,$A47,Solicitudes!$D$3:$D$502,"&lt;="&amp;J$3,Solicitudes!$E$3:$E$502,"&gt;="&amp;J$3,Solicitudes!$G$3:$G$502,"Solicitada")+COUNTIFS(Solicitudes!$A$3:$A$502,$A47,Solicitudes!$D$3:$D$502,"&lt;="&amp;J$3,Solicitudes!$E$3:$E$502,"&gt;="&amp;J$3,Solicitudes!$G$3:$G$502,"Planificada")&gt;0,"P",""))))</f>
        <v/>
      </c>
      <c r="K47" s="27">
        <f>IF(OR(K$3="",$A47=""),"",IF(COUNTIFS(Solicitudes!$A$3:$A$502,$A47,Solicitudes!$D$3:$D$502,"&lt;="&amp;K$3,Solicitudes!$E$3:$E$502,"&gt;="&amp;K$3,Solicitudes!$G$3:$G$502,"Aprobada",Solicitudes!$L$3:$L$502,"&lt;&gt;Licencia",Solicitudes!$L$3:$L$502,"&lt;&gt;Ausencia")&gt;0,"V",IF(COUNTIFS(Solicitudes!$A$3:$A$502,$A47,Solicitudes!$D$3:$D$502,"&lt;="&amp;K$3,Solicitudes!$E$3:$E$502,"&gt;="&amp;K$3,Solicitudes!$G$3:$G$502,"Aprobada",Solicitudes!$L$3:$L$502,"Licencia")+COUNTIFS(Solicitudes!$A$3:$A$502,$A47,Solicitudes!$D$3:$D$502,"&lt;="&amp;K$3,Solicitudes!$E$3:$E$502,"&gt;="&amp;K$3,Solicitudes!$G$3:$G$502,"Aprobada",Solicitudes!$L$3:$L$502,"Ausencia")&gt;0,"L",IF(COUNTIFS(Solicitudes!$A$3:$A$502,$A47,Solicitudes!$D$3:$D$502,"&lt;="&amp;K$3,Solicitudes!$E$3:$E$502,"&gt;="&amp;K$3,Solicitudes!$G$3:$G$502,"Solicitada")+COUNTIFS(Solicitudes!$A$3:$A$502,$A47,Solicitudes!$D$3:$D$502,"&lt;="&amp;K$3,Solicitudes!$E$3:$E$502,"&gt;="&amp;K$3,Solicitudes!$G$3:$G$502,"Planificada")&gt;0,"P",""))))</f>
        <v/>
      </c>
      <c r="L47" s="27">
        <f>IF(OR(L$3="",$A47=""),"",IF(COUNTIFS(Solicitudes!$A$3:$A$502,$A47,Solicitudes!$D$3:$D$502,"&lt;="&amp;L$3,Solicitudes!$E$3:$E$502,"&gt;="&amp;L$3,Solicitudes!$G$3:$G$502,"Aprobada",Solicitudes!$L$3:$L$502,"&lt;&gt;Licencia",Solicitudes!$L$3:$L$502,"&lt;&gt;Ausencia")&gt;0,"V",IF(COUNTIFS(Solicitudes!$A$3:$A$502,$A47,Solicitudes!$D$3:$D$502,"&lt;="&amp;L$3,Solicitudes!$E$3:$E$502,"&gt;="&amp;L$3,Solicitudes!$G$3:$G$502,"Aprobada",Solicitudes!$L$3:$L$502,"Licencia")+COUNTIFS(Solicitudes!$A$3:$A$502,$A47,Solicitudes!$D$3:$D$502,"&lt;="&amp;L$3,Solicitudes!$E$3:$E$502,"&gt;="&amp;L$3,Solicitudes!$G$3:$G$502,"Aprobada",Solicitudes!$L$3:$L$502,"Ausencia")&gt;0,"L",IF(COUNTIFS(Solicitudes!$A$3:$A$502,$A47,Solicitudes!$D$3:$D$502,"&lt;="&amp;L$3,Solicitudes!$E$3:$E$502,"&gt;="&amp;L$3,Solicitudes!$G$3:$G$502,"Solicitada")+COUNTIFS(Solicitudes!$A$3:$A$502,$A47,Solicitudes!$D$3:$D$502,"&lt;="&amp;L$3,Solicitudes!$E$3:$E$502,"&gt;="&amp;L$3,Solicitudes!$G$3:$G$502,"Planificada")&gt;0,"P",""))))</f>
        <v/>
      </c>
      <c r="M47" s="27">
        <f>IF(OR(M$3="",$A47=""),"",IF(COUNTIFS(Solicitudes!$A$3:$A$502,$A47,Solicitudes!$D$3:$D$502,"&lt;="&amp;M$3,Solicitudes!$E$3:$E$502,"&gt;="&amp;M$3,Solicitudes!$G$3:$G$502,"Aprobada",Solicitudes!$L$3:$L$502,"&lt;&gt;Licencia",Solicitudes!$L$3:$L$502,"&lt;&gt;Ausencia")&gt;0,"V",IF(COUNTIFS(Solicitudes!$A$3:$A$502,$A47,Solicitudes!$D$3:$D$502,"&lt;="&amp;M$3,Solicitudes!$E$3:$E$502,"&gt;="&amp;M$3,Solicitudes!$G$3:$G$502,"Aprobada",Solicitudes!$L$3:$L$502,"Licencia")+COUNTIFS(Solicitudes!$A$3:$A$502,$A47,Solicitudes!$D$3:$D$502,"&lt;="&amp;M$3,Solicitudes!$E$3:$E$502,"&gt;="&amp;M$3,Solicitudes!$G$3:$G$502,"Aprobada",Solicitudes!$L$3:$L$502,"Ausencia")&gt;0,"L",IF(COUNTIFS(Solicitudes!$A$3:$A$502,$A47,Solicitudes!$D$3:$D$502,"&lt;="&amp;M$3,Solicitudes!$E$3:$E$502,"&gt;="&amp;M$3,Solicitudes!$G$3:$G$502,"Solicitada")+COUNTIFS(Solicitudes!$A$3:$A$502,$A47,Solicitudes!$D$3:$D$502,"&lt;="&amp;M$3,Solicitudes!$E$3:$E$502,"&gt;="&amp;M$3,Solicitudes!$G$3:$G$502,"Planificada")&gt;0,"P",""))))</f>
        <v/>
      </c>
      <c r="N47" s="27">
        <f>IF(OR(N$3="",$A47=""),"",IF(COUNTIFS(Solicitudes!$A$3:$A$502,$A47,Solicitudes!$D$3:$D$502,"&lt;="&amp;N$3,Solicitudes!$E$3:$E$502,"&gt;="&amp;N$3,Solicitudes!$G$3:$G$502,"Aprobada",Solicitudes!$L$3:$L$502,"&lt;&gt;Licencia",Solicitudes!$L$3:$L$502,"&lt;&gt;Ausencia")&gt;0,"V",IF(COUNTIFS(Solicitudes!$A$3:$A$502,$A47,Solicitudes!$D$3:$D$502,"&lt;="&amp;N$3,Solicitudes!$E$3:$E$502,"&gt;="&amp;N$3,Solicitudes!$G$3:$G$502,"Aprobada",Solicitudes!$L$3:$L$502,"Licencia")+COUNTIFS(Solicitudes!$A$3:$A$502,$A47,Solicitudes!$D$3:$D$502,"&lt;="&amp;N$3,Solicitudes!$E$3:$E$502,"&gt;="&amp;N$3,Solicitudes!$G$3:$G$502,"Aprobada",Solicitudes!$L$3:$L$502,"Ausencia")&gt;0,"L",IF(COUNTIFS(Solicitudes!$A$3:$A$502,$A47,Solicitudes!$D$3:$D$502,"&lt;="&amp;N$3,Solicitudes!$E$3:$E$502,"&gt;="&amp;N$3,Solicitudes!$G$3:$G$502,"Solicitada")+COUNTIFS(Solicitudes!$A$3:$A$502,$A47,Solicitudes!$D$3:$D$502,"&lt;="&amp;N$3,Solicitudes!$E$3:$E$502,"&gt;="&amp;N$3,Solicitudes!$G$3:$G$502,"Planificada")&gt;0,"P",""))))</f>
        <v/>
      </c>
      <c r="O47" s="27">
        <f>IF(OR(O$3="",$A47=""),"",IF(COUNTIFS(Solicitudes!$A$3:$A$502,$A47,Solicitudes!$D$3:$D$502,"&lt;="&amp;O$3,Solicitudes!$E$3:$E$502,"&gt;="&amp;O$3,Solicitudes!$G$3:$G$502,"Aprobada",Solicitudes!$L$3:$L$502,"&lt;&gt;Licencia",Solicitudes!$L$3:$L$502,"&lt;&gt;Ausencia")&gt;0,"V",IF(COUNTIFS(Solicitudes!$A$3:$A$502,$A47,Solicitudes!$D$3:$D$502,"&lt;="&amp;O$3,Solicitudes!$E$3:$E$502,"&gt;="&amp;O$3,Solicitudes!$G$3:$G$502,"Aprobada",Solicitudes!$L$3:$L$502,"Licencia")+COUNTIFS(Solicitudes!$A$3:$A$502,$A47,Solicitudes!$D$3:$D$502,"&lt;="&amp;O$3,Solicitudes!$E$3:$E$502,"&gt;="&amp;O$3,Solicitudes!$G$3:$G$502,"Aprobada",Solicitudes!$L$3:$L$502,"Ausencia")&gt;0,"L",IF(COUNTIFS(Solicitudes!$A$3:$A$502,$A47,Solicitudes!$D$3:$D$502,"&lt;="&amp;O$3,Solicitudes!$E$3:$E$502,"&gt;="&amp;O$3,Solicitudes!$G$3:$G$502,"Solicitada")+COUNTIFS(Solicitudes!$A$3:$A$502,$A47,Solicitudes!$D$3:$D$502,"&lt;="&amp;O$3,Solicitudes!$E$3:$E$502,"&gt;="&amp;O$3,Solicitudes!$G$3:$G$502,"Planificada")&gt;0,"P",""))))</f>
        <v/>
      </c>
      <c r="P47" s="27">
        <f>IF(OR(P$3="",$A47=""),"",IF(COUNTIFS(Solicitudes!$A$3:$A$502,$A47,Solicitudes!$D$3:$D$502,"&lt;="&amp;P$3,Solicitudes!$E$3:$E$502,"&gt;="&amp;P$3,Solicitudes!$G$3:$G$502,"Aprobada",Solicitudes!$L$3:$L$502,"&lt;&gt;Licencia",Solicitudes!$L$3:$L$502,"&lt;&gt;Ausencia")&gt;0,"V",IF(COUNTIFS(Solicitudes!$A$3:$A$502,$A47,Solicitudes!$D$3:$D$502,"&lt;="&amp;P$3,Solicitudes!$E$3:$E$502,"&gt;="&amp;P$3,Solicitudes!$G$3:$G$502,"Aprobada",Solicitudes!$L$3:$L$502,"Licencia")+COUNTIFS(Solicitudes!$A$3:$A$502,$A47,Solicitudes!$D$3:$D$502,"&lt;="&amp;P$3,Solicitudes!$E$3:$E$502,"&gt;="&amp;P$3,Solicitudes!$G$3:$G$502,"Aprobada",Solicitudes!$L$3:$L$502,"Ausencia")&gt;0,"L",IF(COUNTIFS(Solicitudes!$A$3:$A$502,$A47,Solicitudes!$D$3:$D$502,"&lt;="&amp;P$3,Solicitudes!$E$3:$E$502,"&gt;="&amp;P$3,Solicitudes!$G$3:$G$502,"Solicitada")+COUNTIFS(Solicitudes!$A$3:$A$502,$A47,Solicitudes!$D$3:$D$502,"&lt;="&amp;P$3,Solicitudes!$E$3:$E$502,"&gt;="&amp;P$3,Solicitudes!$G$3:$G$502,"Planificada")&gt;0,"P",""))))</f>
        <v/>
      </c>
      <c r="Q47" s="27">
        <f>IF(OR(Q$3="",$A47=""),"",IF(COUNTIFS(Solicitudes!$A$3:$A$502,$A47,Solicitudes!$D$3:$D$502,"&lt;="&amp;Q$3,Solicitudes!$E$3:$E$502,"&gt;="&amp;Q$3,Solicitudes!$G$3:$G$502,"Aprobada",Solicitudes!$L$3:$L$502,"&lt;&gt;Licencia",Solicitudes!$L$3:$L$502,"&lt;&gt;Ausencia")&gt;0,"V",IF(COUNTIFS(Solicitudes!$A$3:$A$502,$A47,Solicitudes!$D$3:$D$502,"&lt;="&amp;Q$3,Solicitudes!$E$3:$E$502,"&gt;="&amp;Q$3,Solicitudes!$G$3:$G$502,"Aprobada",Solicitudes!$L$3:$L$502,"Licencia")+COUNTIFS(Solicitudes!$A$3:$A$502,$A47,Solicitudes!$D$3:$D$502,"&lt;="&amp;Q$3,Solicitudes!$E$3:$E$502,"&gt;="&amp;Q$3,Solicitudes!$G$3:$G$502,"Aprobada",Solicitudes!$L$3:$L$502,"Ausencia")&gt;0,"L",IF(COUNTIFS(Solicitudes!$A$3:$A$502,$A47,Solicitudes!$D$3:$D$502,"&lt;="&amp;Q$3,Solicitudes!$E$3:$E$502,"&gt;="&amp;Q$3,Solicitudes!$G$3:$G$502,"Solicitada")+COUNTIFS(Solicitudes!$A$3:$A$502,$A47,Solicitudes!$D$3:$D$502,"&lt;="&amp;Q$3,Solicitudes!$E$3:$E$502,"&gt;="&amp;Q$3,Solicitudes!$G$3:$G$502,"Planificada")&gt;0,"P",""))))</f>
        <v/>
      </c>
      <c r="R47" s="27">
        <f>IF(OR(R$3="",$A47=""),"",IF(COUNTIFS(Solicitudes!$A$3:$A$502,$A47,Solicitudes!$D$3:$D$502,"&lt;="&amp;R$3,Solicitudes!$E$3:$E$502,"&gt;="&amp;R$3,Solicitudes!$G$3:$G$502,"Aprobada",Solicitudes!$L$3:$L$502,"&lt;&gt;Licencia",Solicitudes!$L$3:$L$502,"&lt;&gt;Ausencia")&gt;0,"V",IF(COUNTIFS(Solicitudes!$A$3:$A$502,$A47,Solicitudes!$D$3:$D$502,"&lt;="&amp;R$3,Solicitudes!$E$3:$E$502,"&gt;="&amp;R$3,Solicitudes!$G$3:$G$502,"Aprobada",Solicitudes!$L$3:$L$502,"Licencia")+COUNTIFS(Solicitudes!$A$3:$A$502,$A47,Solicitudes!$D$3:$D$502,"&lt;="&amp;R$3,Solicitudes!$E$3:$E$502,"&gt;="&amp;R$3,Solicitudes!$G$3:$G$502,"Aprobada",Solicitudes!$L$3:$L$502,"Ausencia")&gt;0,"L",IF(COUNTIFS(Solicitudes!$A$3:$A$502,$A47,Solicitudes!$D$3:$D$502,"&lt;="&amp;R$3,Solicitudes!$E$3:$E$502,"&gt;="&amp;R$3,Solicitudes!$G$3:$G$502,"Solicitada")+COUNTIFS(Solicitudes!$A$3:$A$502,$A47,Solicitudes!$D$3:$D$502,"&lt;="&amp;R$3,Solicitudes!$E$3:$E$502,"&gt;="&amp;R$3,Solicitudes!$G$3:$G$502,"Planificada")&gt;0,"P",""))))</f>
        <v/>
      </c>
      <c r="S47" s="27">
        <f>IF(OR(S$3="",$A47=""),"",IF(COUNTIFS(Solicitudes!$A$3:$A$502,$A47,Solicitudes!$D$3:$D$502,"&lt;="&amp;S$3,Solicitudes!$E$3:$E$502,"&gt;="&amp;S$3,Solicitudes!$G$3:$G$502,"Aprobada",Solicitudes!$L$3:$L$502,"&lt;&gt;Licencia",Solicitudes!$L$3:$L$502,"&lt;&gt;Ausencia")&gt;0,"V",IF(COUNTIFS(Solicitudes!$A$3:$A$502,$A47,Solicitudes!$D$3:$D$502,"&lt;="&amp;S$3,Solicitudes!$E$3:$E$502,"&gt;="&amp;S$3,Solicitudes!$G$3:$G$502,"Aprobada",Solicitudes!$L$3:$L$502,"Licencia")+COUNTIFS(Solicitudes!$A$3:$A$502,$A47,Solicitudes!$D$3:$D$502,"&lt;="&amp;S$3,Solicitudes!$E$3:$E$502,"&gt;="&amp;S$3,Solicitudes!$G$3:$G$502,"Aprobada",Solicitudes!$L$3:$L$502,"Ausencia")&gt;0,"L",IF(COUNTIFS(Solicitudes!$A$3:$A$502,$A47,Solicitudes!$D$3:$D$502,"&lt;="&amp;S$3,Solicitudes!$E$3:$E$502,"&gt;="&amp;S$3,Solicitudes!$G$3:$G$502,"Solicitada")+COUNTIFS(Solicitudes!$A$3:$A$502,$A47,Solicitudes!$D$3:$D$502,"&lt;="&amp;S$3,Solicitudes!$E$3:$E$502,"&gt;="&amp;S$3,Solicitudes!$G$3:$G$502,"Planificada")&gt;0,"P",""))))</f>
        <v/>
      </c>
      <c r="T47" s="27">
        <f>IF(OR(T$3="",$A47=""),"",IF(COUNTIFS(Solicitudes!$A$3:$A$502,$A47,Solicitudes!$D$3:$D$502,"&lt;="&amp;T$3,Solicitudes!$E$3:$E$502,"&gt;="&amp;T$3,Solicitudes!$G$3:$G$502,"Aprobada",Solicitudes!$L$3:$L$502,"&lt;&gt;Licencia",Solicitudes!$L$3:$L$502,"&lt;&gt;Ausencia")&gt;0,"V",IF(COUNTIFS(Solicitudes!$A$3:$A$502,$A47,Solicitudes!$D$3:$D$502,"&lt;="&amp;T$3,Solicitudes!$E$3:$E$502,"&gt;="&amp;T$3,Solicitudes!$G$3:$G$502,"Aprobada",Solicitudes!$L$3:$L$502,"Licencia")+COUNTIFS(Solicitudes!$A$3:$A$502,$A47,Solicitudes!$D$3:$D$502,"&lt;="&amp;T$3,Solicitudes!$E$3:$E$502,"&gt;="&amp;T$3,Solicitudes!$G$3:$G$502,"Aprobada",Solicitudes!$L$3:$L$502,"Ausencia")&gt;0,"L",IF(COUNTIFS(Solicitudes!$A$3:$A$502,$A47,Solicitudes!$D$3:$D$502,"&lt;="&amp;T$3,Solicitudes!$E$3:$E$502,"&gt;="&amp;T$3,Solicitudes!$G$3:$G$502,"Solicitada")+COUNTIFS(Solicitudes!$A$3:$A$502,$A47,Solicitudes!$D$3:$D$502,"&lt;="&amp;T$3,Solicitudes!$E$3:$E$502,"&gt;="&amp;T$3,Solicitudes!$G$3:$G$502,"Planificada")&gt;0,"P",""))))</f>
        <v/>
      </c>
      <c r="U47" s="27">
        <f>IF(OR(U$3="",$A47=""),"",IF(COUNTIFS(Solicitudes!$A$3:$A$502,$A47,Solicitudes!$D$3:$D$502,"&lt;="&amp;U$3,Solicitudes!$E$3:$E$502,"&gt;="&amp;U$3,Solicitudes!$G$3:$G$502,"Aprobada",Solicitudes!$L$3:$L$502,"&lt;&gt;Licencia",Solicitudes!$L$3:$L$502,"&lt;&gt;Ausencia")&gt;0,"V",IF(COUNTIFS(Solicitudes!$A$3:$A$502,$A47,Solicitudes!$D$3:$D$502,"&lt;="&amp;U$3,Solicitudes!$E$3:$E$502,"&gt;="&amp;U$3,Solicitudes!$G$3:$G$502,"Aprobada",Solicitudes!$L$3:$L$502,"Licencia")+COUNTIFS(Solicitudes!$A$3:$A$502,$A47,Solicitudes!$D$3:$D$502,"&lt;="&amp;U$3,Solicitudes!$E$3:$E$502,"&gt;="&amp;U$3,Solicitudes!$G$3:$G$502,"Aprobada",Solicitudes!$L$3:$L$502,"Ausencia")&gt;0,"L",IF(COUNTIFS(Solicitudes!$A$3:$A$502,$A47,Solicitudes!$D$3:$D$502,"&lt;="&amp;U$3,Solicitudes!$E$3:$E$502,"&gt;="&amp;U$3,Solicitudes!$G$3:$G$502,"Solicitada")+COUNTIFS(Solicitudes!$A$3:$A$502,$A47,Solicitudes!$D$3:$D$502,"&lt;="&amp;U$3,Solicitudes!$E$3:$E$502,"&gt;="&amp;U$3,Solicitudes!$G$3:$G$502,"Planificada")&gt;0,"P",""))))</f>
        <v/>
      </c>
      <c r="V47" s="27">
        <f>IF(OR(V$3="",$A47=""),"",IF(COUNTIFS(Solicitudes!$A$3:$A$502,$A47,Solicitudes!$D$3:$D$502,"&lt;="&amp;V$3,Solicitudes!$E$3:$E$502,"&gt;="&amp;V$3,Solicitudes!$G$3:$G$502,"Aprobada",Solicitudes!$L$3:$L$502,"&lt;&gt;Licencia",Solicitudes!$L$3:$L$502,"&lt;&gt;Ausencia")&gt;0,"V",IF(COUNTIFS(Solicitudes!$A$3:$A$502,$A47,Solicitudes!$D$3:$D$502,"&lt;="&amp;V$3,Solicitudes!$E$3:$E$502,"&gt;="&amp;V$3,Solicitudes!$G$3:$G$502,"Aprobada",Solicitudes!$L$3:$L$502,"Licencia")+COUNTIFS(Solicitudes!$A$3:$A$502,$A47,Solicitudes!$D$3:$D$502,"&lt;="&amp;V$3,Solicitudes!$E$3:$E$502,"&gt;="&amp;V$3,Solicitudes!$G$3:$G$502,"Aprobada",Solicitudes!$L$3:$L$502,"Ausencia")&gt;0,"L",IF(COUNTIFS(Solicitudes!$A$3:$A$502,$A47,Solicitudes!$D$3:$D$502,"&lt;="&amp;V$3,Solicitudes!$E$3:$E$502,"&gt;="&amp;V$3,Solicitudes!$G$3:$G$502,"Solicitada")+COUNTIFS(Solicitudes!$A$3:$A$502,$A47,Solicitudes!$D$3:$D$502,"&lt;="&amp;V$3,Solicitudes!$E$3:$E$502,"&gt;="&amp;V$3,Solicitudes!$G$3:$G$502,"Planificada")&gt;0,"P",""))))</f>
        <v/>
      </c>
      <c r="W47" s="27">
        <f>IF(OR(W$3="",$A47=""),"",IF(COUNTIFS(Solicitudes!$A$3:$A$502,$A47,Solicitudes!$D$3:$D$502,"&lt;="&amp;W$3,Solicitudes!$E$3:$E$502,"&gt;="&amp;W$3,Solicitudes!$G$3:$G$502,"Aprobada",Solicitudes!$L$3:$L$502,"&lt;&gt;Licencia",Solicitudes!$L$3:$L$502,"&lt;&gt;Ausencia")&gt;0,"V",IF(COUNTIFS(Solicitudes!$A$3:$A$502,$A47,Solicitudes!$D$3:$D$502,"&lt;="&amp;W$3,Solicitudes!$E$3:$E$502,"&gt;="&amp;W$3,Solicitudes!$G$3:$G$502,"Aprobada",Solicitudes!$L$3:$L$502,"Licencia")+COUNTIFS(Solicitudes!$A$3:$A$502,$A47,Solicitudes!$D$3:$D$502,"&lt;="&amp;W$3,Solicitudes!$E$3:$E$502,"&gt;="&amp;W$3,Solicitudes!$G$3:$G$502,"Aprobada",Solicitudes!$L$3:$L$502,"Ausencia")&gt;0,"L",IF(COUNTIFS(Solicitudes!$A$3:$A$502,$A47,Solicitudes!$D$3:$D$502,"&lt;="&amp;W$3,Solicitudes!$E$3:$E$502,"&gt;="&amp;W$3,Solicitudes!$G$3:$G$502,"Solicitada")+COUNTIFS(Solicitudes!$A$3:$A$502,$A47,Solicitudes!$D$3:$D$502,"&lt;="&amp;W$3,Solicitudes!$E$3:$E$502,"&gt;="&amp;W$3,Solicitudes!$G$3:$G$502,"Planificada")&gt;0,"P",""))))</f>
        <v/>
      </c>
      <c r="X47" s="27">
        <f>IF(OR(X$3="",$A47=""),"",IF(COUNTIFS(Solicitudes!$A$3:$A$502,$A47,Solicitudes!$D$3:$D$502,"&lt;="&amp;X$3,Solicitudes!$E$3:$E$502,"&gt;="&amp;X$3,Solicitudes!$G$3:$G$502,"Aprobada",Solicitudes!$L$3:$L$502,"&lt;&gt;Licencia",Solicitudes!$L$3:$L$502,"&lt;&gt;Ausencia")&gt;0,"V",IF(COUNTIFS(Solicitudes!$A$3:$A$502,$A47,Solicitudes!$D$3:$D$502,"&lt;="&amp;X$3,Solicitudes!$E$3:$E$502,"&gt;="&amp;X$3,Solicitudes!$G$3:$G$502,"Aprobada",Solicitudes!$L$3:$L$502,"Licencia")+COUNTIFS(Solicitudes!$A$3:$A$502,$A47,Solicitudes!$D$3:$D$502,"&lt;="&amp;X$3,Solicitudes!$E$3:$E$502,"&gt;="&amp;X$3,Solicitudes!$G$3:$G$502,"Aprobada",Solicitudes!$L$3:$L$502,"Ausencia")&gt;0,"L",IF(COUNTIFS(Solicitudes!$A$3:$A$502,$A47,Solicitudes!$D$3:$D$502,"&lt;="&amp;X$3,Solicitudes!$E$3:$E$502,"&gt;="&amp;X$3,Solicitudes!$G$3:$G$502,"Solicitada")+COUNTIFS(Solicitudes!$A$3:$A$502,$A47,Solicitudes!$D$3:$D$502,"&lt;="&amp;X$3,Solicitudes!$E$3:$E$502,"&gt;="&amp;X$3,Solicitudes!$G$3:$G$502,"Planificada")&gt;0,"P",""))))</f>
        <v/>
      </c>
      <c r="Y47" s="27">
        <f>IF(OR(Y$3="",$A47=""),"",IF(COUNTIFS(Solicitudes!$A$3:$A$502,$A47,Solicitudes!$D$3:$D$502,"&lt;="&amp;Y$3,Solicitudes!$E$3:$E$502,"&gt;="&amp;Y$3,Solicitudes!$G$3:$G$502,"Aprobada",Solicitudes!$L$3:$L$502,"&lt;&gt;Licencia",Solicitudes!$L$3:$L$502,"&lt;&gt;Ausencia")&gt;0,"V",IF(COUNTIFS(Solicitudes!$A$3:$A$502,$A47,Solicitudes!$D$3:$D$502,"&lt;="&amp;Y$3,Solicitudes!$E$3:$E$502,"&gt;="&amp;Y$3,Solicitudes!$G$3:$G$502,"Aprobada",Solicitudes!$L$3:$L$502,"Licencia")+COUNTIFS(Solicitudes!$A$3:$A$502,$A47,Solicitudes!$D$3:$D$502,"&lt;="&amp;Y$3,Solicitudes!$E$3:$E$502,"&gt;="&amp;Y$3,Solicitudes!$G$3:$G$502,"Aprobada",Solicitudes!$L$3:$L$502,"Ausencia")&gt;0,"L",IF(COUNTIFS(Solicitudes!$A$3:$A$502,$A47,Solicitudes!$D$3:$D$502,"&lt;="&amp;Y$3,Solicitudes!$E$3:$E$502,"&gt;="&amp;Y$3,Solicitudes!$G$3:$G$502,"Solicitada")+COUNTIFS(Solicitudes!$A$3:$A$502,$A47,Solicitudes!$D$3:$D$502,"&lt;="&amp;Y$3,Solicitudes!$E$3:$E$502,"&gt;="&amp;Y$3,Solicitudes!$G$3:$G$502,"Planificada")&gt;0,"P",""))))</f>
        <v/>
      </c>
      <c r="Z47" s="27">
        <f>IF(OR(Z$3="",$A47=""),"",IF(COUNTIFS(Solicitudes!$A$3:$A$502,$A47,Solicitudes!$D$3:$D$502,"&lt;="&amp;Z$3,Solicitudes!$E$3:$E$502,"&gt;="&amp;Z$3,Solicitudes!$G$3:$G$502,"Aprobada",Solicitudes!$L$3:$L$502,"&lt;&gt;Licencia",Solicitudes!$L$3:$L$502,"&lt;&gt;Ausencia")&gt;0,"V",IF(COUNTIFS(Solicitudes!$A$3:$A$502,$A47,Solicitudes!$D$3:$D$502,"&lt;="&amp;Z$3,Solicitudes!$E$3:$E$502,"&gt;="&amp;Z$3,Solicitudes!$G$3:$G$502,"Aprobada",Solicitudes!$L$3:$L$502,"Licencia")+COUNTIFS(Solicitudes!$A$3:$A$502,$A47,Solicitudes!$D$3:$D$502,"&lt;="&amp;Z$3,Solicitudes!$E$3:$E$502,"&gt;="&amp;Z$3,Solicitudes!$G$3:$G$502,"Aprobada",Solicitudes!$L$3:$L$502,"Ausencia")&gt;0,"L",IF(COUNTIFS(Solicitudes!$A$3:$A$502,$A47,Solicitudes!$D$3:$D$502,"&lt;="&amp;Z$3,Solicitudes!$E$3:$E$502,"&gt;="&amp;Z$3,Solicitudes!$G$3:$G$502,"Solicitada")+COUNTIFS(Solicitudes!$A$3:$A$502,$A47,Solicitudes!$D$3:$D$502,"&lt;="&amp;Z$3,Solicitudes!$E$3:$E$502,"&gt;="&amp;Z$3,Solicitudes!$G$3:$G$502,"Planificada")&gt;0,"P",""))))</f>
        <v/>
      </c>
      <c r="AA47" s="27">
        <f>IF(OR(AA$3="",$A47=""),"",IF(COUNTIFS(Solicitudes!$A$3:$A$502,$A47,Solicitudes!$D$3:$D$502,"&lt;="&amp;AA$3,Solicitudes!$E$3:$E$502,"&gt;="&amp;AA$3,Solicitudes!$G$3:$G$502,"Aprobada",Solicitudes!$L$3:$L$502,"&lt;&gt;Licencia",Solicitudes!$L$3:$L$502,"&lt;&gt;Ausencia")&gt;0,"V",IF(COUNTIFS(Solicitudes!$A$3:$A$502,$A47,Solicitudes!$D$3:$D$502,"&lt;="&amp;AA$3,Solicitudes!$E$3:$E$502,"&gt;="&amp;AA$3,Solicitudes!$G$3:$G$502,"Aprobada",Solicitudes!$L$3:$L$502,"Licencia")+COUNTIFS(Solicitudes!$A$3:$A$502,$A47,Solicitudes!$D$3:$D$502,"&lt;="&amp;AA$3,Solicitudes!$E$3:$E$502,"&gt;="&amp;AA$3,Solicitudes!$G$3:$G$502,"Aprobada",Solicitudes!$L$3:$L$502,"Ausencia")&gt;0,"L",IF(COUNTIFS(Solicitudes!$A$3:$A$502,$A47,Solicitudes!$D$3:$D$502,"&lt;="&amp;AA$3,Solicitudes!$E$3:$E$502,"&gt;="&amp;AA$3,Solicitudes!$G$3:$G$502,"Solicitada")+COUNTIFS(Solicitudes!$A$3:$A$502,$A47,Solicitudes!$D$3:$D$502,"&lt;="&amp;AA$3,Solicitudes!$E$3:$E$502,"&gt;="&amp;AA$3,Solicitudes!$G$3:$G$502,"Planificada")&gt;0,"P",""))))</f>
        <v/>
      </c>
      <c r="AB47" s="27">
        <f>IF(OR(AB$3="",$A47=""),"",IF(COUNTIFS(Solicitudes!$A$3:$A$502,$A47,Solicitudes!$D$3:$D$502,"&lt;="&amp;AB$3,Solicitudes!$E$3:$E$502,"&gt;="&amp;AB$3,Solicitudes!$G$3:$G$502,"Aprobada",Solicitudes!$L$3:$L$502,"&lt;&gt;Licencia",Solicitudes!$L$3:$L$502,"&lt;&gt;Ausencia")&gt;0,"V",IF(COUNTIFS(Solicitudes!$A$3:$A$502,$A47,Solicitudes!$D$3:$D$502,"&lt;="&amp;AB$3,Solicitudes!$E$3:$E$502,"&gt;="&amp;AB$3,Solicitudes!$G$3:$G$502,"Aprobada",Solicitudes!$L$3:$L$502,"Licencia")+COUNTIFS(Solicitudes!$A$3:$A$502,$A47,Solicitudes!$D$3:$D$502,"&lt;="&amp;AB$3,Solicitudes!$E$3:$E$502,"&gt;="&amp;AB$3,Solicitudes!$G$3:$G$502,"Aprobada",Solicitudes!$L$3:$L$502,"Ausencia")&gt;0,"L",IF(COUNTIFS(Solicitudes!$A$3:$A$502,$A47,Solicitudes!$D$3:$D$502,"&lt;="&amp;AB$3,Solicitudes!$E$3:$E$502,"&gt;="&amp;AB$3,Solicitudes!$G$3:$G$502,"Solicitada")+COUNTIFS(Solicitudes!$A$3:$A$502,$A47,Solicitudes!$D$3:$D$502,"&lt;="&amp;AB$3,Solicitudes!$E$3:$E$502,"&gt;="&amp;AB$3,Solicitudes!$G$3:$G$502,"Planificada")&gt;0,"P",""))))</f>
        <v/>
      </c>
      <c r="AC47" s="27">
        <f>IF(OR(AC$3="",$A47=""),"",IF(COUNTIFS(Solicitudes!$A$3:$A$502,$A47,Solicitudes!$D$3:$D$502,"&lt;="&amp;AC$3,Solicitudes!$E$3:$E$502,"&gt;="&amp;AC$3,Solicitudes!$G$3:$G$502,"Aprobada",Solicitudes!$L$3:$L$502,"&lt;&gt;Licencia",Solicitudes!$L$3:$L$502,"&lt;&gt;Ausencia")&gt;0,"V",IF(COUNTIFS(Solicitudes!$A$3:$A$502,$A47,Solicitudes!$D$3:$D$502,"&lt;="&amp;AC$3,Solicitudes!$E$3:$E$502,"&gt;="&amp;AC$3,Solicitudes!$G$3:$G$502,"Aprobada",Solicitudes!$L$3:$L$502,"Licencia")+COUNTIFS(Solicitudes!$A$3:$A$502,$A47,Solicitudes!$D$3:$D$502,"&lt;="&amp;AC$3,Solicitudes!$E$3:$E$502,"&gt;="&amp;AC$3,Solicitudes!$G$3:$G$502,"Aprobada",Solicitudes!$L$3:$L$502,"Ausencia")&gt;0,"L",IF(COUNTIFS(Solicitudes!$A$3:$A$502,$A47,Solicitudes!$D$3:$D$502,"&lt;="&amp;AC$3,Solicitudes!$E$3:$E$502,"&gt;="&amp;AC$3,Solicitudes!$G$3:$G$502,"Solicitada")+COUNTIFS(Solicitudes!$A$3:$A$502,$A47,Solicitudes!$D$3:$D$502,"&lt;="&amp;AC$3,Solicitudes!$E$3:$E$502,"&gt;="&amp;AC$3,Solicitudes!$G$3:$G$502,"Planificada")&gt;0,"P",""))))</f>
        <v/>
      </c>
      <c r="AD47" s="27">
        <f>IF(OR(AD$3="",$A47=""),"",IF(COUNTIFS(Solicitudes!$A$3:$A$502,$A47,Solicitudes!$D$3:$D$502,"&lt;="&amp;AD$3,Solicitudes!$E$3:$E$502,"&gt;="&amp;AD$3,Solicitudes!$G$3:$G$502,"Aprobada",Solicitudes!$L$3:$L$502,"&lt;&gt;Licencia",Solicitudes!$L$3:$L$502,"&lt;&gt;Ausencia")&gt;0,"V",IF(COUNTIFS(Solicitudes!$A$3:$A$502,$A47,Solicitudes!$D$3:$D$502,"&lt;="&amp;AD$3,Solicitudes!$E$3:$E$502,"&gt;="&amp;AD$3,Solicitudes!$G$3:$G$502,"Aprobada",Solicitudes!$L$3:$L$502,"Licencia")+COUNTIFS(Solicitudes!$A$3:$A$502,$A47,Solicitudes!$D$3:$D$502,"&lt;="&amp;AD$3,Solicitudes!$E$3:$E$502,"&gt;="&amp;AD$3,Solicitudes!$G$3:$G$502,"Aprobada",Solicitudes!$L$3:$L$502,"Ausencia")&gt;0,"L",IF(COUNTIFS(Solicitudes!$A$3:$A$502,$A47,Solicitudes!$D$3:$D$502,"&lt;="&amp;AD$3,Solicitudes!$E$3:$E$502,"&gt;="&amp;AD$3,Solicitudes!$G$3:$G$502,"Solicitada")+COUNTIFS(Solicitudes!$A$3:$A$502,$A47,Solicitudes!$D$3:$D$502,"&lt;="&amp;AD$3,Solicitudes!$E$3:$E$502,"&gt;="&amp;AD$3,Solicitudes!$G$3:$G$502,"Planificada")&gt;0,"P",""))))</f>
        <v/>
      </c>
      <c r="AE47" s="27">
        <f>IF(OR(AE$3="",$A47=""),"",IF(COUNTIFS(Solicitudes!$A$3:$A$502,$A47,Solicitudes!$D$3:$D$502,"&lt;="&amp;AE$3,Solicitudes!$E$3:$E$502,"&gt;="&amp;AE$3,Solicitudes!$G$3:$G$502,"Aprobada",Solicitudes!$L$3:$L$502,"&lt;&gt;Licencia",Solicitudes!$L$3:$L$502,"&lt;&gt;Ausencia")&gt;0,"V",IF(COUNTIFS(Solicitudes!$A$3:$A$502,$A47,Solicitudes!$D$3:$D$502,"&lt;="&amp;AE$3,Solicitudes!$E$3:$E$502,"&gt;="&amp;AE$3,Solicitudes!$G$3:$G$502,"Aprobada",Solicitudes!$L$3:$L$502,"Licencia")+COUNTIFS(Solicitudes!$A$3:$A$502,$A47,Solicitudes!$D$3:$D$502,"&lt;="&amp;AE$3,Solicitudes!$E$3:$E$502,"&gt;="&amp;AE$3,Solicitudes!$G$3:$G$502,"Aprobada",Solicitudes!$L$3:$L$502,"Ausencia")&gt;0,"L",IF(COUNTIFS(Solicitudes!$A$3:$A$502,$A47,Solicitudes!$D$3:$D$502,"&lt;="&amp;AE$3,Solicitudes!$E$3:$E$502,"&gt;="&amp;AE$3,Solicitudes!$G$3:$G$502,"Solicitada")+COUNTIFS(Solicitudes!$A$3:$A$502,$A47,Solicitudes!$D$3:$D$502,"&lt;="&amp;AE$3,Solicitudes!$E$3:$E$502,"&gt;="&amp;AE$3,Solicitudes!$G$3:$G$502,"Planificada")&gt;0,"P",""))))</f>
        <v/>
      </c>
      <c r="AF47" s="27">
        <f>IF(OR(AF$3="",$A47=""),"",IF(COUNTIFS(Solicitudes!$A$3:$A$502,$A47,Solicitudes!$D$3:$D$502,"&lt;="&amp;AF$3,Solicitudes!$E$3:$E$502,"&gt;="&amp;AF$3,Solicitudes!$G$3:$G$502,"Aprobada",Solicitudes!$L$3:$L$502,"&lt;&gt;Licencia",Solicitudes!$L$3:$L$502,"&lt;&gt;Ausencia")&gt;0,"V",IF(COUNTIFS(Solicitudes!$A$3:$A$502,$A47,Solicitudes!$D$3:$D$502,"&lt;="&amp;AF$3,Solicitudes!$E$3:$E$502,"&gt;="&amp;AF$3,Solicitudes!$G$3:$G$502,"Aprobada",Solicitudes!$L$3:$L$502,"Licencia")+COUNTIFS(Solicitudes!$A$3:$A$502,$A47,Solicitudes!$D$3:$D$502,"&lt;="&amp;AF$3,Solicitudes!$E$3:$E$502,"&gt;="&amp;AF$3,Solicitudes!$G$3:$G$502,"Aprobada",Solicitudes!$L$3:$L$502,"Ausencia")&gt;0,"L",IF(COUNTIFS(Solicitudes!$A$3:$A$502,$A47,Solicitudes!$D$3:$D$502,"&lt;="&amp;AF$3,Solicitudes!$E$3:$E$502,"&gt;="&amp;AF$3,Solicitudes!$G$3:$G$502,"Solicitada")+COUNTIFS(Solicitudes!$A$3:$A$502,$A47,Solicitudes!$D$3:$D$502,"&lt;="&amp;AF$3,Solicitudes!$E$3:$E$502,"&gt;="&amp;AF$3,Solicitudes!$G$3:$G$502,"Planificada")&gt;0,"P",""))))</f>
        <v/>
      </c>
      <c r="AG47" s="27">
        <f>IF(OR(AG$3="",$A47=""),"",IF(COUNTIFS(Solicitudes!$A$3:$A$502,$A47,Solicitudes!$D$3:$D$502,"&lt;="&amp;AG$3,Solicitudes!$E$3:$E$502,"&gt;="&amp;AG$3,Solicitudes!$G$3:$G$502,"Aprobada",Solicitudes!$L$3:$L$502,"&lt;&gt;Licencia",Solicitudes!$L$3:$L$502,"&lt;&gt;Ausencia")&gt;0,"V",IF(COUNTIFS(Solicitudes!$A$3:$A$502,$A47,Solicitudes!$D$3:$D$502,"&lt;="&amp;AG$3,Solicitudes!$E$3:$E$502,"&gt;="&amp;AG$3,Solicitudes!$G$3:$G$502,"Aprobada",Solicitudes!$L$3:$L$502,"Licencia")+COUNTIFS(Solicitudes!$A$3:$A$502,$A47,Solicitudes!$D$3:$D$502,"&lt;="&amp;AG$3,Solicitudes!$E$3:$E$502,"&gt;="&amp;AG$3,Solicitudes!$G$3:$G$502,"Aprobada",Solicitudes!$L$3:$L$502,"Ausencia")&gt;0,"L",IF(COUNTIFS(Solicitudes!$A$3:$A$502,$A47,Solicitudes!$D$3:$D$502,"&lt;="&amp;AG$3,Solicitudes!$E$3:$E$502,"&gt;="&amp;AG$3,Solicitudes!$G$3:$G$502,"Solicitada")+COUNTIFS(Solicitudes!$A$3:$A$502,$A47,Solicitudes!$D$3:$D$502,"&lt;="&amp;AG$3,Solicitudes!$E$3:$E$502,"&gt;="&amp;AG$3,Solicitudes!$G$3:$G$502,"Planificada")&gt;0,"P",""))))</f>
        <v/>
      </c>
    </row>
    <row r="48">
      <c r="A48">
        <f>IF(Saldos!A48="","",Saldos!A48)</f>
        <v/>
      </c>
      <c r="B48">
        <f>IF(A48="","",Saldos!B48)</f>
        <v/>
      </c>
      <c r="C48" s="27">
        <f>IF(OR(C$3="",$A48=""),"",IF(COUNTIFS(Solicitudes!$A$3:$A$502,$A48,Solicitudes!$D$3:$D$502,"&lt;="&amp;C$3,Solicitudes!$E$3:$E$502,"&gt;="&amp;C$3,Solicitudes!$G$3:$G$502,"Aprobada",Solicitudes!$L$3:$L$502,"&lt;&gt;Licencia",Solicitudes!$L$3:$L$502,"&lt;&gt;Ausencia")&gt;0,"V",IF(COUNTIFS(Solicitudes!$A$3:$A$502,$A48,Solicitudes!$D$3:$D$502,"&lt;="&amp;C$3,Solicitudes!$E$3:$E$502,"&gt;="&amp;C$3,Solicitudes!$G$3:$G$502,"Aprobada",Solicitudes!$L$3:$L$502,"Licencia")+COUNTIFS(Solicitudes!$A$3:$A$502,$A48,Solicitudes!$D$3:$D$502,"&lt;="&amp;C$3,Solicitudes!$E$3:$E$502,"&gt;="&amp;C$3,Solicitudes!$G$3:$G$502,"Aprobada",Solicitudes!$L$3:$L$502,"Ausencia")&gt;0,"L",IF(COUNTIFS(Solicitudes!$A$3:$A$502,$A48,Solicitudes!$D$3:$D$502,"&lt;="&amp;C$3,Solicitudes!$E$3:$E$502,"&gt;="&amp;C$3,Solicitudes!$G$3:$G$502,"Solicitada")+COUNTIFS(Solicitudes!$A$3:$A$502,$A48,Solicitudes!$D$3:$D$502,"&lt;="&amp;C$3,Solicitudes!$E$3:$E$502,"&gt;="&amp;C$3,Solicitudes!$G$3:$G$502,"Planificada")&gt;0,"P",""))))</f>
        <v/>
      </c>
      <c r="D48" s="27">
        <f>IF(OR(D$3="",$A48=""),"",IF(COUNTIFS(Solicitudes!$A$3:$A$502,$A48,Solicitudes!$D$3:$D$502,"&lt;="&amp;D$3,Solicitudes!$E$3:$E$502,"&gt;="&amp;D$3,Solicitudes!$G$3:$G$502,"Aprobada",Solicitudes!$L$3:$L$502,"&lt;&gt;Licencia",Solicitudes!$L$3:$L$502,"&lt;&gt;Ausencia")&gt;0,"V",IF(COUNTIFS(Solicitudes!$A$3:$A$502,$A48,Solicitudes!$D$3:$D$502,"&lt;="&amp;D$3,Solicitudes!$E$3:$E$502,"&gt;="&amp;D$3,Solicitudes!$G$3:$G$502,"Aprobada",Solicitudes!$L$3:$L$502,"Licencia")+COUNTIFS(Solicitudes!$A$3:$A$502,$A48,Solicitudes!$D$3:$D$502,"&lt;="&amp;D$3,Solicitudes!$E$3:$E$502,"&gt;="&amp;D$3,Solicitudes!$G$3:$G$502,"Aprobada",Solicitudes!$L$3:$L$502,"Ausencia")&gt;0,"L",IF(COUNTIFS(Solicitudes!$A$3:$A$502,$A48,Solicitudes!$D$3:$D$502,"&lt;="&amp;D$3,Solicitudes!$E$3:$E$502,"&gt;="&amp;D$3,Solicitudes!$G$3:$G$502,"Solicitada")+COUNTIFS(Solicitudes!$A$3:$A$502,$A48,Solicitudes!$D$3:$D$502,"&lt;="&amp;D$3,Solicitudes!$E$3:$E$502,"&gt;="&amp;D$3,Solicitudes!$G$3:$G$502,"Planificada")&gt;0,"P",""))))</f>
        <v/>
      </c>
      <c r="E48" s="27">
        <f>IF(OR(E$3="",$A48=""),"",IF(COUNTIFS(Solicitudes!$A$3:$A$502,$A48,Solicitudes!$D$3:$D$502,"&lt;="&amp;E$3,Solicitudes!$E$3:$E$502,"&gt;="&amp;E$3,Solicitudes!$G$3:$G$502,"Aprobada",Solicitudes!$L$3:$L$502,"&lt;&gt;Licencia",Solicitudes!$L$3:$L$502,"&lt;&gt;Ausencia")&gt;0,"V",IF(COUNTIFS(Solicitudes!$A$3:$A$502,$A48,Solicitudes!$D$3:$D$502,"&lt;="&amp;E$3,Solicitudes!$E$3:$E$502,"&gt;="&amp;E$3,Solicitudes!$G$3:$G$502,"Aprobada",Solicitudes!$L$3:$L$502,"Licencia")+COUNTIFS(Solicitudes!$A$3:$A$502,$A48,Solicitudes!$D$3:$D$502,"&lt;="&amp;E$3,Solicitudes!$E$3:$E$502,"&gt;="&amp;E$3,Solicitudes!$G$3:$G$502,"Aprobada",Solicitudes!$L$3:$L$502,"Ausencia")&gt;0,"L",IF(COUNTIFS(Solicitudes!$A$3:$A$502,$A48,Solicitudes!$D$3:$D$502,"&lt;="&amp;E$3,Solicitudes!$E$3:$E$502,"&gt;="&amp;E$3,Solicitudes!$G$3:$G$502,"Solicitada")+COUNTIFS(Solicitudes!$A$3:$A$502,$A48,Solicitudes!$D$3:$D$502,"&lt;="&amp;E$3,Solicitudes!$E$3:$E$502,"&gt;="&amp;E$3,Solicitudes!$G$3:$G$502,"Planificada")&gt;0,"P",""))))</f>
        <v/>
      </c>
      <c r="F48" s="27">
        <f>IF(OR(F$3="",$A48=""),"",IF(COUNTIFS(Solicitudes!$A$3:$A$502,$A48,Solicitudes!$D$3:$D$502,"&lt;="&amp;F$3,Solicitudes!$E$3:$E$502,"&gt;="&amp;F$3,Solicitudes!$G$3:$G$502,"Aprobada",Solicitudes!$L$3:$L$502,"&lt;&gt;Licencia",Solicitudes!$L$3:$L$502,"&lt;&gt;Ausencia")&gt;0,"V",IF(COUNTIFS(Solicitudes!$A$3:$A$502,$A48,Solicitudes!$D$3:$D$502,"&lt;="&amp;F$3,Solicitudes!$E$3:$E$502,"&gt;="&amp;F$3,Solicitudes!$G$3:$G$502,"Aprobada",Solicitudes!$L$3:$L$502,"Licencia")+COUNTIFS(Solicitudes!$A$3:$A$502,$A48,Solicitudes!$D$3:$D$502,"&lt;="&amp;F$3,Solicitudes!$E$3:$E$502,"&gt;="&amp;F$3,Solicitudes!$G$3:$G$502,"Aprobada",Solicitudes!$L$3:$L$502,"Ausencia")&gt;0,"L",IF(COUNTIFS(Solicitudes!$A$3:$A$502,$A48,Solicitudes!$D$3:$D$502,"&lt;="&amp;F$3,Solicitudes!$E$3:$E$502,"&gt;="&amp;F$3,Solicitudes!$G$3:$G$502,"Solicitada")+COUNTIFS(Solicitudes!$A$3:$A$502,$A48,Solicitudes!$D$3:$D$502,"&lt;="&amp;F$3,Solicitudes!$E$3:$E$502,"&gt;="&amp;F$3,Solicitudes!$G$3:$G$502,"Planificada")&gt;0,"P",""))))</f>
        <v/>
      </c>
      <c r="G48" s="27">
        <f>IF(OR(G$3="",$A48=""),"",IF(COUNTIFS(Solicitudes!$A$3:$A$502,$A48,Solicitudes!$D$3:$D$502,"&lt;="&amp;G$3,Solicitudes!$E$3:$E$502,"&gt;="&amp;G$3,Solicitudes!$G$3:$G$502,"Aprobada",Solicitudes!$L$3:$L$502,"&lt;&gt;Licencia",Solicitudes!$L$3:$L$502,"&lt;&gt;Ausencia")&gt;0,"V",IF(COUNTIFS(Solicitudes!$A$3:$A$502,$A48,Solicitudes!$D$3:$D$502,"&lt;="&amp;G$3,Solicitudes!$E$3:$E$502,"&gt;="&amp;G$3,Solicitudes!$G$3:$G$502,"Aprobada",Solicitudes!$L$3:$L$502,"Licencia")+COUNTIFS(Solicitudes!$A$3:$A$502,$A48,Solicitudes!$D$3:$D$502,"&lt;="&amp;G$3,Solicitudes!$E$3:$E$502,"&gt;="&amp;G$3,Solicitudes!$G$3:$G$502,"Aprobada",Solicitudes!$L$3:$L$502,"Ausencia")&gt;0,"L",IF(COUNTIFS(Solicitudes!$A$3:$A$502,$A48,Solicitudes!$D$3:$D$502,"&lt;="&amp;G$3,Solicitudes!$E$3:$E$502,"&gt;="&amp;G$3,Solicitudes!$G$3:$G$502,"Solicitada")+COUNTIFS(Solicitudes!$A$3:$A$502,$A48,Solicitudes!$D$3:$D$502,"&lt;="&amp;G$3,Solicitudes!$E$3:$E$502,"&gt;="&amp;G$3,Solicitudes!$G$3:$G$502,"Planificada")&gt;0,"P",""))))</f>
        <v/>
      </c>
      <c r="H48" s="27">
        <f>IF(OR(H$3="",$A48=""),"",IF(COUNTIFS(Solicitudes!$A$3:$A$502,$A48,Solicitudes!$D$3:$D$502,"&lt;="&amp;H$3,Solicitudes!$E$3:$E$502,"&gt;="&amp;H$3,Solicitudes!$G$3:$G$502,"Aprobada",Solicitudes!$L$3:$L$502,"&lt;&gt;Licencia",Solicitudes!$L$3:$L$502,"&lt;&gt;Ausencia")&gt;0,"V",IF(COUNTIFS(Solicitudes!$A$3:$A$502,$A48,Solicitudes!$D$3:$D$502,"&lt;="&amp;H$3,Solicitudes!$E$3:$E$502,"&gt;="&amp;H$3,Solicitudes!$G$3:$G$502,"Aprobada",Solicitudes!$L$3:$L$502,"Licencia")+COUNTIFS(Solicitudes!$A$3:$A$502,$A48,Solicitudes!$D$3:$D$502,"&lt;="&amp;H$3,Solicitudes!$E$3:$E$502,"&gt;="&amp;H$3,Solicitudes!$G$3:$G$502,"Aprobada",Solicitudes!$L$3:$L$502,"Ausencia")&gt;0,"L",IF(COUNTIFS(Solicitudes!$A$3:$A$502,$A48,Solicitudes!$D$3:$D$502,"&lt;="&amp;H$3,Solicitudes!$E$3:$E$502,"&gt;="&amp;H$3,Solicitudes!$G$3:$G$502,"Solicitada")+COUNTIFS(Solicitudes!$A$3:$A$502,$A48,Solicitudes!$D$3:$D$502,"&lt;="&amp;H$3,Solicitudes!$E$3:$E$502,"&gt;="&amp;H$3,Solicitudes!$G$3:$G$502,"Planificada")&gt;0,"P",""))))</f>
        <v/>
      </c>
      <c r="I48" s="27">
        <f>IF(OR(I$3="",$A48=""),"",IF(COUNTIFS(Solicitudes!$A$3:$A$502,$A48,Solicitudes!$D$3:$D$502,"&lt;="&amp;I$3,Solicitudes!$E$3:$E$502,"&gt;="&amp;I$3,Solicitudes!$G$3:$G$502,"Aprobada",Solicitudes!$L$3:$L$502,"&lt;&gt;Licencia",Solicitudes!$L$3:$L$502,"&lt;&gt;Ausencia")&gt;0,"V",IF(COUNTIFS(Solicitudes!$A$3:$A$502,$A48,Solicitudes!$D$3:$D$502,"&lt;="&amp;I$3,Solicitudes!$E$3:$E$502,"&gt;="&amp;I$3,Solicitudes!$G$3:$G$502,"Aprobada",Solicitudes!$L$3:$L$502,"Licencia")+COUNTIFS(Solicitudes!$A$3:$A$502,$A48,Solicitudes!$D$3:$D$502,"&lt;="&amp;I$3,Solicitudes!$E$3:$E$502,"&gt;="&amp;I$3,Solicitudes!$G$3:$G$502,"Aprobada",Solicitudes!$L$3:$L$502,"Ausencia")&gt;0,"L",IF(COUNTIFS(Solicitudes!$A$3:$A$502,$A48,Solicitudes!$D$3:$D$502,"&lt;="&amp;I$3,Solicitudes!$E$3:$E$502,"&gt;="&amp;I$3,Solicitudes!$G$3:$G$502,"Solicitada")+COUNTIFS(Solicitudes!$A$3:$A$502,$A48,Solicitudes!$D$3:$D$502,"&lt;="&amp;I$3,Solicitudes!$E$3:$E$502,"&gt;="&amp;I$3,Solicitudes!$G$3:$G$502,"Planificada")&gt;0,"P",""))))</f>
        <v/>
      </c>
      <c r="J48" s="27">
        <f>IF(OR(J$3="",$A48=""),"",IF(COUNTIFS(Solicitudes!$A$3:$A$502,$A48,Solicitudes!$D$3:$D$502,"&lt;="&amp;J$3,Solicitudes!$E$3:$E$502,"&gt;="&amp;J$3,Solicitudes!$G$3:$G$502,"Aprobada",Solicitudes!$L$3:$L$502,"&lt;&gt;Licencia",Solicitudes!$L$3:$L$502,"&lt;&gt;Ausencia")&gt;0,"V",IF(COUNTIFS(Solicitudes!$A$3:$A$502,$A48,Solicitudes!$D$3:$D$502,"&lt;="&amp;J$3,Solicitudes!$E$3:$E$502,"&gt;="&amp;J$3,Solicitudes!$G$3:$G$502,"Aprobada",Solicitudes!$L$3:$L$502,"Licencia")+COUNTIFS(Solicitudes!$A$3:$A$502,$A48,Solicitudes!$D$3:$D$502,"&lt;="&amp;J$3,Solicitudes!$E$3:$E$502,"&gt;="&amp;J$3,Solicitudes!$G$3:$G$502,"Aprobada",Solicitudes!$L$3:$L$502,"Ausencia")&gt;0,"L",IF(COUNTIFS(Solicitudes!$A$3:$A$502,$A48,Solicitudes!$D$3:$D$502,"&lt;="&amp;J$3,Solicitudes!$E$3:$E$502,"&gt;="&amp;J$3,Solicitudes!$G$3:$G$502,"Solicitada")+COUNTIFS(Solicitudes!$A$3:$A$502,$A48,Solicitudes!$D$3:$D$502,"&lt;="&amp;J$3,Solicitudes!$E$3:$E$502,"&gt;="&amp;J$3,Solicitudes!$G$3:$G$502,"Planificada")&gt;0,"P",""))))</f>
        <v/>
      </c>
      <c r="K48" s="27">
        <f>IF(OR(K$3="",$A48=""),"",IF(COUNTIFS(Solicitudes!$A$3:$A$502,$A48,Solicitudes!$D$3:$D$502,"&lt;="&amp;K$3,Solicitudes!$E$3:$E$502,"&gt;="&amp;K$3,Solicitudes!$G$3:$G$502,"Aprobada",Solicitudes!$L$3:$L$502,"&lt;&gt;Licencia",Solicitudes!$L$3:$L$502,"&lt;&gt;Ausencia")&gt;0,"V",IF(COUNTIFS(Solicitudes!$A$3:$A$502,$A48,Solicitudes!$D$3:$D$502,"&lt;="&amp;K$3,Solicitudes!$E$3:$E$502,"&gt;="&amp;K$3,Solicitudes!$G$3:$G$502,"Aprobada",Solicitudes!$L$3:$L$502,"Licencia")+COUNTIFS(Solicitudes!$A$3:$A$502,$A48,Solicitudes!$D$3:$D$502,"&lt;="&amp;K$3,Solicitudes!$E$3:$E$502,"&gt;="&amp;K$3,Solicitudes!$G$3:$G$502,"Aprobada",Solicitudes!$L$3:$L$502,"Ausencia")&gt;0,"L",IF(COUNTIFS(Solicitudes!$A$3:$A$502,$A48,Solicitudes!$D$3:$D$502,"&lt;="&amp;K$3,Solicitudes!$E$3:$E$502,"&gt;="&amp;K$3,Solicitudes!$G$3:$G$502,"Solicitada")+COUNTIFS(Solicitudes!$A$3:$A$502,$A48,Solicitudes!$D$3:$D$502,"&lt;="&amp;K$3,Solicitudes!$E$3:$E$502,"&gt;="&amp;K$3,Solicitudes!$G$3:$G$502,"Planificada")&gt;0,"P",""))))</f>
        <v/>
      </c>
      <c r="L48" s="27">
        <f>IF(OR(L$3="",$A48=""),"",IF(COUNTIFS(Solicitudes!$A$3:$A$502,$A48,Solicitudes!$D$3:$D$502,"&lt;="&amp;L$3,Solicitudes!$E$3:$E$502,"&gt;="&amp;L$3,Solicitudes!$G$3:$G$502,"Aprobada",Solicitudes!$L$3:$L$502,"&lt;&gt;Licencia",Solicitudes!$L$3:$L$502,"&lt;&gt;Ausencia")&gt;0,"V",IF(COUNTIFS(Solicitudes!$A$3:$A$502,$A48,Solicitudes!$D$3:$D$502,"&lt;="&amp;L$3,Solicitudes!$E$3:$E$502,"&gt;="&amp;L$3,Solicitudes!$G$3:$G$502,"Aprobada",Solicitudes!$L$3:$L$502,"Licencia")+COUNTIFS(Solicitudes!$A$3:$A$502,$A48,Solicitudes!$D$3:$D$502,"&lt;="&amp;L$3,Solicitudes!$E$3:$E$502,"&gt;="&amp;L$3,Solicitudes!$G$3:$G$502,"Aprobada",Solicitudes!$L$3:$L$502,"Ausencia")&gt;0,"L",IF(COUNTIFS(Solicitudes!$A$3:$A$502,$A48,Solicitudes!$D$3:$D$502,"&lt;="&amp;L$3,Solicitudes!$E$3:$E$502,"&gt;="&amp;L$3,Solicitudes!$G$3:$G$502,"Solicitada")+COUNTIFS(Solicitudes!$A$3:$A$502,$A48,Solicitudes!$D$3:$D$502,"&lt;="&amp;L$3,Solicitudes!$E$3:$E$502,"&gt;="&amp;L$3,Solicitudes!$G$3:$G$502,"Planificada")&gt;0,"P",""))))</f>
        <v/>
      </c>
      <c r="M48" s="27">
        <f>IF(OR(M$3="",$A48=""),"",IF(COUNTIFS(Solicitudes!$A$3:$A$502,$A48,Solicitudes!$D$3:$D$502,"&lt;="&amp;M$3,Solicitudes!$E$3:$E$502,"&gt;="&amp;M$3,Solicitudes!$G$3:$G$502,"Aprobada",Solicitudes!$L$3:$L$502,"&lt;&gt;Licencia",Solicitudes!$L$3:$L$502,"&lt;&gt;Ausencia")&gt;0,"V",IF(COUNTIFS(Solicitudes!$A$3:$A$502,$A48,Solicitudes!$D$3:$D$502,"&lt;="&amp;M$3,Solicitudes!$E$3:$E$502,"&gt;="&amp;M$3,Solicitudes!$G$3:$G$502,"Aprobada",Solicitudes!$L$3:$L$502,"Licencia")+COUNTIFS(Solicitudes!$A$3:$A$502,$A48,Solicitudes!$D$3:$D$502,"&lt;="&amp;M$3,Solicitudes!$E$3:$E$502,"&gt;="&amp;M$3,Solicitudes!$G$3:$G$502,"Aprobada",Solicitudes!$L$3:$L$502,"Ausencia")&gt;0,"L",IF(COUNTIFS(Solicitudes!$A$3:$A$502,$A48,Solicitudes!$D$3:$D$502,"&lt;="&amp;M$3,Solicitudes!$E$3:$E$502,"&gt;="&amp;M$3,Solicitudes!$G$3:$G$502,"Solicitada")+COUNTIFS(Solicitudes!$A$3:$A$502,$A48,Solicitudes!$D$3:$D$502,"&lt;="&amp;M$3,Solicitudes!$E$3:$E$502,"&gt;="&amp;M$3,Solicitudes!$G$3:$G$502,"Planificada")&gt;0,"P",""))))</f>
        <v/>
      </c>
      <c r="N48" s="27">
        <f>IF(OR(N$3="",$A48=""),"",IF(COUNTIFS(Solicitudes!$A$3:$A$502,$A48,Solicitudes!$D$3:$D$502,"&lt;="&amp;N$3,Solicitudes!$E$3:$E$502,"&gt;="&amp;N$3,Solicitudes!$G$3:$G$502,"Aprobada",Solicitudes!$L$3:$L$502,"&lt;&gt;Licencia",Solicitudes!$L$3:$L$502,"&lt;&gt;Ausencia")&gt;0,"V",IF(COUNTIFS(Solicitudes!$A$3:$A$502,$A48,Solicitudes!$D$3:$D$502,"&lt;="&amp;N$3,Solicitudes!$E$3:$E$502,"&gt;="&amp;N$3,Solicitudes!$G$3:$G$502,"Aprobada",Solicitudes!$L$3:$L$502,"Licencia")+COUNTIFS(Solicitudes!$A$3:$A$502,$A48,Solicitudes!$D$3:$D$502,"&lt;="&amp;N$3,Solicitudes!$E$3:$E$502,"&gt;="&amp;N$3,Solicitudes!$G$3:$G$502,"Aprobada",Solicitudes!$L$3:$L$502,"Ausencia")&gt;0,"L",IF(COUNTIFS(Solicitudes!$A$3:$A$502,$A48,Solicitudes!$D$3:$D$502,"&lt;="&amp;N$3,Solicitudes!$E$3:$E$502,"&gt;="&amp;N$3,Solicitudes!$G$3:$G$502,"Solicitada")+COUNTIFS(Solicitudes!$A$3:$A$502,$A48,Solicitudes!$D$3:$D$502,"&lt;="&amp;N$3,Solicitudes!$E$3:$E$502,"&gt;="&amp;N$3,Solicitudes!$G$3:$G$502,"Planificada")&gt;0,"P",""))))</f>
        <v/>
      </c>
      <c r="O48" s="27">
        <f>IF(OR(O$3="",$A48=""),"",IF(COUNTIFS(Solicitudes!$A$3:$A$502,$A48,Solicitudes!$D$3:$D$502,"&lt;="&amp;O$3,Solicitudes!$E$3:$E$502,"&gt;="&amp;O$3,Solicitudes!$G$3:$G$502,"Aprobada",Solicitudes!$L$3:$L$502,"&lt;&gt;Licencia",Solicitudes!$L$3:$L$502,"&lt;&gt;Ausencia")&gt;0,"V",IF(COUNTIFS(Solicitudes!$A$3:$A$502,$A48,Solicitudes!$D$3:$D$502,"&lt;="&amp;O$3,Solicitudes!$E$3:$E$502,"&gt;="&amp;O$3,Solicitudes!$G$3:$G$502,"Aprobada",Solicitudes!$L$3:$L$502,"Licencia")+COUNTIFS(Solicitudes!$A$3:$A$502,$A48,Solicitudes!$D$3:$D$502,"&lt;="&amp;O$3,Solicitudes!$E$3:$E$502,"&gt;="&amp;O$3,Solicitudes!$G$3:$G$502,"Aprobada",Solicitudes!$L$3:$L$502,"Ausencia")&gt;0,"L",IF(COUNTIFS(Solicitudes!$A$3:$A$502,$A48,Solicitudes!$D$3:$D$502,"&lt;="&amp;O$3,Solicitudes!$E$3:$E$502,"&gt;="&amp;O$3,Solicitudes!$G$3:$G$502,"Solicitada")+COUNTIFS(Solicitudes!$A$3:$A$502,$A48,Solicitudes!$D$3:$D$502,"&lt;="&amp;O$3,Solicitudes!$E$3:$E$502,"&gt;="&amp;O$3,Solicitudes!$G$3:$G$502,"Planificada")&gt;0,"P",""))))</f>
        <v/>
      </c>
      <c r="P48" s="27">
        <f>IF(OR(P$3="",$A48=""),"",IF(COUNTIFS(Solicitudes!$A$3:$A$502,$A48,Solicitudes!$D$3:$D$502,"&lt;="&amp;P$3,Solicitudes!$E$3:$E$502,"&gt;="&amp;P$3,Solicitudes!$G$3:$G$502,"Aprobada",Solicitudes!$L$3:$L$502,"&lt;&gt;Licencia",Solicitudes!$L$3:$L$502,"&lt;&gt;Ausencia")&gt;0,"V",IF(COUNTIFS(Solicitudes!$A$3:$A$502,$A48,Solicitudes!$D$3:$D$502,"&lt;="&amp;P$3,Solicitudes!$E$3:$E$502,"&gt;="&amp;P$3,Solicitudes!$G$3:$G$502,"Aprobada",Solicitudes!$L$3:$L$502,"Licencia")+COUNTIFS(Solicitudes!$A$3:$A$502,$A48,Solicitudes!$D$3:$D$502,"&lt;="&amp;P$3,Solicitudes!$E$3:$E$502,"&gt;="&amp;P$3,Solicitudes!$G$3:$G$502,"Aprobada",Solicitudes!$L$3:$L$502,"Ausencia")&gt;0,"L",IF(COUNTIFS(Solicitudes!$A$3:$A$502,$A48,Solicitudes!$D$3:$D$502,"&lt;="&amp;P$3,Solicitudes!$E$3:$E$502,"&gt;="&amp;P$3,Solicitudes!$G$3:$G$502,"Solicitada")+COUNTIFS(Solicitudes!$A$3:$A$502,$A48,Solicitudes!$D$3:$D$502,"&lt;="&amp;P$3,Solicitudes!$E$3:$E$502,"&gt;="&amp;P$3,Solicitudes!$G$3:$G$502,"Planificada")&gt;0,"P",""))))</f>
        <v/>
      </c>
      <c r="Q48" s="27">
        <f>IF(OR(Q$3="",$A48=""),"",IF(COUNTIFS(Solicitudes!$A$3:$A$502,$A48,Solicitudes!$D$3:$D$502,"&lt;="&amp;Q$3,Solicitudes!$E$3:$E$502,"&gt;="&amp;Q$3,Solicitudes!$G$3:$G$502,"Aprobada",Solicitudes!$L$3:$L$502,"&lt;&gt;Licencia",Solicitudes!$L$3:$L$502,"&lt;&gt;Ausencia")&gt;0,"V",IF(COUNTIFS(Solicitudes!$A$3:$A$502,$A48,Solicitudes!$D$3:$D$502,"&lt;="&amp;Q$3,Solicitudes!$E$3:$E$502,"&gt;="&amp;Q$3,Solicitudes!$G$3:$G$502,"Aprobada",Solicitudes!$L$3:$L$502,"Licencia")+COUNTIFS(Solicitudes!$A$3:$A$502,$A48,Solicitudes!$D$3:$D$502,"&lt;="&amp;Q$3,Solicitudes!$E$3:$E$502,"&gt;="&amp;Q$3,Solicitudes!$G$3:$G$502,"Aprobada",Solicitudes!$L$3:$L$502,"Ausencia")&gt;0,"L",IF(COUNTIFS(Solicitudes!$A$3:$A$502,$A48,Solicitudes!$D$3:$D$502,"&lt;="&amp;Q$3,Solicitudes!$E$3:$E$502,"&gt;="&amp;Q$3,Solicitudes!$G$3:$G$502,"Solicitada")+COUNTIFS(Solicitudes!$A$3:$A$502,$A48,Solicitudes!$D$3:$D$502,"&lt;="&amp;Q$3,Solicitudes!$E$3:$E$502,"&gt;="&amp;Q$3,Solicitudes!$G$3:$G$502,"Planificada")&gt;0,"P",""))))</f>
        <v/>
      </c>
      <c r="R48" s="27">
        <f>IF(OR(R$3="",$A48=""),"",IF(COUNTIFS(Solicitudes!$A$3:$A$502,$A48,Solicitudes!$D$3:$D$502,"&lt;="&amp;R$3,Solicitudes!$E$3:$E$502,"&gt;="&amp;R$3,Solicitudes!$G$3:$G$502,"Aprobada",Solicitudes!$L$3:$L$502,"&lt;&gt;Licencia",Solicitudes!$L$3:$L$502,"&lt;&gt;Ausencia")&gt;0,"V",IF(COUNTIFS(Solicitudes!$A$3:$A$502,$A48,Solicitudes!$D$3:$D$502,"&lt;="&amp;R$3,Solicitudes!$E$3:$E$502,"&gt;="&amp;R$3,Solicitudes!$G$3:$G$502,"Aprobada",Solicitudes!$L$3:$L$502,"Licencia")+COUNTIFS(Solicitudes!$A$3:$A$502,$A48,Solicitudes!$D$3:$D$502,"&lt;="&amp;R$3,Solicitudes!$E$3:$E$502,"&gt;="&amp;R$3,Solicitudes!$G$3:$G$502,"Aprobada",Solicitudes!$L$3:$L$502,"Ausencia")&gt;0,"L",IF(COUNTIFS(Solicitudes!$A$3:$A$502,$A48,Solicitudes!$D$3:$D$502,"&lt;="&amp;R$3,Solicitudes!$E$3:$E$502,"&gt;="&amp;R$3,Solicitudes!$G$3:$G$502,"Solicitada")+COUNTIFS(Solicitudes!$A$3:$A$502,$A48,Solicitudes!$D$3:$D$502,"&lt;="&amp;R$3,Solicitudes!$E$3:$E$502,"&gt;="&amp;R$3,Solicitudes!$G$3:$G$502,"Planificada")&gt;0,"P",""))))</f>
        <v/>
      </c>
      <c r="S48" s="27">
        <f>IF(OR(S$3="",$A48=""),"",IF(COUNTIFS(Solicitudes!$A$3:$A$502,$A48,Solicitudes!$D$3:$D$502,"&lt;="&amp;S$3,Solicitudes!$E$3:$E$502,"&gt;="&amp;S$3,Solicitudes!$G$3:$G$502,"Aprobada",Solicitudes!$L$3:$L$502,"&lt;&gt;Licencia",Solicitudes!$L$3:$L$502,"&lt;&gt;Ausencia")&gt;0,"V",IF(COUNTIFS(Solicitudes!$A$3:$A$502,$A48,Solicitudes!$D$3:$D$502,"&lt;="&amp;S$3,Solicitudes!$E$3:$E$502,"&gt;="&amp;S$3,Solicitudes!$G$3:$G$502,"Aprobada",Solicitudes!$L$3:$L$502,"Licencia")+COUNTIFS(Solicitudes!$A$3:$A$502,$A48,Solicitudes!$D$3:$D$502,"&lt;="&amp;S$3,Solicitudes!$E$3:$E$502,"&gt;="&amp;S$3,Solicitudes!$G$3:$G$502,"Aprobada",Solicitudes!$L$3:$L$502,"Ausencia")&gt;0,"L",IF(COUNTIFS(Solicitudes!$A$3:$A$502,$A48,Solicitudes!$D$3:$D$502,"&lt;="&amp;S$3,Solicitudes!$E$3:$E$502,"&gt;="&amp;S$3,Solicitudes!$G$3:$G$502,"Solicitada")+COUNTIFS(Solicitudes!$A$3:$A$502,$A48,Solicitudes!$D$3:$D$502,"&lt;="&amp;S$3,Solicitudes!$E$3:$E$502,"&gt;="&amp;S$3,Solicitudes!$G$3:$G$502,"Planificada")&gt;0,"P",""))))</f>
        <v/>
      </c>
      <c r="T48" s="27">
        <f>IF(OR(T$3="",$A48=""),"",IF(COUNTIFS(Solicitudes!$A$3:$A$502,$A48,Solicitudes!$D$3:$D$502,"&lt;="&amp;T$3,Solicitudes!$E$3:$E$502,"&gt;="&amp;T$3,Solicitudes!$G$3:$G$502,"Aprobada",Solicitudes!$L$3:$L$502,"&lt;&gt;Licencia",Solicitudes!$L$3:$L$502,"&lt;&gt;Ausencia")&gt;0,"V",IF(COUNTIFS(Solicitudes!$A$3:$A$502,$A48,Solicitudes!$D$3:$D$502,"&lt;="&amp;T$3,Solicitudes!$E$3:$E$502,"&gt;="&amp;T$3,Solicitudes!$G$3:$G$502,"Aprobada",Solicitudes!$L$3:$L$502,"Licencia")+COUNTIFS(Solicitudes!$A$3:$A$502,$A48,Solicitudes!$D$3:$D$502,"&lt;="&amp;T$3,Solicitudes!$E$3:$E$502,"&gt;="&amp;T$3,Solicitudes!$G$3:$G$502,"Aprobada",Solicitudes!$L$3:$L$502,"Ausencia")&gt;0,"L",IF(COUNTIFS(Solicitudes!$A$3:$A$502,$A48,Solicitudes!$D$3:$D$502,"&lt;="&amp;T$3,Solicitudes!$E$3:$E$502,"&gt;="&amp;T$3,Solicitudes!$G$3:$G$502,"Solicitada")+COUNTIFS(Solicitudes!$A$3:$A$502,$A48,Solicitudes!$D$3:$D$502,"&lt;="&amp;T$3,Solicitudes!$E$3:$E$502,"&gt;="&amp;T$3,Solicitudes!$G$3:$G$502,"Planificada")&gt;0,"P",""))))</f>
        <v/>
      </c>
      <c r="U48" s="27">
        <f>IF(OR(U$3="",$A48=""),"",IF(COUNTIFS(Solicitudes!$A$3:$A$502,$A48,Solicitudes!$D$3:$D$502,"&lt;="&amp;U$3,Solicitudes!$E$3:$E$502,"&gt;="&amp;U$3,Solicitudes!$G$3:$G$502,"Aprobada",Solicitudes!$L$3:$L$502,"&lt;&gt;Licencia",Solicitudes!$L$3:$L$502,"&lt;&gt;Ausencia")&gt;0,"V",IF(COUNTIFS(Solicitudes!$A$3:$A$502,$A48,Solicitudes!$D$3:$D$502,"&lt;="&amp;U$3,Solicitudes!$E$3:$E$502,"&gt;="&amp;U$3,Solicitudes!$G$3:$G$502,"Aprobada",Solicitudes!$L$3:$L$502,"Licencia")+COUNTIFS(Solicitudes!$A$3:$A$502,$A48,Solicitudes!$D$3:$D$502,"&lt;="&amp;U$3,Solicitudes!$E$3:$E$502,"&gt;="&amp;U$3,Solicitudes!$G$3:$G$502,"Aprobada",Solicitudes!$L$3:$L$502,"Ausencia")&gt;0,"L",IF(COUNTIFS(Solicitudes!$A$3:$A$502,$A48,Solicitudes!$D$3:$D$502,"&lt;="&amp;U$3,Solicitudes!$E$3:$E$502,"&gt;="&amp;U$3,Solicitudes!$G$3:$G$502,"Solicitada")+COUNTIFS(Solicitudes!$A$3:$A$502,$A48,Solicitudes!$D$3:$D$502,"&lt;="&amp;U$3,Solicitudes!$E$3:$E$502,"&gt;="&amp;U$3,Solicitudes!$G$3:$G$502,"Planificada")&gt;0,"P",""))))</f>
        <v/>
      </c>
      <c r="V48" s="27">
        <f>IF(OR(V$3="",$A48=""),"",IF(COUNTIFS(Solicitudes!$A$3:$A$502,$A48,Solicitudes!$D$3:$D$502,"&lt;="&amp;V$3,Solicitudes!$E$3:$E$502,"&gt;="&amp;V$3,Solicitudes!$G$3:$G$502,"Aprobada",Solicitudes!$L$3:$L$502,"&lt;&gt;Licencia",Solicitudes!$L$3:$L$502,"&lt;&gt;Ausencia")&gt;0,"V",IF(COUNTIFS(Solicitudes!$A$3:$A$502,$A48,Solicitudes!$D$3:$D$502,"&lt;="&amp;V$3,Solicitudes!$E$3:$E$502,"&gt;="&amp;V$3,Solicitudes!$G$3:$G$502,"Aprobada",Solicitudes!$L$3:$L$502,"Licencia")+COUNTIFS(Solicitudes!$A$3:$A$502,$A48,Solicitudes!$D$3:$D$502,"&lt;="&amp;V$3,Solicitudes!$E$3:$E$502,"&gt;="&amp;V$3,Solicitudes!$G$3:$G$502,"Aprobada",Solicitudes!$L$3:$L$502,"Ausencia")&gt;0,"L",IF(COUNTIFS(Solicitudes!$A$3:$A$502,$A48,Solicitudes!$D$3:$D$502,"&lt;="&amp;V$3,Solicitudes!$E$3:$E$502,"&gt;="&amp;V$3,Solicitudes!$G$3:$G$502,"Solicitada")+COUNTIFS(Solicitudes!$A$3:$A$502,$A48,Solicitudes!$D$3:$D$502,"&lt;="&amp;V$3,Solicitudes!$E$3:$E$502,"&gt;="&amp;V$3,Solicitudes!$G$3:$G$502,"Planificada")&gt;0,"P",""))))</f>
        <v/>
      </c>
      <c r="W48" s="27">
        <f>IF(OR(W$3="",$A48=""),"",IF(COUNTIFS(Solicitudes!$A$3:$A$502,$A48,Solicitudes!$D$3:$D$502,"&lt;="&amp;W$3,Solicitudes!$E$3:$E$502,"&gt;="&amp;W$3,Solicitudes!$G$3:$G$502,"Aprobada",Solicitudes!$L$3:$L$502,"&lt;&gt;Licencia",Solicitudes!$L$3:$L$502,"&lt;&gt;Ausencia")&gt;0,"V",IF(COUNTIFS(Solicitudes!$A$3:$A$502,$A48,Solicitudes!$D$3:$D$502,"&lt;="&amp;W$3,Solicitudes!$E$3:$E$502,"&gt;="&amp;W$3,Solicitudes!$G$3:$G$502,"Aprobada",Solicitudes!$L$3:$L$502,"Licencia")+COUNTIFS(Solicitudes!$A$3:$A$502,$A48,Solicitudes!$D$3:$D$502,"&lt;="&amp;W$3,Solicitudes!$E$3:$E$502,"&gt;="&amp;W$3,Solicitudes!$G$3:$G$502,"Aprobada",Solicitudes!$L$3:$L$502,"Ausencia")&gt;0,"L",IF(COUNTIFS(Solicitudes!$A$3:$A$502,$A48,Solicitudes!$D$3:$D$502,"&lt;="&amp;W$3,Solicitudes!$E$3:$E$502,"&gt;="&amp;W$3,Solicitudes!$G$3:$G$502,"Solicitada")+COUNTIFS(Solicitudes!$A$3:$A$502,$A48,Solicitudes!$D$3:$D$502,"&lt;="&amp;W$3,Solicitudes!$E$3:$E$502,"&gt;="&amp;W$3,Solicitudes!$G$3:$G$502,"Planificada")&gt;0,"P",""))))</f>
        <v/>
      </c>
      <c r="X48" s="27">
        <f>IF(OR(X$3="",$A48=""),"",IF(COUNTIFS(Solicitudes!$A$3:$A$502,$A48,Solicitudes!$D$3:$D$502,"&lt;="&amp;X$3,Solicitudes!$E$3:$E$502,"&gt;="&amp;X$3,Solicitudes!$G$3:$G$502,"Aprobada",Solicitudes!$L$3:$L$502,"&lt;&gt;Licencia",Solicitudes!$L$3:$L$502,"&lt;&gt;Ausencia")&gt;0,"V",IF(COUNTIFS(Solicitudes!$A$3:$A$502,$A48,Solicitudes!$D$3:$D$502,"&lt;="&amp;X$3,Solicitudes!$E$3:$E$502,"&gt;="&amp;X$3,Solicitudes!$G$3:$G$502,"Aprobada",Solicitudes!$L$3:$L$502,"Licencia")+COUNTIFS(Solicitudes!$A$3:$A$502,$A48,Solicitudes!$D$3:$D$502,"&lt;="&amp;X$3,Solicitudes!$E$3:$E$502,"&gt;="&amp;X$3,Solicitudes!$G$3:$G$502,"Aprobada",Solicitudes!$L$3:$L$502,"Ausencia")&gt;0,"L",IF(COUNTIFS(Solicitudes!$A$3:$A$502,$A48,Solicitudes!$D$3:$D$502,"&lt;="&amp;X$3,Solicitudes!$E$3:$E$502,"&gt;="&amp;X$3,Solicitudes!$G$3:$G$502,"Solicitada")+COUNTIFS(Solicitudes!$A$3:$A$502,$A48,Solicitudes!$D$3:$D$502,"&lt;="&amp;X$3,Solicitudes!$E$3:$E$502,"&gt;="&amp;X$3,Solicitudes!$G$3:$G$502,"Planificada")&gt;0,"P",""))))</f>
        <v/>
      </c>
      <c r="Y48" s="27">
        <f>IF(OR(Y$3="",$A48=""),"",IF(COUNTIFS(Solicitudes!$A$3:$A$502,$A48,Solicitudes!$D$3:$D$502,"&lt;="&amp;Y$3,Solicitudes!$E$3:$E$502,"&gt;="&amp;Y$3,Solicitudes!$G$3:$G$502,"Aprobada",Solicitudes!$L$3:$L$502,"&lt;&gt;Licencia",Solicitudes!$L$3:$L$502,"&lt;&gt;Ausencia")&gt;0,"V",IF(COUNTIFS(Solicitudes!$A$3:$A$502,$A48,Solicitudes!$D$3:$D$502,"&lt;="&amp;Y$3,Solicitudes!$E$3:$E$502,"&gt;="&amp;Y$3,Solicitudes!$G$3:$G$502,"Aprobada",Solicitudes!$L$3:$L$502,"Licencia")+COUNTIFS(Solicitudes!$A$3:$A$502,$A48,Solicitudes!$D$3:$D$502,"&lt;="&amp;Y$3,Solicitudes!$E$3:$E$502,"&gt;="&amp;Y$3,Solicitudes!$G$3:$G$502,"Aprobada",Solicitudes!$L$3:$L$502,"Ausencia")&gt;0,"L",IF(COUNTIFS(Solicitudes!$A$3:$A$502,$A48,Solicitudes!$D$3:$D$502,"&lt;="&amp;Y$3,Solicitudes!$E$3:$E$502,"&gt;="&amp;Y$3,Solicitudes!$G$3:$G$502,"Solicitada")+COUNTIFS(Solicitudes!$A$3:$A$502,$A48,Solicitudes!$D$3:$D$502,"&lt;="&amp;Y$3,Solicitudes!$E$3:$E$502,"&gt;="&amp;Y$3,Solicitudes!$G$3:$G$502,"Planificada")&gt;0,"P",""))))</f>
        <v/>
      </c>
      <c r="Z48" s="27">
        <f>IF(OR(Z$3="",$A48=""),"",IF(COUNTIFS(Solicitudes!$A$3:$A$502,$A48,Solicitudes!$D$3:$D$502,"&lt;="&amp;Z$3,Solicitudes!$E$3:$E$502,"&gt;="&amp;Z$3,Solicitudes!$G$3:$G$502,"Aprobada",Solicitudes!$L$3:$L$502,"&lt;&gt;Licencia",Solicitudes!$L$3:$L$502,"&lt;&gt;Ausencia")&gt;0,"V",IF(COUNTIFS(Solicitudes!$A$3:$A$502,$A48,Solicitudes!$D$3:$D$502,"&lt;="&amp;Z$3,Solicitudes!$E$3:$E$502,"&gt;="&amp;Z$3,Solicitudes!$G$3:$G$502,"Aprobada",Solicitudes!$L$3:$L$502,"Licencia")+COUNTIFS(Solicitudes!$A$3:$A$502,$A48,Solicitudes!$D$3:$D$502,"&lt;="&amp;Z$3,Solicitudes!$E$3:$E$502,"&gt;="&amp;Z$3,Solicitudes!$G$3:$G$502,"Aprobada",Solicitudes!$L$3:$L$502,"Ausencia")&gt;0,"L",IF(COUNTIFS(Solicitudes!$A$3:$A$502,$A48,Solicitudes!$D$3:$D$502,"&lt;="&amp;Z$3,Solicitudes!$E$3:$E$502,"&gt;="&amp;Z$3,Solicitudes!$G$3:$G$502,"Solicitada")+COUNTIFS(Solicitudes!$A$3:$A$502,$A48,Solicitudes!$D$3:$D$502,"&lt;="&amp;Z$3,Solicitudes!$E$3:$E$502,"&gt;="&amp;Z$3,Solicitudes!$G$3:$G$502,"Planificada")&gt;0,"P",""))))</f>
        <v/>
      </c>
      <c r="AA48" s="27">
        <f>IF(OR(AA$3="",$A48=""),"",IF(COUNTIFS(Solicitudes!$A$3:$A$502,$A48,Solicitudes!$D$3:$D$502,"&lt;="&amp;AA$3,Solicitudes!$E$3:$E$502,"&gt;="&amp;AA$3,Solicitudes!$G$3:$G$502,"Aprobada",Solicitudes!$L$3:$L$502,"&lt;&gt;Licencia",Solicitudes!$L$3:$L$502,"&lt;&gt;Ausencia")&gt;0,"V",IF(COUNTIFS(Solicitudes!$A$3:$A$502,$A48,Solicitudes!$D$3:$D$502,"&lt;="&amp;AA$3,Solicitudes!$E$3:$E$502,"&gt;="&amp;AA$3,Solicitudes!$G$3:$G$502,"Aprobada",Solicitudes!$L$3:$L$502,"Licencia")+COUNTIFS(Solicitudes!$A$3:$A$502,$A48,Solicitudes!$D$3:$D$502,"&lt;="&amp;AA$3,Solicitudes!$E$3:$E$502,"&gt;="&amp;AA$3,Solicitudes!$G$3:$G$502,"Aprobada",Solicitudes!$L$3:$L$502,"Ausencia")&gt;0,"L",IF(COUNTIFS(Solicitudes!$A$3:$A$502,$A48,Solicitudes!$D$3:$D$502,"&lt;="&amp;AA$3,Solicitudes!$E$3:$E$502,"&gt;="&amp;AA$3,Solicitudes!$G$3:$G$502,"Solicitada")+COUNTIFS(Solicitudes!$A$3:$A$502,$A48,Solicitudes!$D$3:$D$502,"&lt;="&amp;AA$3,Solicitudes!$E$3:$E$502,"&gt;="&amp;AA$3,Solicitudes!$G$3:$G$502,"Planificada")&gt;0,"P",""))))</f>
        <v/>
      </c>
      <c r="AB48" s="27">
        <f>IF(OR(AB$3="",$A48=""),"",IF(COUNTIFS(Solicitudes!$A$3:$A$502,$A48,Solicitudes!$D$3:$D$502,"&lt;="&amp;AB$3,Solicitudes!$E$3:$E$502,"&gt;="&amp;AB$3,Solicitudes!$G$3:$G$502,"Aprobada",Solicitudes!$L$3:$L$502,"&lt;&gt;Licencia",Solicitudes!$L$3:$L$502,"&lt;&gt;Ausencia")&gt;0,"V",IF(COUNTIFS(Solicitudes!$A$3:$A$502,$A48,Solicitudes!$D$3:$D$502,"&lt;="&amp;AB$3,Solicitudes!$E$3:$E$502,"&gt;="&amp;AB$3,Solicitudes!$G$3:$G$502,"Aprobada",Solicitudes!$L$3:$L$502,"Licencia")+COUNTIFS(Solicitudes!$A$3:$A$502,$A48,Solicitudes!$D$3:$D$502,"&lt;="&amp;AB$3,Solicitudes!$E$3:$E$502,"&gt;="&amp;AB$3,Solicitudes!$G$3:$G$502,"Aprobada",Solicitudes!$L$3:$L$502,"Ausencia")&gt;0,"L",IF(COUNTIFS(Solicitudes!$A$3:$A$502,$A48,Solicitudes!$D$3:$D$502,"&lt;="&amp;AB$3,Solicitudes!$E$3:$E$502,"&gt;="&amp;AB$3,Solicitudes!$G$3:$G$502,"Solicitada")+COUNTIFS(Solicitudes!$A$3:$A$502,$A48,Solicitudes!$D$3:$D$502,"&lt;="&amp;AB$3,Solicitudes!$E$3:$E$502,"&gt;="&amp;AB$3,Solicitudes!$G$3:$G$502,"Planificada")&gt;0,"P",""))))</f>
        <v/>
      </c>
      <c r="AC48" s="27">
        <f>IF(OR(AC$3="",$A48=""),"",IF(COUNTIFS(Solicitudes!$A$3:$A$502,$A48,Solicitudes!$D$3:$D$502,"&lt;="&amp;AC$3,Solicitudes!$E$3:$E$502,"&gt;="&amp;AC$3,Solicitudes!$G$3:$G$502,"Aprobada",Solicitudes!$L$3:$L$502,"&lt;&gt;Licencia",Solicitudes!$L$3:$L$502,"&lt;&gt;Ausencia")&gt;0,"V",IF(COUNTIFS(Solicitudes!$A$3:$A$502,$A48,Solicitudes!$D$3:$D$502,"&lt;="&amp;AC$3,Solicitudes!$E$3:$E$502,"&gt;="&amp;AC$3,Solicitudes!$G$3:$G$502,"Aprobada",Solicitudes!$L$3:$L$502,"Licencia")+COUNTIFS(Solicitudes!$A$3:$A$502,$A48,Solicitudes!$D$3:$D$502,"&lt;="&amp;AC$3,Solicitudes!$E$3:$E$502,"&gt;="&amp;AC$3,Solicitudes!$G$3:$G$502,"Aprobada",Solicitudes!$L$3:$L$502,"Ausencia")&gt;0,"L",IF(COUNTIFS(Solicitudes!$A$3:$A$502,$A48,Solicitudes!$D$3:$D$502,"&lt;="&amp;AC$3,Solicitudes!$E$3:$E$502,"&gt;="&amp;AC$3,Solicitudes!$G$3:$G$502,"Solicitada")+COUNTIFS(Solicitudes!$A$3:$A$502,$A48,Solicitudes!$D$3:$D$502,"&lt;="&amp;AC$3,Solicitudes!$E$3:$E$502,"&gt;="&amp;AC$3,Solicitudes!$G$3:$G$502,"Planificada")&gt;0,"P",""))))</f>
        <v/>
      </c>
      <c r="AD48" s="27">
        <f>IF(OR(AD$3="",$A48=""),"",IF(COUNTIFS(Solicitudes!$A$3:$A$502,$A48,Solicitudes!$D$3:$D$502,"&lt;="&amp;AD$3,Solicitudes!$E$3:$E$502,"&gt;="&amp;AD$3,Solicitudes!$G$3:$G$502,"Aprobada",Solicitudes!$L$3:$L$502,"&lt;&gt;Licencia",Solicitudes!$L$3:$L$502,"&lt;&gt;Ausencia")&gt;0,"V",IF(COUNTIFS(Solicitudes!$A$3:$A$502,$A48,Solicitudes!$D$3:$D$502,"&lt;="&amp;AD$3,Solicitudes!$E$3:$E$502,"&gt;="&amp;AD$3,Solicitudes!$G$3:$G$502,"Aprobada",Solicitudes!$L$3:$L$502,"Licencia")+COUNTIFS(Solicitudes!$A$3:$A$502,$A48,Solicitudes!$D$3:$D$502,"&lt;="&amp;AD$3,Solicitudes!$E$3:$E$502,"&gt;="&amp;AD$3,Solicitudes!$G$3:$G$502,"Aprobada",Solicitudes!$L$3:$L$502,"Ausencia")&gt;0,"L",IF(COUNTIFS(Solicitudes!$A$3:$A$502,$A48,Solicitudes!$D$3:$D$502,"&lt;="&amp;AD$3,Solicitudes!$E$3:$E$502,"&gt;="&amp;AD$3,Solicitudes!$G$3:$G$502,"Solicitada")+COUNTIFS(Solicitudes!$A$3:$A$502,$A48,Solicitudes!$D$3:$D$502,"&lt;="&amp;AD$3,Solicitudes!$E$3:$E$502,"&gt;="&amp;AD$3,Solicitudes!$G$3:$G$502,"Planificada")&gt;0,"P",""))))</f>
        <v/>
      </c>
      <c r="AE48" s="27">
        <f>IF(OR(AE$3="",$A48=""),"",IF(COUNTIFS(Solicitudes!$A$3:$A$502,$A48,Solicitudes!$D$3:$D$502,"&lt;="&amp;AE$3,Solicitudes!$E$3:$E$502,"&gt;="&amp;AE$3,Solicitudes!$G$3:$G$502,"Aprobada",Solicitudes!$L$3:$L$502,"&lt;&gt;Licencia",Solicitudes!$L$3:$L$502,"&lt;&gt;Ausencia")&gt;0,"V",IF(COUNTIFS(Solicitudes!$A$3:$A$502,$A48,Solicitudes!$D$3:$D$502,"&lt;="&amp;AE$3,Solicitudes!$E$3:$E$502,"&gt;="&amp;AE$3,Solicitudes!$G$3:$G$502,"Aprobada",Solicitudes!$L$3:$L$502,"Licencia")+COUNTIFS(Solicitudes!$A$3:$A$502,$A48,Solicitudes!$D$3:$D$502,"&lt;="&amp;AE$3,Solicitudes!$E$3:$E$502,"&gt;="&amp;AE$3,Solicitudes!$G$3:$G$502,"Aprobada",Solicitudes!$L$3:$L$502,"Ausencia")&gt;0,"L",IF(COUNTIFS(Solicitudes!$A$3:$A$502,$A48,Solicitudes!$D$3:$D$502,"&lt;="&amp;AE$3,Solicitudes!$E$3:$E$502,"&gt;="&amp;AE$3,Solicitudes!$G$3:$G$502,"Solicitada")+COUNTIFS(Solicitudes!$A$3:$A$502,$A48,Solicitudes!$D$3:$D$502,"&lt;="&amp;AE$3,Solicitudes!$E$3:$E$502,"&gt;="&amp;AE$3,Solicitudes!$G$3:$G$502,"Planificada")&gt;0,"P",""))))</f>
        <v/>
      </c>
      <c r="AF48" s="27">
        <f>IF(OR(AF$3="",$A48=""),"",IF(COUNTIFS(Solicitudes!$A$3:$A$502,$A48,Solicitudes!$D$3:$D$502,"&lt;="&amp;AF$3,Solicitudes!$E$3:$E$502,"&gt;="&amp;AF$3,Solicitudes!$G$3:$G$502,"Aprobada",Solicitudes!$L$3:$L$502,"&lt;&gt;Licencia",Solicitudes!$L$3:$L$502,"&lt;&gt;Ausencia")&gt;0,"V",IF(COUNTIFS(Solicitudes!$A$3:$A$502,$A48,Solicitudes!$D$3:$D$502,"&lt;="&amp;AF$3,Solicitudes!$E$3:$E$502,"&gt;="&amp;AF$3,Solicitudes!$G$3:$G$502,"Aprobada",Solicitudes!$L$3:$L$502,"Licencia")+COUNTIFS(Solicitudes!$A$3:$A$502,$A48,Solicitudes!$D$3:$D$502,"&lt;="&amp;AF$3,Solicitudes!$E$3:$E$502,"&gt;="&amp;AF$3,Solicitudes!$G$3:$G$502,"Aprobada",Solicitudes!$L$3:$L$502,"Ausencia")&gt;0,"L",IF(COUNTIFS(Solicitudes!$A$3:$A$502,$A48,Solicitudes!$D$3:$D$502,"&lt;="&amp;AF$3,Solicitudes!$E$3:$E$502,"&gt;="&amp;AF$3,Solicitudes!$G$3:$G$502,"Solicitada")+COUNTIFS(Solicitudes!$A$3:$A$502,$A48,Solicitudes!$D$3:$D$502,"&lt;="&amp;AF$3,Solicitudes!$E$3:$E$502,"&gt;="&amp;AF$3,Solicitudes!$G$3:$G$502,"Planificada")&gt;0,"P",""))))</f>
        <v/>
      </c>
      <c r="AG48" s="27">
        <f>IF(OR(AG$3="",$A48=""),"",IF(COUNTIFS(Solicitudes!$A$3:$A$502,$A48,Solicitudes!$D$3:$D$502,"&lt;="&amp;AG$3,Solicitudes!$E$3:$E$502,"&gt;="&amp;AG$3,Solicitudes!$G$3:$G$502,"Aprobada",Solicitudes!$L$3:$L$502,"&lt;&gt;Licencia",Solicitudes!$L$3:$L$502,"&lt;&gt;Ausencia")&gt;0,"V",IF(COUNTIFS(Solicitudes!$A$3:$A$502,$A48,Solicitudes!$D$3:$D$502,"&lt;="&amp;AG$3,Solicitudes!$E$3:$E$502,"&gt;="&amp;AG$3,Solicitudes!$G$3:$G$502,"Aprobada",Solicitudes!$L$3:$L$502,"Licencia")+COUNTIFS(Solicitudes!$A$3:$A$502,$A48,Solicitudes!$D$3:$D$502,"&lt;="&amp;AG$3,Solicitudes!$E$3:$E$502,"&gt;="&amp;AG$3,Solicitudes!$G$3:$G$502,"Aprobada",Solicitudes!$L$3:$L$502,"Ausencia")&gt;0,"L",IF(COUNTIFS(Solicitudes!$A$3:$A$502,$A48,Solicitudes!$D$3:$D$502,"&lt;="&amp;AG$3,Solicitudes!$E$3:$E$502,"&gt;="&amp;AG$3,Solicitudes!$G$3:$G$502,"Solicitada")+COUNTIFS(Solicitudes!$A$3:$A$502,$A48,Solicitudes!$D$3:$D$502,"&lt;="&amp;AG$3,Solicitudes!$E$3:$E$502,"&gt;="&amp;AG$3,Solicitudes!$G$3:$G$502,"Planificada")&gt;0,"P",""))))</f>
        <v/>
      </c>
    </row>
    <row r="49">
      <c r="A49">
        <f>IF(Saldos!A49="","",Saldos!A49)</f>
        <v/>
      </c>
      <c r="B49">
        <f>IF(A49="","",Saldos!B49)</f>
        <v/>
      </c>
      <c r="C49" s="27">
        <f>IF(OR(C$3="",$A49=""),"",IF(COUNTIFS(Solicitudes!$A$3:$A$502,$A49,Solicitudes!$D$3:$D$502,"&lt;="&amp;C$3,Solicitudes!$E$3:$E$502,"&gt;="&amp;C$3,Solicitudes!$G$3:$G$502,"Aprobada",Solicitudes!$L$3:$L$502,"&lt;&gt;Licencia",Solicitudes!$L$3:$L$502,"&lt;&gt;Ausencia")&gt;0,"V",IF(COUNTIFS(Solicitudes!$A$3:$A$502,$A49,Solicitudes!$D$3:$D$502,"&lt;="&amp;C$3,Solicitudes!$E$3:$E$502,"&gt;="&amp;C$3,Solicitudes!$G$3:$G$502,"Aprobada",Solicitudes!$L$3:$L$502,"Licencia")+COUNTIFS(Solicitudes!$A$3:$A$502,$A49,Solicitudes!$D$3:$D$502,"&lt;="&amp;C$3,Solicitudes!$E$3:$E$502,"&gt;="&amp;C$3,Solicitudes!$G$3:$G$502,"Aprobada",Solicitudes!$L$3:$L$502,"Ausencia")&gt;0,"L",IF(COUNTIFS(Solicitudes!$A$3:$A$502,$A49,Solicitudes!$D$3:$D$502,"&lt;="&amp;C$3,Solicitudes!$E$3:$E$502,"&gt;="&amp;C$3,Solicitudes!$G$3:$G$502,"Solicitada")+COUNTIFS(Solicitudes!$A$3:$A$502,$A49,Solicitudes!$D$3:$D$502,"&lt;="&amp;C$3,Solicitudes!$E$3:$E$502,"&gt;="&amp;C$3,Solicitudes!$G$3:$G$502,"Planificada")&gt;0,"P",""))))</f>
        <v/>
      </c>
      <c r="D49" s="27">
        <f>IF(OR(D$3="",$A49=""),"",IF(COUNTIFS(Solicitudes!$A$3:$A$502,$A49,Solicitudes!$D$3:$D$502,"&lt;="&amp;D$3,Solicitudes!$E$3:$E$502,"&gt;="&amp;D$3,Solicitudes!$G$3:$G$502,"Aprobada",Solicitudes!$L$3:$L$502,"&lt;&gt;Licencia",Solicitudes!$L$3:$L$502,"&lt;&gt;Ausencia")&gt;0,"V",IF(COUNTIFS(Solicitudes!$A$3:$A$502,$A49,Solicitudes!$D$3:$D$502,"&lt;="&amp;D$3,Solicitudes!$E$3:$E$502,"&gt;="&amp;D$3,Solicitudes!$G$3:$G$502,"Aprobada",Solicitudes!$L$3:$L$502,"Licencia")+COUNTIFS(Solicitudes!$A$3:$A$502,$A49,Solicitudes!$D$3:$D$502,"&lt;="&amp;D$3,Solicitudes!$E$3:$E$502,"&gt;="&amp;D$3,Solicitudes!$G$3:$G$502,"Aprobada",Solicitudes!$L$3:$L$502,"Ausencia")&gt;0,"L",IF(COUNTIFS(Solicitudes!$A$3:$A$502,$A49,Solicitudes!$D$3:$D$502,"&lt;="&amp;D$3,Solicitudes!$E$3:$E$502,"&gt;="&amp;D$3,Solicitudes!$G$3:$G$502,"Solicitada")+COUNTIFS(Solicitudes!$A$3:$A$502,$A49,Solicitudes!$D$3:$D$502,"&lt;="&amp;D$3,Solicitudes!$E$3:$E$502,"&gt;="&amp;D$3,Solicitudes!$G$3:$G$502,"Planificada")&gt;0,"P",""))))</f>
        <v/>
      </c>
      <c r="E49" s="27">
        <f>IF(OR(E$3="",$A49=""),"",IF(COUNTIFS(Solicitudes!$A$3:$A$502,$A49,Solicitudes!$D$3:$D$502,"&lt;="&amp;E$3,Solicitudes!$E$3:$E$502,"&gt;="&amp;E$3,Solicitudes!$G$3:$G$502,"Aprobada",Solicitudes!$L$3:$L$502,"&lt;&gt;Licencia",Solicitudes!$L$3:$L$502,"&lt;&gt;Ausencia")&gt;0,"V",IF(COUNTIFS(Solicitudes!$A$3:$A$502,$A49,Solicitudes!$D$3:$D$502,"&lt;="&amp;E$3,Solicitudes!$E$3:$E$502,"&gt;="&amp;E$3,Solicitudes!$G$3:$G$502,"Aprobada",Solicitudes!$L$3:$L$502,"Licencia")+COUNTIFS(Solicitudes!$A$3:$A$502,$A49,Solicitudes!$D$3:$D$502,"&lt;="&amp;E$3,Solicitudes!$E$3:$E$502,"&gt;="&amp;E$3,Solicitudes!$G$3:$G$502,"Aprobada",Solicitudes!$L$3:$L$502,"Ausencia")&gt;0,"L",IF(COUNTIFS(Solicitudes!$A$3:$A$502,$A49,Solicitudes!$D$3:$D$502,"&lt;="&amp;E$3,Solicitudes!$E$3:$E$502,"&gt;="&amp;E$3,Solicitudes!$G$3:$G$502,"Solicitada")+COUNTIFS(Solicitudes!$A$3:$A$502,$A49,Solicitudes!$D$3:$D$502,"&lt;="&amp;E$3,Solicitudes!$E$3:$E$502,"&gt;="&amp;E$3,Solicitudes!$G$3:$G$502,"Planificada")&gt;0,"P",""))))</f>
        <v/>
      </c>
      <c r="F49" s="27">
        <f>IF(OR(F$3="",$A49=""),"",IF(COUNTIFS(Solicitudes!$A$3:$A$502,$A49,Solicitudes!$D$3:$D$502,"&lt;="&amp;F$3,Solicitudes!$E$3:$E$502,"&gt;="&amp;F$3,Solicitudes!$G$3:$G$502,"Aprobada",Solicitudes!$L$3:$L$502,"&lt;&gt;Licencia",Solicitudes!$L$3:$L$502,"&lt;&gt;Ausencia")&gt;0,"V",IF(COUNTIFS(Solicitudes!$A$3:$A$502,$A49,Solicitudes!$D$3:$D$502,"&lt;="&amp;F$3,Solicitudes!$E$3:$E$502,"&gt;="&amp;F$3,Solicitudes!$G$3:$G$502,"Aprobada",Solicitudes!$L$3:$L$502,"Licencia")+COUNTIFS(Solicitudes!$A$3:$A$502,$A49,Solicitudes!$D$3:$D$502,"&lt;="&amp;F$3,Solicitudes!$E$3:$E$502,"&gt;="&amp;F$3,Solicitudes!$G$3:$G$502,"Aprobada",Solicitudes!$L$3:$L$502,"Ausencia")&gt;0,"L",IF(COUNTIFS(Solicitudes!$A$3:$A$502,$A49,Solicitudes!$D$3:$D$502,"&lt;="&amp;F$3,Solicitudes!$E$3:$E$502,"&gt;="&amp;F$3,Solicitudes!$G$3:$G$502,"Solicitada")+COUNTIFS(Solicitudes!$A$3:$A$502,$A49,Solicitudes!$D$3:$D$502,"&lt;="&amp;F$3,Solicitudes!$E$3:$E$502,"&gt;="&amp;F$3,Solicitudes!$G$3:$G$502,"Planificada")&gt;0,"P",""))))</f>
        <v/>
      </c>
      <c r="G49" s="27">
        <f>IF(OR(G$3="",$A49=""),"",IF(COUNTIFS(Solicitudes!$A$3:$A$502,$A49,Solicitudes!$D$3:$D$502,"&lt;="&amp;G$3,Solicitudes!$E$3:$E$502,"&gt;="&amp;G$3,Solicitudes!$G$3:$G$502,"Aprobada",Solicitudes!$L$3:$L$502,"&lt;&gt;Licencia",Solicitudes!$L$3:$L$502,"&lt;&gt;Ausencia")&gt;0,"V",IF(COUNTIFS(Solicitudes!$A$3:$A$502,$A49,Solicitudes!$D$3:$D$502,"&lt;="&amp;G$3,Solicitudes!$E$3:$E$502,"&gt;="&amp;G$3,Solicitudes!$G$3:$G$502,"Aprobada",Solicitudes!$L$3:$L$502,"Licencia")+COUNTIFS(Solicitudes!$A$3:$A$502,$A49,Solicitudes!$D$3:$D$502,"&lt;="&amp;G$3,Solicitudes!$E$3:$E$502,"&gt;="&amp;G$3,Solicitudes!$G$3:$G$502,"Aprobada",Solicitudes!$L$3:$L$502,"Ausencia")&gt;0,"L",IF(COUNTIFS(Solicitudes!$A$3:$A$502,$A49,Solicitudes!$D$3:$D$502,"&lt;="&amp;G$3,Solicitudes!$E$3:$E$502,"&gt;="&amp;G$3,Solicitudes!$G$3:$G$502,"Solicitada")+COUNTIFS(Solicitudes!$A$3:$A$502,$A49,Solicitudes!$D$3:$D$502,"&lt;="&amp;G$3,Solicitudes!$E$3:$E$502,"&gt;="&amp;G$3,Solicitudes!$G$3:$G$502,"Planificada")&gt;0,"P",""))))</f>
        <v/>
      </c>
      <c r="H49" s="27">
        <f>IF(OR(H$3="",$A49=""),"",IF(COUNTIFS(Solicitudes!$A$3:$A$502,$A49,Solicitudes!$D$3:$D$502,"&lt;="&amp;H$3,Solicitudes!$E$3:$E$502,"&gt;="&amp;H$3,Solicitudes!$G$3:$G$502,"Aprobada",Solicitudes!$L$3:$L$502,"&lt;&gt;Licencia",Solicitudes!$L$3:$L$502,"&lt;&gt;Ausencia")&gt;0,"V",IF(COUNTIFS(Solicitudes!$A$3:$A$502,$A49,Solicitudes!$D$3:$D$502,"&lt;="&amp;H$3,Solicitudes!$E$3:$E$502,"&gt;="&amp;H$3,Solicitudes!$G$3:$G$502,"Aprobada",Solicitudes!$L$3:$L$502,"Licencia")+COUNTIFS(Solicitudes!$A$3:$A$502,$A49,Solicitudes!$D$3:$D$502,"&lt;="&amp;H$3,Solicitudes!$E$3:$E$502,"&gt;="&amp;H$3,Solicitudes!$G$3:$G$502,"Aprobada",Solicitudes!$L$3:$L$502,"Ausencia")&gt;0,"L",IF(COUNTIFS(Solicitudes!$A$3:$A$502,$A49,Solicitudes!$D$3:$D$502,"&lt;="&amp;H$3,Solicitudes!$E$3:$E$502,"&gt;="&amp;H$3,Solicitudes!$G$3:$G$502,"Solicitada")+COUNTIFS(Solicitudes!$A$3:$A$502,$A49,Solicitudes!$D$3:$D$502,"&lt;="&amp;H$3,Solicitudes!$E$3:$E$502,"&gt;="&amp;H$3,Solicitudes!$G$3:$G$502,"Planificada")&gt;0,"P",""))))</f>
        <v/>
      </c>
      <c r="I49" s="27">
        <f>IF(OR(I$3="",$A49=""),"",IF(COUNTIFS(Solicitudes!$A$3:$A$502,$A49,Solicitudes!$D$3:$D$502,"&lt;="&amp;I$3,Solicitudes!$E$3:$E$502,"&gt;="&amp;I$3,Solicitudes!$G$3:$G$502,"Aprobada",Solicitudes!$L$3:$L$502,"&lt;&gt;Licencia",Solicitudes!$L$3:$L$502,"&lt;&gt;Ausencia")&gt;0,"V",IF(COUNTIFS(Solicitudes!$A$3:$A$502,$A49,Solicitudes!$D$3:$D$502,"&lt;="&amp;I$3,Solicitudes!$E$3:$E$502,"&gt;="&amp;I$3,Solicitudes!$G$3:$G$502,"Aprobada",Solicitudes!$L$3:$L$502,"Licencia")+COUNTIFS(Solicitudes!$A$3:$A$502,$A49,Solicitudes!$D$3:$D$502,"&lt;="&amp;I$3,Solicitudes!$E$3:$E$502,"&gt;="&amp;I$3,Solicitudes!$G$3:$G$502,"Aprobada",Solicitudes!$L$3:$L$502,"Ausencia")&gt;0,"L",IF(COUNTIFS(Solicitudes!$A$3:$A$502,$A49,Solicitudes!$D$3:$D$502,"&lt;="&amp;I$3,Solicitudes!$E$3:$E$502,"&gt;="&amp;I$3,Solicitudes!$G$3:$G$502,"Solicitada")+COUNTIFS(Solicitudes!$A$3:$A$502,$A49,Solicitudes!$D$3:$D$502,"&lt;="&amp;I$3,Solicitudes!$E$3:$E$502,"&gt;="&amp;I$3,Solicitudes!$G$3:$G$502,"Planificada")&gt;0,"P",""))))</f>
        <v/>
      </c>
      <c r="J49" s="27">
        <f>IF(OR(J$3="",$A49=""),"",IF(COUNTIFS(Solicitudes!$A$3:$A$502,$A49,Solicitudes!$D$3:$D$502,"&lt;="&amp;J$3,Solicitudes!$E$3:$E$502,"&gt;="&amp;J$3,Solicitudes!$G$3:$G$502,"Aprobada",Solicitudes!$L$3:$L$502,"&lt;&gt;Licencia",Solicitudes!$L$3:$L$502,"&lt;&gt;Ausencia")&gt;0,"V",IF(COUNTIFS(Solicitudes!$A$3:$A$502,$A49,Solicitudes!$D$3:$D$502,"&lt;="&amp;J$3,Solicitudes!$E$3:$E$502,"&gt;="&amp;J$3,Solicitudes!$G$3:$G$502,"Aprobada",Solicitudes!$L$3:$L$502,"Licencia")+COUNTIFS(Solicitudes!$A$3:$A$502,$A49,Solicitudes!$D$3:$D$502,"&lt;="&amp;J$3,Solicitudes!$E$3:$E$502,"&gt;="&amp;J$3,Solicitudes!$G$3:$G$502,"Aprobada",Solicitudes!$L$3:$L$502,"Ausencia")&gt;0,"L",IF(COUNTIFS(Solicitudes!$A$3:$A$502,$A49,Solicitudes!$D$3:$D$502,"&lt;="&amp;J$3,Solicitudes!$E$3:$E$502,"&gt;="&amp;J$3,Solicitudes!$G$3:$G$502,"Solicitada")+COUNTIFS(Solicitudes!$A$3:$A$502,$A49,Solicitudes!$D$3:$D$502,"&lt;="&amp;J$3,Solicitudes!$E$3:$E$502,"&gt;="&amp;J$3,Solicitudes!$G$3:$G$502,"Planificada")&gt;0,"P",""))))</f>
        <v/>
      </c>
      <c r="K49" s="27">
        <f>IF(OR(K$3="",$A49=""),"",IF(COUNTIFS(Solicitudes!$A$3:$A$502,$A49,Solicitudes!$D$3:$D$502,"&lt;="&amp;K$3,Solicitudes!$E$3:$E$502,"&gt;="&amp;K$3,Solicitudes!$G$3:$G$502,"Aprobada",Solicitudes!$L$3:$L$502,"&lt;&gt;Licencia",Solicitudes!$L$3:$L$502,"&lt;&gt;Ausencia")&gt;0,"V",IF(COUNTIFS(Solicitudes!$A$3:$A$502,$A49,Solicitudes!$D$3:$D$502,"&lt;="&amp;K$3,Solicitudes!$E$3:$E$502,"&gt;="&amp;K$3,Solicitudes!$G$3:$G$502,"Aprobada",Solicitudes!$L$3:$L$502,"Licencia")+COUNTIFS(Solicitudes!$A$3:$A$502,$A49,Solicitudes!$D$3:$D$502,"&lt;="&amp;K$3,Solicitudes!$E$3:$E$502,"&gt;="&amp;K$3,Solicitudes!$G$3:$G$502,"Aprobada",Solicitudes!$L$3:$L$502,"Ausencia")&gt;0,"L",IF(COUNTIFS(Solicitudes!$A$3:$A$502,$A49,Solicitudes!$D$3:$D$502,"&lt;="&amp;K$3,Solicitudes!$E$3:$E$502,"&gt;="&amp;K$3,Solicitudes!$G$3:$G$502,"Solicitada")+COUNTIFS(Solicitudes!$A$3:$A$502,$A49,Solicitudes!$D$3:$D$502,"&lt;="&amp;K$3,Solicitudes!$E$3:$E$502,"&gt;="&amp;K$3,Solicitudes!$G$3:$G$502,"Planificada")&gt;0,"P",""))))</f>
        <v/>
      </c>
      <c r="L49" s="27">
        <f>IF(OR(L$3="",$A49=""),"",IF(COUNTIFS(Solicitudes!$A$3:$A$502,$A49,Solicitudes!$D$3:$D$502,"&lt;="&amp;L$3,Solicitudes!$E$3:$E$502,"&gt;="&amp;L$3,Solicitudes!$G$3:$G$502,"Aprobada",Solicitudes!$L$3:$L$502,"&lt;&gt;Licencia",Solicitudes!$L$3:$L$502,"&lt;&gt;Ausencia")&gt;0,"V",IF(COUNTIFS(Solicitudes!$A$3:$A$502,$A49,Solicitudes!$D$3:$D$502,"&lt;="&amp;L$3,Solicitudes!$E$3:$E$502,"&gt;="&amp;L$3,Solicitudes!$G$3:$G$502,"Aprobada",Solicitudes!$L$3:$L$502,"Licencia")+COUNTIFS(Solicitudes!$A$3:$A$502,$A49,Solicitudes!$D$3:$D$502,"&lt;="&amp;L$3,Solicitudes!$E$3:$E$502,"&gt;="&amp;L$3,Solicitudes!$G$3:$G$502,"Aprobada",Solicitudes!$L$3:$L$502,"Ausencia")&gt;0,"L",IF(COUNTIFS(Solicitudes!$A$3:$A$502,$A49,Solicitudes!$D$3:$D$502,"&lt;="&amp;L$3,Solicitudes!$E$3:$E$502,"&gt;="&amp;L$3,Solicitudes!$G$3:$G$502,"Solicitada")+COUNTIFS(Solicitudes!$A$3:$A$502,$A49,Solicitudes!$D$3:$D$502,"&lt;="&amp;L$3,Solicitudes!$E$3:$E$502,"&gt;="&amp;L$3,Solicitudes!$G$3:$G$502,"Planificada")&gt;0,"P",""))))</f>
        <v/>
      </c>
      <c r="M49" s="27">
        <f>IF(OR(M$3="",$A49=""),"",IF(COUNTIFS(Solicitudes!$A$3:$A$502,$A49,Solicitudes!$D$3:$D$502,"&lt;="&amp;M$3,Solicitudes!$E$3:$E$502,"&gt;="&amp;M$3,Solicitudes!$G$3:$G$502,"Aprobada",Solicitudes!$L$3:$L$502,"&lt;&gt;Licencia",Solicitudes!$L$3:$L$502,"&lt;&gt;Ausencia")&gt;0,"V",IF(COUNTIFS(Solicitudes!$A$3:$A$502,$A49,Solicitudes!$D$3:$D$502,"&lt;="&amp;M$3,Solicitudes!$E$3:$E$502,"&gt;="&amp;M$3,Solicitudes!$G$3:$G$502,"Aprobada",Solicitudes!$L$3:$L$502,"Licencia")+COUNTIFS(Solicitudes!$A$3:$A$502,$A49,Solicitudes!$D$3:$D$502,"&lt;="&amp;M$3,Solicitudes!$E$3:$E$502,"&gt;="&amp;M$3,Solicitudes!$G$3:$G$502,"Aprobada",Solicitudes!$L$3:$L$502,"Ausencia")&gt;0,"L",IF(COUNTIFS(Solicitudes!$A$3:$A$502,$A49,Solicitudes!$D$3:$D$502,"&lt;="&amp;M$3,Solicitudes!$E$3:$E$502,"&gt;="&amp;M$3,Solicitudes!$G$3:$G$502,"Solicitada")+COUNTIFS(Solicitudes!$A$3:$A$502,$A49,Solicitudes!$D$3:$D$502,"&lt;="&amp;M$3,Solicitudes!$E$3:$E$502,"&gt;="&amp;M$3,Solicitudes!$G$3:$G$502,"Planificada")&gt;0,"P",""))))</f>
        <v/>
      </c>
      <c r="N49" s="27">
        <f>IF(OR(N$3="",$A49=""),"",IF(COUNTIFS(Solicitudes!$A$3:$A$502,$A49,Solicitudes!$D$3:$D$502,"&lt;="&amp;N$3,Solicitudes!$E$3:$E$502,"&gt;="&amp;N$3,Solicitudes!$G$3:$G$502,"Aprobada",Solicitudes!$L$3:$L$502,"&lt;&gt;Licencia",Solicitudes!$L$3:$L$502,"&lt;&gt;Ausencia")&gt;0,"V",IF(COUNTIFS(Solicitudes!$A$3:$A$502,$A49,Solicitudes!$D$3:$D$502,"&lt;="&amp;N$3,Solicitudes!$E$3:$E$502,"&gt;="&amp;N$3,Solicitudes!$G$3:$G$502,"Aprobada",Solicitudes!$L$3:$L$502,"Licencia")+COUNTIFS(Solicitudes!$A$3:$A$502,$A49,Solicitudes!$D$3:$D$502,"&lt;="&amp;N$3,Solicitudes!$E$3:$E$502,"&gt;="&amp;N$3,Solicitudes!$G$3:$G$502,"Aprobada",Solicitudes!$L$3:$L$502,"Ausencia")&gt;0,"L",IF(COUNTIFS(Solicitudes!$A$3:$A$502,$A49,Solicitudes!$D$3:$D$502,"&lt;="&amp;N$3,Solicitudes!$E$3:$E$502,"&gt;="&amp;N$3,Solicitudes!$G$3:$G$502,"Solicitada")+COUNTIFS(Solicitudes!$A$3:$A$502,$A49,Solicitudes!$D$3:$D$502,"&lt;="&amp;N$3,Solicitudes!$E$3:$E$502,"&gt;="&amp;N$3,Solicitudes!$G$3:$G$502,"Planificada")&gt;0,"P",""))))</f>
        <v/>
      </c>
      <c r="O49" s="27">
        <f>IF(OR(O$3="",$A49=""),"",IF(COUNTIFS(Solicitudes!$A$3:$A$502,$A49,Solicitudes!$D$3:$D$502,"&lt;="&amp;O$3,Solicitudes!$E$3:$E$502,"&gt;="&amp;O$3,Solicitudes!$G$3:$G$502,"Aprobada",Solicitudes!$L$3:$L$502,"&lt;&gt;Licencia",Solicitudes!$L$3:$L$502,"&lt;&gt;Ausencia")&gt;0,"V",IF(COUNTIFS(Solicitudes!$A$3:$A$502,$A49,Solicitudes!$D$3:$D$502,"&lt;="&amp;O$3,Solicitudes!$E$3:$E$502,"&gt;="&amp;O$3,Solicitudes!$G$3:$G$502,"Aprobada",Solicitudes!$L$3:$L$502,"Licencia")+COUNTIFS(Solicitudes!$A$3:$A$502,$A49,Solicitudes!$D$3:$D$502,"&lt;="&amp;O$3,Solicitudes!$E$3:$E$502,"&gt;="&amp;O$3,Solicitudes!$G$3:$G$502,"Aprobada",Solicitudes!$L$3:$L$502,"Ausencia")&gt;0,"L",IF(COUNTIFS(Solicitudes!$A$3:$A$502,$A49,Solicitudes!$D$3:$D$502,"&lt;="&amp;O$3,Solicitudes!$E$3:$E$502,"&gt;="&amp;O$3,Solicitudes!$G$3:$G$502,"Solicitada")+COUNTIFS(Solicitudes!$A$3:$A$502,$A49,Solicitudes!$D$3:$D$502,"&lt;="&amp;O$3,Solicitudes!$E$3:$E$502,"&gt;="&amp;O$3,Solicitudes!$G$3:$G$502,"Planificada")&gt;0,"P",""))))</f>
        <v/>
      </c>
      <c r="P49" s="27">
        <f>IF(OR(P$3="",$A49=""),"",IF(COUNTIFS(Solicitudes!$A$3:$A$502,$A49,Solicitudes!$D$3:$D$502,"&lt;="&amp;P$3,Solicitudes!$E$3:$E$502,"&gt;="&amp;P$3,Solicitudes!$G$3:$G$502,"Aprobada",Solicitudes!$L$3:$L$502,"&lt;&gt;Licencia",Solicitudes!$L$3:$L$502,"&lt;&gt;Ausencia")&gt;0,"V",IF(COUNTIFS(Solicitudes!$A$3:$A$502,$A49,Solicitudes!$D$3:$D$502,"&lt;="&amp;P$3,Solicitudes!$E$3:$E$502,"&gt;="&amp;P$3,Solicitudes!$G$3:$G$502,"Aprobada",Solicitudes!$L$3:$L$502,"Licencia")+COUNTIFS(Solicitudes!$A$3:$A$502,$A49,Solicitudes!$D$3:$D$502,"&lt;="&amp;P$3,Solicitudes!$E$3:$E$502,"&gt;="&amp;P$3,Solicitudes!$G$3:$G$502,"Aprobada",Solicitudes!$L$3:$L$502,"Ausencia")&gt;0,"L",IF(COUNTIFS(Solicitudes!$A$3:$A$502,$A49,Solicitudes!$D$3:$D$502,"&lt;="&amp;P$3,Solicitudes!$E$3:$E$502,"&gt;="&amp;P$3,Solicitudes!$G$3:$G$502,"Solicitada")+COUNTIFS(Solicitudes!$A$3:$A$502,$A49,Solicitudes!$D$3:$D$502,"&lt;="&amp;P$3,Solicitudes!$E$3:$E$502,"&gt;="&amp;P$3,Solicitudes!$G$3:$G$502,"Planificada")&gt;0,"P",""))))</f>
        <v/>
      </c>
      <c r="Q49" s="27">
        <f>IF(OR(Q$3="",$A49=""),"",IF(COUNTIFS(Solicitudes!$A$3:$A$502,$A49,Solicitudes!$D$3:$D$502,"&lt;="&amp;Q$3,Solicitudes!$E$3:$E$502,"&gt;="&amp;Q$3,Solicitudes!$G$3:$G$502,"Aprobada",Solicitudes!$L$3:$L$502,"&lt;&gt;Licencia",Solicitudes!$L$3:$L$502,"&lt;&gt;Ausencia")&gt;0,"V",IF(COUNTIFS(Solicitudes!$A$3:$A$502,$A49,Solicitudes!$D$3:$D$502,"&lt;="&amp;Q$3,Solicitudes!$E$3:$E$502,"&gt;="&amp;Q$3,Solicitudes!$G$3:$G$502,"Aprobada",Solicitudes!$L$3:$L$502,"Licencia")+COUNTIFS(Solicitudes!$A$3:$A$502,$A49,Solicitudes!$D$3:$D$502,"&lt;="&amp;Q$3,Solicitudes!$E$3:$E$502,"&gt;="&amp;Q$3,Solicitudes!$G$3:$G$502,"Aprobada",Solicitudes!$L$3:$L$502,"Ausencia")&gt;0,"L",IF(COUNTIFS(Solicitudes!$A$3:$A$502,$A49,Solicitudes!$D$3:$D$502,"&lt;="&amp;Q$3,Solicitudes!$E$3:$E$502,"&gt;="&amp;Q$3,Solicitudes!$G$3:$G$502,"Solicitada")+COUNTIFS(Solicitudes!$A$3:$A$502,$A49,Solicitudes!$D$3:$D$502,"&lt;="&amp;Q$3,Solicitudes!$E$3:$E$502,"&gt;="&amp;Q$3,Solicitudes!$G$3:$G$502,"Planificada")&gt;0,"P",""))))</f>
        <v/>
      </c>
      <c r="R49" s="27">
        <f>IF(OR(R$3="",$A49=""),"",IF(COUNTIFS(Solicitudes!$A$3:$A$502,$A49,Solicitudes!$D$3:$D$502,"&lt;="&amp;R$3,Solicitudes!$E$3:$E$502,"&gt;="&amp;R$3,Solicitudes!$G$3:$G$502,"Aprobada",Solicitudes!$L$3:$L$502,"&lt;&gt;Licencia",Solicitudes!$L$3:$L$502,"&lt;&gt;Ausencia")&gt;0,"V",IF(COUNTIFS(Solicitudes!$A$3:$A$502,$A49,Solicitudes!$D$3:$D$502,"&lt;="&amp;R$3,Solicitudes!$E$3:$E$502,"&gt;="&amp;R$3,Solicitudes!$G$3:$G$502,"Aprobada",Solicitudes!$L$3:$L$502,"Licencia")+COUNTIFS(Solicitudes!$A$3:$A$502,$A49,Solicitudes!$D$3:$D$502,"&lt;="&amp;R$3,Solicitudes!$E$3:$E$502,"&gt;="&amp;R$3,Solicitudes!$G$3:$G$502,"Aprobada",Solicitudes!$L$3:$L$502,"Ausencia")&gt;0,"L",IF(COUNTIFS(Solicitudes!$A$3:$A$502,$A49,Solicitudes!$D$3:$D$502,"&lt;="&amp;R$3,Solicitudes!$E$3:$E$502,"&gt;="&amp;R$3,Solicitudes!$G$3:$G$502,"Solicitada")+COUNTIFS(Solicitudes!$A$3:$A$502,$A49,Solicitudes!$D$3:$D$502,"&lt;="&amp;R$3,Solicitudes!$E$3:$E$502,"&gt;="&amp;R$3,Solicitudes!$G$3:$G$502,"Planificada")&gt;0,"P",""))))</f>
        <v/>
      </c>
      <c r="S49" s="27">
        <f>IF(OR(S$3="",$A49=""),"",IF(COUNTIFS(Solicitudes!$A$3:$A$502,$A49,Solicitudes!$D$3:$D$502,"&lt;="&amp;S$3,Solicitudes!$E$3:$E$502,"&gt;="&amp;S$3,Solicitudes!$G$3:$G$502,"Aprobada",Solicitudes!$L$3:$L$502,"&lt;&gt;Licencia",Solicitudes!$L$3:$L$502,"&lt;&gt;Ausencia")&gt;0,"V",IF(COUNTIFS(Solicitudes!$A$3:$A$502,$A49,Solicitudes!$D$3:$D$502,"&lt;="&amp;S$3,Solicitudes!$E$3:$E$502,"&gt;="&amp;S$3,Solicitudes!$G$3:$G$502,"Aprobada",Solicitudes!$L$3:$L$502,"Licencia")+COUNTIFS(Solicitudes!$A$3:$A$502,$A49,Solicitudes!$D$3:$D$502,"&lt;="&amp;S$3,Solicitudes!$E$3:$E$502,"&gt;="&amp;S$3,Solicitudes!$G$3:$G$502,"Aprobada",Solicitudes!$L$3:$L$502,"Ausencia")&gt;0,"L",IF(COUNTIFS(Solicitudes!$A$3:$A$502,$A49,Solicitudes!$D$3:$D$502,"&lt;="&amp;S$3,Solicitudes!$E$3:$E$502,"&gt;="&amp;S$3,Solicitudes!$G$3:$G$502,"Solicitada")+COUNTIFS(Solicitudes!$A$3:$A$502,$A49,Solicitudes!$D$3:$D$502,"&lt;="&amp;S$3,Solicitudes!$E$3:$E$502,"&gt;="&amp;S$3,Solicitudes!$G$3:$G$502,"Planificada")&gt;0,"P",""))))</f>
        <v/>
      </c>
      <c r="T49" s="27">
        <f>IF(OR(T$3="",$A49=""),"",IF(COUNTIFS(Solicitudes!$A$3:$A$502,$A49,Solicitudes!$D$3:$D$502,"&lt;="&amp;T$3,Solicitudes!$E$3:$E$502,"&gt;="&amp;T$3,Solicitudes!$G$3:$G$502,"Aprobada",Solicitudes!$L$3:$L$502,"&lt;&gt;Licencia",Solicitudes!$L$3:$L$502,"&lt;&gt;Ausencia")&gt;0,"V",IF(COUNTIFS(Solicitudes!$A$3:$A$502,$A49,Solicitudes!$D$3:$D$502,"&lt;="&amp;T$3,Solicitudes!$E$3:$E$502,"&gt;="&amp;T$3,Solicitudes!$G$3:$G$502,"Aprobada",Solicitudes!$L$3:$L$502,"Licencia")+COUNTIFS(Solicitudes!$A$3:$A$502,$A49,Solicitudes!$D$3:$D$502,"&lt;="&amp;T$3,Solicitudes!$E$3:$E$502,"&gt;="&amp;T$3,Solicitudes!$G$3:$G$502,"Aprobada",Solicitudes!$L$3:$L$502,"Ausencia")&gt;0,"L",IF(COUNTIFS(Solicitudes!$A$3:$A$502,$A49,Solicitudes!$D$3:$D$502,"&lt;="&amp;T$3,Solicitudes!$E$3:$E$502,"&gt;="&amp;T$3,Solicitudes!$G$3:$G$502,"Solicitada")+COUNTIFS(Solicitudes!$A$3:$A$502,$A49,Solicitudes!$D$3:$D$502,"&lt;="&amp;T$3,Solicitudes!$E$3:$E$502,"&gt;="&amp;T$3,Solicitudes!$G$3:$G$502,"Planificada")&gt;0,"P",""))))</f>
        <v/>
      </c>
      <c r="U49" s="27">
        <f>IF(OR(U$3="",$A49=""),"",IF(COUNTIFS(Solicitudes!$A$3:$A$502,$A49,Solicitudes!$D$3:$D$502,"&lt;="&amp;U$3,Solicitudes!$E$3:$E$502,"&gt;="&amp;U$3,Solicitudes!$G$3:$G$502,"Aprobada",Solicitudes!$L$3:$L$502,"&lt;&gt;Licencia",Solicitudes!$L$3:$L$502,"&lt;&gt;Ausencia")&gt;0,"V",IF(COUNTIFS(Solicitudes!$A$3:$A$502,$A49,Solicitudes!$D$3:$D$502,"&lt;="&amp;U$3,Solicitudes!$E$3:$E$502,"&gt;="&amp;U$3,Solicitudes!$G$3:$G$502,"Aprobada",Solicitudes!$L$3:$L$502,"Licencia")+COUNTIFS(Solicitudes!$A$3:$A$502,$A49,Solicitudes!$D$3:$D$502,"&lt;="&amp;U$3,Solicitudes!$E$3:$E$502,"&gt;="&amp;U$3,Solicitudes!$G$3:$G$502,"Aprobada",Solicitudes!$L$3:$L$502,"Ausencia")&gt;0,"L",IF(COUNTIFS(Solicitudes!$A$3:$A$502,$A49,Solicitudes!$D$3:$D$502,"&lt;="&amp;U$3,Solicitudes!$E$3:$E$502,"&gt;="&amp;U$3,Solicitudes!$G$3:$G$502,"Solicitada")+COUNTIFS(Solicitudes!$A$3:$A$502,$A49,Solicitudes!$D$3:$D$502,"&lt;="&amp;U$3,Solicitudes!$E$3:$E$502,"&gt;="&amp;U$3,Solicitudes!$G$3:$G$502,"Planificada")&gt;0,"P",""))))</f>
        <v/>
      </c>
      <c r="V49" s="27">
        <f>IF(OR(V$3="",$A49=""),"",IF(COUNTIFS(Solicitudes!$A$3:$A$502,$A49,Solicitudes!$D$3:$D$502,"&lt;="&amp;V$3,Solicitudes!$E$3:$E$502,"&gt;="&amp;V$3,Solicitudes!$G$3:$G$502,"Aprobada",Solicitudes!$L$3:$L$502,"&lt;&gt;Licencia",Solicitudes!$L$3:$L$502,"&lt;&gt;Ausencia")&gt;0,"V",IF(COUNTIFS(Solicitudes!$A$3:$A$502,$A49,Solicitudes!$D$3:$D$502,"&lt;="&amp;V$3,Solicitudes!$E$3:$E$502,"&gt;="&amp;V$3,Solicitudes!$G$3:$G$502,"Aprobada",Solicitudes!$L$3:$L$502,"Licencia")+COUNTIFS(Solicitudes!$A$3:$A$502,$A49,Solicitudes!$D$3:$D$502,"&lt;="&amp;V$3,Solicitudes!$E$3:$E$502,"&gt;="&amp;V$3,Solicitudes!$G$3:$G$502,"Aprobada",Solicitudes!$L$3:$L$502,"Ausencia")&gt;0,"L",IF(COUNTIFS(Solicitudes!$A$3:$A$502,$A49,Solicitudes!$D$3:$D$502,"&lt;="&amp;V$3,Solicitudes!$E$3:$E$502,"&gt;="&amp;V$3,Solicitudes!$G$3:$G$502,"Solicitada")+COUNTIFS(Solicitudes!$A$3:$A$502,$A49,Solicitudes!$D$3:$D$502,"&lt;="&amp;V$3,Solicitudes!$E$3:$E$502,"&gt;="&amp;V$3,Solicitudes!$G$3:$G$502,"Planificada")&gt;0,"P",""))))</f>
        <v/>
      </c>
      <c r="W49" s="27">
        <f>IF(OR(W$3="",$A49=""),"",IF(COUNTIFS(Solicitudes!$A$3:$A$502,$A49,Solicitudes!$D$3:$D$502,"&lt;="&amp;W$3,Solicitudes!$E$3:$E$502,"&gt;="&amp;W$3,Solicitudes!$G$3:$G$502,"Aprobada",Solicitudes!$L$3:$L$502,"&lt;&gt;Licencia",Solicitudes!$L$3:$L$502,"&lt;&gt;Ausencia")&gt;0,"V",IF(COUNTIFS(Solicitudes!$A$3:$A$502,$A49,Solicitudes!$D$3:$D$502,"&lt;="&amp;W$3,Solicitudes!$E$3:$E$502,"&gt;="&amp;W$3,Solicitudes!$G$3:$G$502,"Aprobada",Solicitudes!$L$3:$L$502,"Licencia")+COUNTIFS(Solicitudes!$A$3:$A$502,$A49,Solicitudes!$D$3:$D$502,"&lt;="&amp;W$3,Solicitudes!$E$3:$E$502,"&gt;="&amp;W$3,Solicitudes!$G$3:$G$502,"Aprobada",Solicitudes!$L$3:$L$502,"Ausencia")&gt;0,"L",IF(COUNTIFS(Solicitudes!$A$3:$A$502,$A49,Solicitudes!$D$3:$D$502,"&lt;="&amp;W$3,Solicitudes!$E$3:$E$502,"&gt;="&amp;W$3,Solicitudes!$G$3:$G$502,"Solicitada")+COUNTIFS(Solicitudes!$A$3:$A$502,$A49,Solicitudes!$D$3:$D$502,"&lt;="&amp;W$3,Solicitudes!$E$3:$E$502,"&gt;="&amp;W$3,Solicitudes!$G$3:$G$502,"Planificada")&gt;0,"P",""))))</f>
        <v/>
      </c>
      <c r="X49" s="27">
        <f>IF(OR(X$3="",$A49=""),"",IF(COUNTIFS(Solicitudes!$A$3:$A$502,$A49,Solicitudes!$D$3:$D$502,"&lt;="&amp;X$3,Solicitudes!$E$3:$E$502,"&gt;="&amp;X$3,Solicitudes!$G$3:$G$502,"Aprobada",Solicitudes!$L$3:$L$502,"&lt;&gt;Licencia",Solicitudes!$L$3:$L$502,"&lt;&gt;Ausencia")&gt;0,"V",IF(COUNTIFS(Solicitudes!$A$3:$A$502,$A49,Solicitudes!$D$3:$D$502,"&lt;="&amp;X$3,Solicitudes!$E$3:$E$502,"&gt;="&amp;X$3,Solicitudes!$G$3:$G$502,"Aprobada",Solicitudes!$L$3:$L$502,"Licencia")+COUNTIFS(Solicitudes!$A$3:$A$502,$A49,Solicitudes!$D$3:$D$502,"&lt;="&amp;X$3,Solicitudes!$E$3:$E$502,"&gt;="&amp;X$3,Solicitudes!$G$3:$G$502,"Aprobada",Solicitudes!$L$3:$L$502,"Ausencia")&gt;0,"L",IF(COUNTIFS(Solicitudes!$A$3:$A$502,$A49,Solicitudes!$D$3:$D$502,"&lt;="&amp;X$3,Solicitudes!$E$3:$E$502,"&gt;="&amp;X$3,Solicitudes!$G$3:$G$502,"Solicitada")+COUNTIFS(Solicitudes!$A$3:$A$502,$A49,Solicitudes!$D$3:$D$502,"&lt;="&amp;X$3,Solicitudes!$E$3:$E$502,"&gt;="&amp;X$3,Solicitudes!$G$3:$G$502,"Planificada")&gt;0,"P",""))))</f>
        <v/>
      </c>
      <c r="Y49" s="27">
        <f>IF(OR(Y$3="",$A49=""),"",IF(COUNTIFS(Solicitudes!$A$3:$A$502,$A49,Solicitudes!$D$3:$D$502,"&lt;="&amp;Y$3,Solicitudes!$E$3:$E$502,"&gt;="&amp;Y$3,Solicitudes!$G$3:$G$502,"Aprobada",Solicitudes!$L$3:$L$502,"&lt;&gt;Licencia",Solicitudes!$L$3:$L$502,"&lt;&gt;Ausencia")&gt;0,"V",IF(COUNTIFS(Solicitudes!$A$3:$A$502,$A49,Solicitudes!$D$3:$D$502,"&lt;="&amp;Y$3,Solicitudes!$E$3:$E$502,"&gt;="&amp;Y$3,Solicitudes!$G$3:$G$502,"Aprobada",Solicitudes!$L$3:$L$502,"Licencia")+COUNTIFS(Solicitudes!$A$3:$A$502,$A49,Solicitudes!$D$3:$D$502,"&lt;="&amp;Y$3,Solicitudes!$E$3:$E$502,"&gt;="&amp;Y$3,Solicitudes!$G$3:$G$502,"Aprobada",Solicitudes!$L$3:$L$502,"Ausencia")&gt;0,"L",IF(COUNTIFS(Solicitudes!$A$3:$A$502,$A49,Solicitudes!$D$3:$D$502,"&lt;="&amp;Y$3,Solicitudes!$E$3:$E$502,"&gt;="&amp;Y$3,Solicitudes!$G$3:$G$502,"Solicitada")+COUNTIFS(Solicitudes!$A$3:$A$502,$A49,Solicitudes!$D$3:$D$502,"&lt;="&amp;Y$3,Solicitudes!$E$3:$E$502,"&gt;="&amp;Y$3,Solicitudes!$G$3:$G$502,"Planificada")&gt;0,"P",""))))</f>
        <v/>
      </c>
      <c r="Z49" s="27">
        <f>IF(OR(Z$3="",$A49=""),"",IF(COUNTIFS(Solicitudes!$A$3:$A$502,$A49,Solicitudes!$D$3:$D$502,"&lt;="&amp;Z$3,Solicitudes!$E$3:$E$502,"&gt;="&amp;Z$3,Solicitudes!$G$3:$G$502,"Aprobada",Solicitudes!$L$3:$L$502,"&lt;&gt;Licencia",Solicitudes!$L$3:$L$502,"&lt;&gt;Ausencia")&gt;0,"V",IF(COUNTIFS(Solicitudes!$A$3:$A$502,$A49,Solicitudes!$D$3:$D$502,"&lt;="&amp;Z$3,Solicitudes!$E$3:$E$502,"&gt;="&amp;Z$3,Solicitudes!$G$3:$G$502,"Aprobada",Solicitudes!$L$3:$L$502,"Licencia")+COUNTIFS(Solicitudes!$A$3:$A$502,$A49,Solicitudes!$D$3:$D$502,"&lt;="&amp;Z$3,Solicitudes!$E$3:$E$502,"&gt;="&amp;Z$3,Solicitudes!$G$3:$G$502,"Aprobada",Solicitudes!$L$3:$L$502,"Ausencia")&gt;0,"L",IF(COUNTIFS(Solicitudes!$A$3:$A$502,$A49,Solicitudes!$D$3:$D$502,"&lt;="&amp;Z$3,Solicitudes!$E$3:$E$502,"&gt;="&amp;Z$3,Solicitudes!$G$3:$G$502,"Solicitada")+COUNTIFS(Solicitudes!$A$3:$A$502,$A49,Solicitudes!$D$3:$D$502,"&lt;="&amp;Z$3,Solicitudes!$E$3:$E$502,"&gt;="&amp;Z$3,Solicitudes!$G$3:$G$502,"Planificada")&gt;0,"P",""))))</f>
        <v/>
      </c>
      <c r="AA49" s="27">
        <f>IF(OR(AA$3="",$A49=""),"",IF(COUNTIFS(Solicitudes!$A$3:$A$502,$A49,Solicitudes!$D$3:$D$502,"&lt;="&amp;AA$3,Solicitudes!$E$3:$E$502,"&gt;="&amp;AA$3,Solicitudes!$G$3:$G$502,"Aprobada",Solicitudes!$L$3:$L$502,"&lt;&gt;Licencia",Solicitudes!$L$3:$L$502,"&lt;&gt;Ausencia")&gt;0,"V",IF(COUNTIFS(Solicitudes!$A$3:$A$502,$A49,Solicitudes!$D$3:$D$502,"&lt;="&amp;AA$3,Solicitudes!$E$3:$E$502,"&gt;="&amp;AA$3,Solicitudes!$G$3:$G$502,"Aprobada",Solicitudes!$L$3:$L$502,"Licencia")+COUNTIFS(Solicitudes!$A$3:$A$502,$A49,Solicitudes!$D$3:$D$502,"&lt;="&amp;AA$3,Solicitudes!$E$3:$E$502,"&gt;="&amp;AA$3,Solicitudes!$G$3:$G$502,"Aprobada",Solicitudes!$L$3:$L$502,"Ausencia")&gt;0,"L",IF(COUNTIFS(Solicitudes!$A$3:$A$502,$A49,Solicitudes!$D$3:$D$502,"&lt;="&amp;AA$3,Solicitudes!$E$3:$E$502,"&gt;="&amp;AA$3,Solicitudes!$G$3:$G$502,"Solicitada")+COUNTIFS(Solicitudes!$A$3:$A$502,$A49,Solicitudes!$D$3:$D$502,"&lt;="&amp;AA$3,Solicitudes!$E$3:$E$502,"&gt;="&amp;AA$3,Solicitudes!$G$3:$G$502,"Planificada")&gt;0,"P",""))))</f>
        <v/>
      </c>
      <c r="AB49" s="27">
        <f>IF(OR(AB$3="",$A49=""),"",IF(COUNTIFS(Solicitudes!$A$3:$A$502,$A49,Solicitudes!$D$3:$D$502,"&lt;="&amp;AB$3,Solicitudes!$E$3:$E$502,"&gt;="&amp;AB$3,Solicitudes!$G$3:$G$502,"Aprobada",Solicitudes!$L$3:$L$502,"&lt;&gt;Licencia",Solicitudes!$L$3:$L$502,"&lt;&gt;Ausencia")&gt;0,"V",IF(COUNTIFS(Solicitudes!$A$3:$A$502,$A49,Solicitudes!$D$3:$D$502,"&lt;="&amp;AB$3,Solicitudes!$E$3:$E$502,"&gt;="&amp;AB$3,Solicitudes!$G$3:$G$502,"Aprobada",Solicitudes!$L$3:$L$502,"Licencia")+COUNTIFS(Solicitudes!$A$3:$A$502,$A49,Solicitudes!$D$3:$D$502,"&lt;="&amp;AB$3,Solicitudes!$E$3:$E$502,"&gt;="&amp;AB$3,Solicitudes!$G$3:$G$502,"Aprobada",Solicitudes!$L$3:$L$502,"Ausencia")&gt;0,"L",IF(COUNTIFS(Solicitudes!$A$3:$A$502,$A49,Solicitudes!$D$3:$D$502,"&lt;="&amp;AB$3,Solicitudes!$E$3:$E$502,"&gt;="&amp;AB$3,Solicitudes!$G$3:$G$502,"Solicitada")+COUNTIFS(Solicitudes!$A$3:$A$502,$A49,Solicitudes!$D$3:$D$502,"&lt;="&amp;AB$3,Solicitudes!$E$3:$E$502,"&gt;="&amp;AB$3,Solicitudes!$G$3:$G$502,"Planificada")&gt;0,"P",""))))</f>
        <v/>
      </c>
      <c r="AC49" s="27">
        <f>IF(OR(AC$3="",$A49=""),"",IF(COUNTIFS(Solicitudes!$A$3:$A$502,$A49,Solicitudes!$D$3:$D$502,"&lt;="&amp;AC$3,Solicitudes!$E$3:$E$502,"&gt;="&amp;AC$3,Solicitudes!$G$3:$G$502,"Aprobada",Solicitudes!$L$3:$L$502,"&lt;&gt;Licencia",Solicitudes!$L$3:$L$502,"&lt;&gt;Ausencia")&gt;0,"V",IF(COUNTIFS(Solicitudes!$A$3:$A$502,$A49,Solicitudes!$D$3:$D$502,"&lt;="&amp;AC$3,Solicitudes!$E$3:$E$502,"&gt;="&amp;AC$3,Solicitudes!$G$3:$G$502,"Aprobada",Solicitudes!$L$3:$L$502,"Licencia")+COUNTIFS(Solicitudes!$A$3:$A$502,$A49,Solicitudes!$D$3:$D$502,"&lt;="&amp;AC$3,Solicitudes!$E$3:$E$502,"&gt;="&amp;AC$3,Solicitudes!$G$3:$G$502,"Aprobada",Solicitudes!$L$3:$L$502,"Ausencia")&gt;0,"L",IF(COUNTIFS(Solicitudes!$A$3:$A$502,$A49,Solicitudes!$D$3:$D$502,"&lt;="&amp;AC$3,Solicitudes!$E$3:$E$502,"&gt;="&amp;AC$3,Solicitudes!$G$3:$G$502,"Solicitada")+COUNTIFS(Solicitudes!$A$3:$A$502,$A49,Solicitudes!$D$3:$D$502,"&lt;="&amp;AC$3,Solicitudes!$E$3:$E$502,"&gt;="&amp;AC$3,Solicitudes!$G$3:$G$502,"Planificada")&gt;0,"P",""))))</f>
        <v/>
      </c>
      <c r="AD49" s="27">
        <f>IF(OR(AD$3="",$A49=""),"",IF(COUNTIFS(Solicitudes!$A$3:$A$502,$A49,Solicitudes!$D$3:$D$502,"&lt;="&amp;AD$3,Solicitudes!$E$3:$E$502,"&gt;="&amp;AD$3,Solicitudes!$G$3:$G$502,"Aprobada",Solicitudes!$L$3:$L$502,"&lt;&gt;Licencia",Solicitudes!$L$3:$L$502,"&lt;&gt;Ausencia")&gt;0,"V",IF(COUNTIFS(Solicitudes!$A$3:$A$502,$A49,Solicitudes!$D$3:$D$502,"&lt;="&amp;AD$3,Solicitudes!$E$3:$E$502,"&gt;="&amp;AD$3,Solicitudes!$G$3:$G$502,"Aprobada",Solicitudes!$L$3:$L$502,"Licencia")+COUNTIFS(Solicitudes!$A$3:$A$502,$A49,Solicitudes!$D$3:$D$502,"&lt;="&amp;AD$3,Solicitudes!$E$3:$E$502,"&gt;="&amp;AD$3,Solicitudes!$G$3:$G$502,"Aprobada",Solicitudes!$L$3:$L$502,"Ausencia")&gt;0,"L",IF(COUNTIFS(Solicitudes!$A$3:$A$502,$A49,Solicitudes!$D$3:$D$502,"&lt;="&amp;AD$3,Solicitudes!$E$3:$E$502,"&gt;="&amp;AD$3,Solicitudes!$G$3:$G$502,"Solicitada")+COUNTIFS(Solicitudes!$A$3:$A$502,$A49,Solicitudes!$D$3:$D$502,"&lt;="&amp;AD$3,Solicitudes!$E$3:$E$502,"&gt;="&amp;AD$3,Solicitudes!$G$3:$G$502,"Planificada")&gt;0,"P",""))))</f>
        <v/>
      </c>
      <c r="AE49" s="27">
        <f>IF(OR(AE$3="",$A49=""),"",IF(COUNTIFS(Solicitudes!$A$3:$A$502,$A49,Solicitudes!$D$3:$D$502,"&lt;="&amp;AE$3,Solicitudes!$E$3:$E$502,"&gt;="&amp;AE$3,Solicitudes!$G$3:$G$502,"Aprobada",Solicitudes!$L$3:$L$502,"&lt;&gt;Licencia",Solicitudes!$L$3:$L$502,"&lt;&gt;Ausencia")&gt;0,"V",IF(COUNTIFS(Solicitudes!$A$3:$A$502,$A49,Solicitudes!$D$3:$D$502,"&lt;="&amp;AE$3,Solicitudes!$E$3:$E$502,"&gt;="&amp;AE$3,Solicitudes!$G$3:$G$502,"Aprobada",Solicitudes!$L$3:$L$502,"Licencia")+COUNTIFS(Solicitudes!$A$3:$A$502,$A49,Solicitudes!$D$3:$D$502,"&lt;="&amp;AE$3,Solicitudes!$E$3:$E$502,"&gt;="&amp;AE$3,Solicitudes!$G$3:$G$502,"Aprobada",Solicitudes!$L$3:$L$502,"Ausencia")&gt;0,"L",IF(COUNTIFS(Solicitudes!$A$3:$A$502,$A49,Solicitudes!$D$3:$D$502,"&lt;="&amp;AE$3,Solicitudes!$E$3:$E$502,"&gt;="&amp;AE$3,Solicitudes!$G$3:$G$502,"Solicitada")+COUNTIFS(Solicitudes!$A$3:$A$502,$A49,Solicitudes!$D$3:$D$502,"&lt;="&amp;AE$3,Solicitudes!$E$3:$E$502,"&gt;="&amp;AE$3,Solicitudes!$G$3:$G$502,"Planificada")&gt;0,"P",""))))</f>
        <v/>
      </c>
      <c r="AF49" s="27">
        <f>IF(OR(AF$3="",$A49=""),"",IF(COUNTIFS(Solicitudes!$A$3:$A$502,$A49,Solicitudes!$D$3:$D$502,"&lt;="&amp;AF$3,Solicitudes!$E$3:$E$502,"&gt;="&amp;AF$3,Solicitudes!$G$3:$G$502,"Aprobada",Solicitudes!$L$3:$L$502,"&lt;&gt;Licencia",Solicitudes!$L$3:$L$502,"&lt;&gt;Ausencia")&gt;0,"V",IF(COUNTIFS(Solicitudes!$A$3:$A$502,$A49,Solicitudes!$D$3:$D$502,"&lt;="&amp;AF$3,Solicitudes!$E$3:$E$502,"&gt;="&amp;AF$3,Solicitudes!$G$3:$G$502,"Aprobada",Solicitudes!$L$3:$L$502,"Licencia")+COUNTIFS(Solicitudes!$A$3:$A$502,$A49,Solicitudes!$D$3:$D$502,"&lt;="&amp;AF$3,Solicitudes!$E$3:$E$502,"&gt;="&amp;AF$3,Solicitudes!$G$3:$G$502,"Aprobada",Solicitudes!$L$3:$L$502,"Ausencia")&gt;0,"L",IF(COUNTIFS(Solicitudes!$A$3:$A$502,$A49,Solicitudes!$D$3:$D$502,"&lt;="&amp;AF$3,Solicitudes!$E$3:$E$502,"&gt;="&amp;AF$3,Solicitudes!$G$3:$G$502,"Solicitada")+COUNTIFS(Solicitudes!$A$3:$A$502,$A49,Solicitudes!$D$3:$D$502,"&lt;="&amp;AF$3,Solicitudes!$E$3:$E$502,"&gt;="&amp;AF$3,Solicitudes!$G$3:$G$502,"Planificada")&gt;0,"P",""))))</f>
        <v/>
      </c>
      <c r="AG49" s="27">
        <f>IF(OR(AG$3="",$A49=""),"",IF(COUNTIFS(Solicitudes!$A$3:$A$502,$A49,Solicitudes!$D$3:$D$502,"&lt;="&amp;AG$3,Solicitudes!$E$3:$E$502,"&gt;="&amp;AG$3,Solicitudes!$G$3:$G$502,"Aprobada",Solicitudes!$L$3:$L$502,"&lt;&gt;Licencia",Solicitudes!$L$3:$L$502,"&lt;&gt;Ausencia")&gt;0,"V",IF(COUNTIFS(Solicitudes!$A$3:$A$502,$A49,Solicitudes!$D$3:$D$502,"&lt;="&amp;AG$3,Solicitudes!$E$3:$E$502,"&gt;="&amp;AG$3,Solicitudes!$G$3:$G$502,"Aprobada",Solicitudes!$L$3:$L$502,"Licencia")+COUNTIFS(Solicitudes!$A$3:$A$502,$A49,Solicitudes!$D$3:$D$502,"&lt;="&amp;AG$3,Solicitudes!$E$3:$E$502,"&gt;="&amp;AG$3,Solicitudes!$G$3:$G$502,"Aprobada",Solicitudes!$L$3:$L$502,"Ausencia")&gt;0,"L",IF(COUNTIFS(Solicitudes!$A$3:$A$502,$A49,Solicitudes!$D$3:$D$502,"&lt;="&amp;AG$3,Solicitudes!$E$3:$E$502,"&gt;="&amp;AG$3,Solicitudes!$G$3:$G$502,"Solicitada")+COUNTIFS(Solicitudes!$A$3:$A$502,$A49,Solicitudes!$D$3:$D$502,"&lt;="&amp;AG$3,Solicitudes!$E$3:$E$502,"&gt;="&amp;AG$3,Solicitudes!$G$3:$G$502,"Planificada")&gt;0,"P",""))))</f>
        <v/>
      </c>
    </row>
    <row r="50">
      <c r="A50">
        <f>IF(Saldos!A50="","",Saldos!A50)</f>
        <v/>
      </c>
      <c r="B50">
        <f>IF(A50="","",Saldos!B50)</f>
        <v/>
      </c>
      <c r="C50" s="27">
        <f>IF(OR(C$3="",$A50=""),"",IF(COUNTIFS(Solicitudes!$A$3:$A$502,$A50,Solicitudes!$D$3:$D$502,"&lt;="&amp;C$3,Solicitudes!$E$3:$E$502,"&gt;="&amp;C$3,Solicitudes!$G$3:$G$502,"Aprobada",Solicitudes!$L$3:$L$502,"&lt;&gt;Licencia",Solicitudes!$L$3:$L$502,"&lt;&gt;Ausencia")&gt;0,"V",IF(COUNTIFS(Solicitudes!$A$3:$A$502,$A50,Solicitudes!$D$3:$D$502,"&lt;="&amp;C$3,Solicitudes!$E$3:$E$502,"&gt;="&amp;C$3,Solicitudes!$G$3:$G$502,"Aprobada",Solicitudes!$L$3:$L$502,"Licencia")+COUNTIFS(Solicitudes!$A$3:$A$502,$A50,Solicitudes!$D$3:$D$502,"&lt;="&amp;C$3,Solicitudes!$E$3:$E$502,"&gt;="&amp;C$3,Solicitudes!$G$3:$G$502,"Aprobada",Solicitudes!$L$3:$L$502,"Ausencia")&gt;0,"L",IF(COUNTIFS(Solicitudes!$A$3:$A$502,$A50,Solicitudes!$D$3:$D$502,"&lt;="&amp;C$3,Solicitudes!$E$3:$E$502,"&gt;="&amp;C$3,Solicitudes!$G$3:$G$502,"Solicitada")+COUNTIFS(Solicitudes!$A$3:$A$502,$A50,Solicitudes!$D$3:$D$502,"&lt;="&amp;C$3,Solicitudes!$E$3:$E$502,"&gt;="&amp;C$3,Solicitudes!$G$3:$G$502,"Planificada")&gt;0,"P",""))))</f>
        <v/>
      </c>
      <c r="D50" s="27">
        <f>IF(OR(D$3="",$A50=""),"",IF(COUNTIFS(Solicitudes!$A$3:$A$502,$A50,Solicitudes!$D$3:$D$502,"&lt;="&amp;D$3,Solicitudes!$E$3:$E$502,"&gt;="&amp;D$3,Solicitudes!$G$3:$G$502,"Aprobada",Solicitudes!$L$3:$L$502,"&lt;&gt;Licencia",Solicitudes!$L$3:$L$502,"&lt;&gt;Ausencia")&gt;0,"V",IF(COUNTIFS(Solicitudes!$A$3:$A$502,$A50,Solicitudes!$D$3:$D$502,"&lt;="&amp;D$3,Solicitudes!$E$3:$E$502,"&gt;="&amp;D$3,Solicitudes!$G$3:$G$502,"Aprobada",Solicitudes!$L$3:$L$502,"Licencia")+COUNTIFS(Solicitudes!$A$3:$A$502,$A50,Solicitudes!$D$3:$D$502,"&lt;="&amp;D$3,Solicitudes!$E$3:$E$502,"&gt;="&amp;D$3,Solicitudes!$G$3:$G$502,"Aprobada",Solicitudes!$L$3:$L$502,"Ausencia")&gt;0,"L",IF(COUNTIFS(Solicitudes!$A$3:$A$502,$A50,Solicitudes!$D$3:$D$502,"&lt;="&amp;D$3,Solicitudes!$E$3:$E$502,"&gt;="&amp;D$3,Solicitudes!$G$3:$G$502,"Solicitada")+COUNTIFS(Solicitudes!$A$3:$A$502,$A50,Solicitudes!$D$3:$D$502,"&lt;="&amp;D$3,Solicitudes!$E$3:$E$502,"&gt;="&amp;D$3,Solicitudes!$G$3:$G$502,"Planificada")&gt;0,"P",""))))</f>
        <v/>
      </c>
      <c r="E50" s="27">
        <f>IF(OR(E$3="",$A50=""),"",IF(COUNTIFS(Solicitudes!$A$3:$A$502,$A50,Solicitudes!$D$3:$D$502,"&lt;="&amp;E$3,Solicitudes!$E$3:$E$502,"&gt;="&amp;E$3,Solicitudes!$G$3:$G$502,"Aprobada",Solicitudes!$L$3:$L$502,"&lt;&gt;Licencia",Solicitudes!$L$3:$L$502,"&lt;&gt;Ausencia")&gt;0,"V",IF(COUNTIFS(Solicitudes!$A$3:$A$502,$A50,Solicitudes!$D$3:$D$502,"&lt;="&amp;E$3,Solicitudes!$E$3:$E$502,"&gt;="&amp;E$3,Solicitudes!$G$3:$G$502,"Aprobada",Solicitudes!$L$3:$L$502,"Licencia")+COUNTIFS(Solicitudes!$A$3:$A$502,$A50,Solicitudes!$D$3:$D$502,"&lt;="&amp;E$3,Solicitudes!$E$3:$E$502,"&gt;="&amp;E$3,Solicitudes!$G$3:$G$502,"Aprobada",Solicitudes!$L$3:$L$502,"Ausencia")&gt;0,"L",IF(COUNTIFS(Solicitudes!$A$3:$A$502,$A50,Solicitudes!$D$3:$D$502,"&lt;="&amp;E$3,Solicitudes!$E$3:$E$502,"&gt;="&amp;E$3,Solicitudes!$G$3:$G$502,"Solicitada")+COUNTIFS(Solicitudes!$A$3:$A$502,$A50,Solicitudes!$D$3:$D$502,"&lt;="&amp;E$3,Solicitudes!$E$3:$E$502,"&gt;="&amp;E$3,Solicitudes!$G$3:$G$502,"Planificada")&gt;0,"P",""))))</f>
        <v/>
      </c>
      <c r="F50" s="27">
        <f>IF(OR(F$3="",$A50=""),"",IF(COUNTIFS(Solicitudes!$A$3:$A$502,$A50,Solicitudes!$D$3:$D$502,"&lt;="&amp;F$3,Solicitudes!$E$3:$E$502,"&gt;="&amp;F$3,Solicitudes!$G$3:$G$502,"Aprobada",Solicitudes!$L$3:$L$502,"&lt;&gt;Licencia",Solicitudes!$L$3:$L$502,"&lt;&gt;Ausencia")&gt;0,"V",IF(COUNTIFS(Solicitudes!$A$3:$A$502,$A50,Solicitudes!$D$3:$D$502,"&lt;="&amp;F$3,Solicitudes!$E$3:$E$502,"&gt;="&amp;F$3,Solicitudes!$G$3:$G$502,"Aprobada",Solicitudes!$L$3:$L$502,"Licencia")+COUNTIFS(Solicitudes!$A$3:$A$502,$A50,Solicitudes!$D$3:$D$502,"&lt;="&amp;F$3,Solicitudes!$E$3:$E$502,"&gt;="&amp;F$3,Solicitudes!$G$3:$G$502,"Aprobada",Solicitudes!$L$3:$L$502,"Ausencia")&gt;0,"L",IF(COUNTIFS(Solicitudes!$A$3:$A$502,$A50,Solicitudes!$D$3:$D$502,"&lt;="&amp;F$3,Solicitudes!$E$3:$E$502,"&gt;="&amp;F$3,Solicitudes!$G$3:$G$502,"Solicitada")+COUNTIFS(Solicitudes!$A$3:$A$502,$A50,Solicitudes!$D$3:$D$502,"&lt;="&amp;F$3,Solicitudes!$E$3:$E$502,"&gt;="&amp;F$3,Solicitudes!$G$3:$G$502,"Planificada")&gt;0,"P",""))))</f>
        <v/>
      </c>
      <c r="G50" s="27">
        <f>IF(OR(G$3="",$A50=""),"",IF(COUNTIFS(Solicitudes!$A$3:$A$502,$A50,Solicitudes!$D$3:$D$502,"&lt;="&amp;G$3,Solicitudes!$E$3:$E$502,"&gt;="&amp;G$3,Solicitudes!$G$3:$G$502,"Aprobada",Solicitudes!$L$3:$L$502,"&lt;&gt;Licencia",Solicitudes!$L$3:$L$502,"&lt;&gt;Ausencia")&gt;0,"V",IF(COUNTIFS(Solicitudes!$A$3:$A$502,$A50,Solicitudes!$D$3:$D$502,"&lt;="&amp;G$3,Solicitudes!$E$3:$E$502,"&gt;="&amp;G$3,Solicitudes!$G$3:$G$502,"Aprobada",Solicitudes!$L$3:$L$502,"Licencia")+COUNTIFS(Solicitudes!$A$3:$A$502,$A50,Solicitudes!$D$3:$D$502,"&lt;="&amp;G$3,Solicitudes!$E$3:$E$502,"&gt;="&amp;G$3,Solicitudes!$G$3:$G$502,"Aprobada",Solicitudes!$L$3:$L$502,"Ausencia")&gt;0,"L",IF(COUNTIFS(Solicitudes!$A$3:$A$502,$A50,Solicitudes!$D$3:$D$502,"&lt;="&amp;G$3,Solicitudes!$E$3:$E$502,"&gt;="&amp;G$3,Solicitudes!$G$3:$G$502,"Solicitada")+COUNTIFS(Solicitudes!$A$3:$A$502,$A50,Solicitudes!$D$3:$D$502,"&lt;="&amp;G$3,Solicitudes!$E$3:$E$502,"&gt;="&amp;G$3,Solicitudes!$G$3:$G$502,"Planificada")&gt;0,"P",""))))</f>
        <v/>
      </c>
      <c r="H50" s="27">
        <f>IF(OR(H$3="",$A50=""),"",IF(COUNTIFS(Solicitudes!$A$3:$A$502,$A50,Solicitudes!$D$3:$D$502,"&lt;="&amp;H$3,Solicitudes!$E$3:$E$502,"&gt;="&amp;H$3,Solicitudes!$G$3:$G$502,"Aprobada",Solicitudes!$L$3:$L$502,"&lt;&gt;Licencia",Solicitudes!$L$3:$L$502,"&lt;&gt;Ausencia")&gt;0,"V",IF(COUNTIFS(Solicitudes!$A$3:$A$502,$A50,Solicitudes!$D$3:$D$502,"&lt;="&amp;H$3,Solicitudes!$E$3:$E$502,"&gt;="&amp;H$3,Solicitudes!$G$3:$G$502,"Aprobada",Solicitudes!$L$3:$L$502,"Licencia")+COUNTIFS(Solicitudes!$A$3:$A$502,$A50,Solicitudes!$D$3:$D$502,"&lt;="&amp;H$3,Solicitudes!$E$3:$E$502,"&gt;="&amp;H$3,Solicitudes!$G$3:$G$502,"Aprobada",Solicitudes!$L$3:$L$502,"Ausencia")&gt;0,"L",IF(COUNTIFS(Solicitudes!$A$3:$A$502,$A50,Solicitudes!$D$3:$D$502,"&lt;="&amp;H$3,Solicitudes!$E$3:$E$502,"&gt;="&amp;H$3,Solicitudes!$G$3:$G$502,"Solicitada")+COUNTIFS(Solicitudes!$A$3:$A$502,$A50,Solicitudes!$D$3:$D$502,"&lt;="&amp;H$3,Solicitudes!$E$3:$E$502,"&gt;="&amp;H$3,Solicitudes!$G$3:$G$502,"Planificada")&gt;0,"P",""))))</f>
        <v/>
      </c>
      <c r="I50" s="27">
        <f>IF(OR(I$3="",$A50=""),"",IF(COUNTIFS(Solicitudes!$A$3:$A$502,$A50,Solicitudes!$D$3:$D$502,"&lt;="&amp;I$3,Solicitudes!$E$3:$E$502,"&gt;="&amp;I$3,Solicitudes!$G$3:$G$502,"Aprobada",Solicitudes!$L$3:$L$502,"&lt;&gt;Licencia",Solicitudes!$L$3:$L$502,"&lt;&gt;Ausencia")&gt;0,"V",IF(COUNTIFS(Solicitudes!$A$3:$A$502,$A50,Solicitudes!$D$3:$D$502,"&lt;="&amp;I$3,Solicitudes!$E$3:$E$502,"&gt;="&amp;I$3,Solicitudes!$G$3:$G$502,"Aprobada",Solicitudes!$L$3:$L$502,"Licencia")+COUNTIFS(Solicitudes!$A$3:$A$502,$A50,Solicitudes!$D$3:$D$502,"&lt;="&amp;I$3,Solicitudes!$E$3:$E$502,"&gt;="&amp;I$3,Solicitudes!$G$3:$G$502,"Aprobada",Solicitudes!$L$3:$L$502,"Ausencia")&gt;0,"L",IF(COUNTIFS(Solicitudes!$A$3:$A$502,$A50,Solicitudes!$D$3:$D$502,"&lt;="&amp;I$3,Solicitudes!$E$3:$E$502,"&gt;="&amp;I$3,Solicitudes!$G$3:$G$502,"Solicitada")+COUNTIFS(Solicitudes!$A$3:$A$502,$A50,Solicitudes!$D$3:$D$502,"&lt;="&amp;I$3,Solicitudes!$E$3:$E$502,"&gt;="&amp;I$3,Solicitudes!$G$3:$G$502,"Planificada")&gt;0,"P",""))))</f>
        <v/>
      </c>
      <c r="J50" s="27">
        <f>IF(OR(J$3="",$A50=""),"",IF(COUNTIFS(Solicitudes!$A$3:$A$502,$A50,Solicitudes!$D$3:$D$502,"&lt;="&amp;J$3,Solicitudes!$E$3:$E$502,"&gt;="&amp;J$3,Solicitudes!$G$3:$G$502,"Aprobada",Solicitudes!$L$3:$L$502,"&lt;&gt;Licencia",Solicitudes!$L$3:$L$502,"&lt;&gt;Ausencia")&gt;0,"V",IF(COUNTIFS(Solicitudes!$A$3:$A$502,$A50,Solicitudes!$D$3:$D$502,"&lt;="&amp;J$3,Solicitudes!$E$3:$E$502,"&gt;="&amp;J$3,Solicitudes!$G$3:$G$502,"Aprobada",Solicitudes!$L$3:$L$502,"Licencia")+COUNTIFS(Solicitudes!$A$3:$A$502,$A50,Solicitudes!$D$3:$D$502,"&lt;="&amp;J$3,Solicitudes!$E$3:$E$502,"&gt;="&amp;J$3,Solicitudes!$G$3:$G$502,"Aprobada",Solicitudes!$L$3:$L$502,"Ausencia")&gt;0,"L",IF(COUNTIFS(Solicitudes!$A$3:$A$502,$A50,Solicitudes!$D$3:$D$502,"&lt;="&amp;J$3,Solicitudes!$E$3:$E$502,"&gt;="&amp;J$3,Solicitudes!$G$3:$G$502,"Solicitada")+COUNTIFS(Solicitudes!$A$3:$A$502,$A50,Solicitudes!$D$3:$D$502,"&lt;="&amp;J$3,Solicitudes!$E$3:$E$502,"&gt;="&amp;J$3,Solicitudes!$G$3:$G$502,"Planificada")&gt;0,"P",""))))</f>
        <v/>
      </c>
      <c r="K50" s="27">
        <f>IF(OR(K$3="",$A50=""),"",IF(COUNTIFS(Solicitudes!$A$3:$A$502,$A50,Solicitudes!$D$3:$D$502,"&lt;="&amp;K$3,Solicitudes!$E$3:$E$502,"&gt;="&amp;K$3,Solicitudes!$G$3:$G$502,"Aprobada",Solicitudes!$L$3:$L$502,"&lt;&gt;Licencia",Solicitudes!$L$3:$L$502,"&lt;&gt;Ausencia")&gt;0,"V",IF(COUNTIFS(Solicitudes!$A$3:$A$502,$A50,Solicitudes!$D$3:$D$502,"&lt;="&amp;K$3,Solicitudes!$E$3:$E$502,"&gt;="&amp;K$3,Solicitudes!$G$3:$G$502,"Aprobada",Solicitudes!$L$3:$L$502,"Licencia")+COUNTIFS(Solicitudes!$A$3:$A$502,$A50,Solicitudes!$D$3:$D$502,"&lt;="&amp;K$3,Solicitudes!$E$3:$E$502,"&gt;="&amp;K$3,Solicitudes!$G$3:$G$502,"Aprobada",Solicitudes!$L$3:$L$502,"Ausencia")&gt;0,"L",IF(COUNTIFS(Solicitudes!$A$3:$A$502,$A50,Solicitudes!$D$3:$D$502,"&lt;="&amp;K$3,Solicitudes!$E$3:$E$502,"&gt;="&amp;K$3,Solicitudes!$G$3:$G$502,"Solicitada")+COUNTIFS(Solicitudes!$A$3:$A$502,$A50,Solicitudes!$D$3:$D$502,"&lt;="&amp;K$3,Solicitudes!$E$3:$E$502,"&gt;="&amp;K$3,Solicitudes!$G$3:$G$502,"Planificada")&gt;0,"P",""))))</f>
        <v/>
      </c>
      <c r="L50" s="27">
        <f>IF(OR(L$3="",$A50=""),"",IF(COUNTIFS(Solicitudes!$A$3:$A$502,$A50,Solicitudes!$D$3:$D$502,"&lt;="&amp;L$3,Solicitudes!$E$3:$E$502,"&gt;="&amp;L$3,Solicitudes!$G$3:$G$502,"Aprobada",Solicitudes!$L$3:$L$502,"&lt;&gt;Licencia",Solicitudes!$L$3:$L$502,"&lt;&gt;Ausencia")&gt;0,"V",IF(COUNTIFS(Solicitudes!$A$3:$A$502,$A50,Solicitudes!$D$3:$D$502,"&lt;="&amp;L$3,Solicitudes!$E$3:$E$502,"&gt;="&amp;L$3,Solicitudes!$G$3:$G$502,"Aprobada",Solicitudes!$L$3:$L$502,"Licencia")+COUNTIFS(Solicitudes!$A$3:$A$502,$A50,Solicitudes!$D$3:$D$502,"&lt;="&amp;L$3,Solicitudes!$E$3:$E$502,"&gt;="&amp;L$3,Solicitudes!$G$3:$G$502,"Aprobada",Solicitudes!$L$3:$L$502,"Ausencia")&gt;0,"L",IF(COUNTIFS(Solicitudes!$A$3:$A$502,$A50,Solicitudes!$D$3:$D$502,"&lt;="&amp;L$3,Solicitudes!$E$3:$E$502,"&gt;="&amp;L$3,Solicitudes!$G$3:$G$502,"Solicitada")+COUNTIFS(Solicitudes!$A$3:$A$502,$A50,Solicitudes!$D$3:$D$502,"&lt;="&amp;L$3,Solicitudes!$E$3:$E$502,"&gt;="&amp;L$3,Solicitudes!$G$3:$G$502,"Planificada")&gt;0,"P",""))))</f>
        <v/>
      </c>
      <c r="M50" s="27">
        <f>IF(OR(M$3="",$A50=""),"",IF(COUNTIFS(Solicitudes!$A$3:$A$502,$A50,Solicitudes!$D$3:$D$502,"&lt;="&amp;M$3,Solicitudes!$E$3:$E$502,"&gt;="&amp;M$3,Solicitudes!$G$3:$G$502,"Aprobada",Solicitudes!$L$3:$L$502,"&lt;&gt;Licencia",Solicitudes!$L$3:$L$502,"&lt;&gt;Ausencia")&gt;0,"V",IF(COUNTIFS(Solicitudes!$A$3:$A$502,$A50,Solicitudes!$D$3:$D$502,"&lt;="&amp;M$3,Solicitudes!$E$3:$E$502,"&gt;="&amp;M$3,Solicitudes!$G$3:$G$502,"Aprobada",Solicitudes!$L$3:$L$502,"Licencia")+COUNTIFS(Solicitudes!$A$3:$A$502,$A50,Solicitudes!$D$3:$D$502,"&lt;="&amp;M$3,Solicitudes!$E$3:$E$502,"&gt;="&amp;M$3,Solicitudes!$G$3:$G$502,"Aprobada",Solicitudes!$L$3:$L$502,"Ausencia")&gt;0,"L",IF(COUNTIFS(Solicitudes!$A$3:$A$502,$A50,Solicitudes!$D$3:$D$502,"&lt;="&amp;M$3,Solicitudes!$E$3:$E$502,"&gt;="&amp;M$3,Solicitudes!$G$3:$G$502,"Solicitada")+COUNTIFS(Solicitudes!$A$3:$A$502,$A50,Solicitudes!$D$3:$D$502,"&lt;="&amp;M$3,Solicitudes!$E$3:$E$502,"&gt;="&amp;M$3,Solicitudes!$G$3:$G$502,"Planificada")&gt;0,"P",""))))</f>
        <v/>
      </c>
      <c r="N50" s="27">
        <f>IF(OR(N$3="",$A50=""),"",IF(COUNTIFS(Solicitudes!$A$3:$A$502,$A50,Solicitudes!$D$3:$D$502,"&lt;="&amp;N$3,Solicitudes!$E$3:$E$502,"&gt;="&amp;N$3,Solicitudes!$G$3:$G$502,"Aprobada",Solicitudes!$L$3:$L$502,"&lt;&gt;Licencia",Solicitudes!$L$3:$L$502,"&lt;&gt;Ausencia")&gt;0,"V",IF(COUNTIFS(Solicitudes!$A$3:$A$502,$A50,Solicitudes!$D$3:$D$502,"&lt;="&amp;N$3,Solicitudes!$E$3:$E$502,"&gt;="&amp;N$3,Solicitudes!$G$3:$G$502,"Aprobada",Solicitudes!$L$3:$L$502,"Licencia")+COUNTIFS(Solicitudes!$A$3:$A$502,$A50,Solicitudes!$D$3:$D$502,"&lt;="&amp;N$3,Solicitudes!$E$3:$E$502,"&gt;="&amp;N$3,Solicitudes!$G$3:$G$502,"Aprobada",Solicitudes!$L$3:$L$502,"Ausencia")&gt;0,"L",IF(COUNTIFS(Solicitudes!$A$3:$A$502,$A50,Solicitudes!$D$3:$D$502,"&lt;="&amp;N$3,Solicitudes!$E$3:$E$502,"&gt;="&amp;N$3,Solicitudes!$G$3:$G$502,"Solicitada")+COUNTIFS(Solicitudes!$A$3:$A$502,$A50,Solicitudes!$D$3:$D$502,"&lt;="&amp;N$3,Solicitudes!$E$3:$E$502,"&gt;="&amp;N$3,Solicitudes!$G$3:$G$502,"Planificada")&gt;0,"P",""))))</f>
        <v/>
      </c>
      <c r="O50" s="27">
        <f>IF(OR(O$3="",$A50=""),"",IF(COUNTIFS(Solicitudes!$A$3:$A$502,$A50,Solicitudes!$D$3:$D$502,"&lt;="&amp;O$3,Solicitudes!$E$3:$E$502,"&gt;="&amp;O$3,Solicitudes!$G$3:$G$502,"Aprobada",Solicitudes!$L$3:$L$502,"&lt;&gt;Licencia",Solicitudes!$L$3:$L$502,"&lt;&gt;Ausencia")&gt;0,"V",IF(COUNTIFS(Solicitudes!$A$3:$A$502,$A50,Solicitudes!$D$3:$D$502,"&lt;="&amp;O$3,Solicitudes!$E$3:$E$502,"&gt;="&amp;O$3,Solicitudes!$G$3:$G$502,"Aprobada",Solicitudes!$L$3:$L$502,"Licencia")+COUNTIFS(Solicitudes!$A$3:$A$502,$A50,Solicitudes!$D$3:$D$502,"&lt;="&amp;O$3,Solicitudes!$E$3:$E$502,"&gt;="&amp;O$3,Solicitudes!$G$3:$G$502,"Aprobada",Solicitudes!$L$3:$L$502,"Ausencia")&gt;0,"L",IF(COUNTIFS(Solicitudes!$A$3:$A$502,$A50,Solicitudes!$D$3:$D$502,"&lt;="&amp;O$3,Solicitudes!$E$3:$E$502,"&gt;="&amp;O$3,Solicitudes!$G$3:$G$502,"Solicitada")+COUNTIFS(Solicitudes!$A$3:$A$502,$A50,Solicitudes!$D$3:$D$502,"&lt;="&amp;O$3,Solicitudes!$E$3:$E$502,"&gt;="&amp;O$3,Solicitudes!$G$3:$G$502,"Planificada")&gt;0,"P",""))))</f>
        <v/>
      </c>
      <c r="P50" s="27">
        <f>IF(OR(P$3="",$A50=""),"",IF(COUNTIFS(Solicitudes!$A$3:$A$502,$A50,Solicitudes!$D$3:$D$502,"&lt;="&amp;P$3,Solicitudes!$E$3:$E$502,"&gt;="&amp;P$3,Solicitudes!$G$3:$G$502,"Aprobada",Solicitudes!$L$3:$L$502,"&lt;&gt;Licencia",Solicitudes!$L$3:$L$502,"&lt;&gt;Ausencia")&gt;0,"V",IF(COUNTIFS(Solicitudes!$A$3:$A$502,$A50,Solicitudes!$D$3:$D$502,"&lt;="&amp;P$3,Solicitudes!$E$3:$E$502,"&gt;="&amp;P$3,Solicitudes!$G$3:$G$502,"Aprobada",Solicitudes!$L$3:$L$502,"Licencia")+COUNTIFS(Solicitudes!$A$3:$A$502,$A50,Solicitudes!$D$3:$D$502,"&lt;="&amp;P$3,Solicitudes!$E$3:$E$502,"&gt;="&amp;P$3,Solicitudes!$G$3:$G$502,"Aprobada",Solicitudes!$L$3:$L$502,"Ausencia")&gt;0,"L",IF(COUNTIFS(Solicitudes!$A$3:$A$502,$A50,Solicitudes!$D$3:$D$502,"&lt;="&amp;P$3,Solicitudes!$E$3:$E$502,"&gt;="&amp;P$3,Solicitudes!$G$3:$G$502,"Solicitada")+COUNTIFS(Solicitudes!$A$3:$A$502,$A50,Solicitudes!$D$3:$D$502,"&lt;="&amp;P$3,Solicitudes!$E$3:$E$502,"&gt;="&amp;P$3,Solicitudes!$G$3:$G$502,"Planificada")&gt;0,"P",""))))</f>
        <v/>
      </c>
      <c r="Q50" s="27">
        <f>IF(OR(Q$3="",$A50=""),"",IF(COUNTIFS(Solicitudes!$A$3:$A$502,$A50,Solicitudes!$D$3:$D$502,"&lt;="&amp;Q$3,Solicitudes!$E$3:$E$502,"&gt;="&amp;Q$3,Solicitudes!$G$3:$G$502,"Aprobada",Solicitudes!$L$3:$L$502,"&lt;&gt;Licencia",Solicitudes!$L$3:$L$502,"&lt;&gt;Ausencia")&gt;0,"V",IF(COUNTIFS(Solicitudes!$A$3:$A$502,$A50,Solicitudes!$D$3:$D$502,"&lt;="&amp;Q$3,Solicitudes!$E$3:$E$502,"&gt;="&amp;Q$3,Solicitudes!$G$3:$G$502,"Aprobada",Solicitudes!$L$3:$L$502,"Licencia")+COUNTIFS(Solicitudes!$A$3:$A$502,$A50,Solicitudes!$D$3:$D$502,"&lt;="&amp;Q$3,Solicitudes!$E$3:$E$502,"&gt;="&amp;Q$3,Solicitudes!$G$3:$G$502,"Aprobada",Solicitudes!$L$3:$L$502,"Ausencia")&gt;0,"L",IF(COUNTIFS(Solicitudes!$A$3:$A$502,$A50,Solicitudes!$D$3:$D$502,"&lt;="&amp;Q$3,Solicitudes!$E$3:$E$502,"&gt;="&amp;Q$3,Solicitudes!$G$3:$G$502,"Solicitada")+COUNTIFS(Solicitudes!$A$3:$A$502,$A50,Solicitudes!$D$3:$D$502,"&lt;="&amp;Q$3,Solicitudes!$E$3:$E$502,"&gt;="&amp;Q$3,Solicitudes!$G$3:$G$502,"Planificada")&gt;0,"P",""))))</f>
        <v/>
      </c>
      <c r="R50" s="27">
        <f>IF(OR(R$3="",$A50=""),"",IF(COUNTIFS(Solicitudes!$A$3:$A$502,$A50,Solicitudes!$D$3:$D$502,"&lt;="&amp;R$3,Solicitudes!$E$3:$E$502,"&gt;="&amp;R$3,Solicitudes!$G$3:$G$502,"Aprobada",Solicitudes!$L$3:$L$502,"&lt;&gt;Licencia",Solicitudes!$L$3:$L$502,"&lt;&gt;Ausencia")&gt;0,"V",IF(COUNTIFS(Solicitudes!$A$3:$A$502,$A50,Solicitudes!$D$3:$D$502,"&lt;="&amp;R$3,Solicitudes!$E$3:$E$502,"&gt;="&amp;R$3,Solicitudes!$G$3:$G$502,"Aprobada",Solicitudes!$L$3:$L$502,"Licencia")+COUNTIFS(Solicitudes!$A$3:$A$502,$A50,Solicitudes!$D$3:$D$502,"&lt;="&amp;R$3,Solicitudes!$E$3:$E$502,"&gt;="&amp;R$3,Solicitudes!$G$3:$G$502,"Aprobada",Solicitudes!$L$3:$L$502,"Ausencia")&gt;0,"L",IF(COUNTIFS(Solicitudes!$A$3:$A$502,$A50,Solicitudes!$D$3:$D$502,"&lt;="&amp;R$3,Solicitudes!$E$3:$E$502,"&gt;="&amp;R$3,Solicitudes!$G$3:$G$502,"Solicitada")+COUNTIFS(Solicitudes!$A$3:$A$502,$A50,Solicitudes!$D$3:$D$502,"&lt;="&amp;R$3,Solicitudes!$E$3:$E$502,"&gt;="&amp;R$3,Solicitudes!$G$3:$G$502,"Planificada")&gt;0,"P",""))))</f>
        <v/>
      </c>
      <c r="S50" s="27">
        <f>IF(OR(S$3="",$A50=""),"",IF(COUNTIFS(Solicitudes!$A$3:$A$502,$A50,Solicitudes!$D$3:$D$502,"&lt;="&amp;S$3,Solicitudes!$E$3:$E$502,"&gt;="&amp;S$3,Solicitudes!$G$3:$G$502,"Aprobada",Solicitudes!$L$3:$L$502,"&lt;&gt;Licencia",Solicitudes!$L$3:$L$502,"&lt;&gt;Ausencia")&gt;0,"V",IF(COUNTIFS(Solicitudes!$A$3:$A$502,$A50,Solicitudes!$D$3:$D$502,"&lt;="&amp;S$3,Solicitudes!$E$3:$E$502,"&gt;="&amp;S$3,Solicitudes!$G$3:$G$502,"Aprobada",Solicitudes!$L$3:$L$502,"Licencia")+COUNTIFS(Solicitudes!$A$3:$A$502,$A50,Solicitudes!$D$3:$D$502,"&lt;="&amp;S$3,Solicitudes!$E$3:$E$502,"&gt;="&amp;S$3,Solicitudes!$G$3:$G$502,"Aprobada",Solicitudes!$L$3:$L$502,"Ausencia")&gt;0,"L",IF(COUNTIFS(Solicitudes!$A$3:$A$502,$A50,Solicitudes!$D$3:$D$502,"&lt;="&amp;S$3,Solicitudes!$E$3:$E$502,"&gt;="&amp;S$3,Solicitudes!$G$3:$G$502,"Solicitada")+COUNTIFS(Solicitudes!$A$3:$A$502,$A50,Solicitudes!$D$3:$D$502,"&lt;="&amp;S$3,Solicitudes!$E$3:$E$502,"&gt;="&amp;S$3,Solicitudes!$G$3:$G$502,"Planificada")&gt;0,"P",""))))</f>
        <v/>
      </c>
      <c r="T50" s="27">
        <f>IF(OR(T$3="",$A50=""),"",IF(COUNTIFS(Solicitudes!$A$3:$A$502,$A50,Solicitudes!$D$3:$D$502,"&lt;="&amp;T$3,Solicitudes!$E$3:$E$502,"&gt;="&amp;T$3,Solicitudes!$G$3:$G$502,"Aprobada",Solicitudes!$L$3:$L$502,"&lt;&gt;Licencia",Solicitudes!$L$3:$L$502,"&lt;&gt;Ausencia")&gt;0,"V",IF(COUNTIFS(Solicitudes!$A$3:$A$502,$A50,Solicitudes!$D$3:$D$502,"&lt;="&amp;T$3,Solicitudes!$E$3:$E$502,"&gt;="&amp;T$3,Solicitudes!$G$3:$G$502,"Aprobada",Solicitudes!$L$3:$L$502,"Licencia")+COUNTIFS(Solicitudes!$A$3:$A$502,$A50,Solicitudes!$D$3:$D$502,"&lt;="&amp;T$3,Solicitudes!$E$3:$E$502,"&gt;="&amp;T$3,Solicitudes!$G$3:$G$502,"Aprobada",Solicitudes!$L$3:$L$502,"Ausencia")&gt;0,"L",IF(COUNTIFS(Solicitudes!$A$3:$A$502,$A50,Solicitudes!$D$3:$D$502,"&lt;="&amp;T$3,Solicitudes!$E$3:$E$502,"&gt;="&amp;T$3,Solicitudes!$G$3:$G$502,"Solicitada")+COUNTIFS(Solicitudes!$A$3:$A$502,$A50,Solicitudes!$D$3:$D$502,"&lt;="&amp;T$3,Solicitudes!$E$3:$E$502,"&gt;="&amp;T$3,Solicitudes!$G$3:$G$502,"Planificada")&gt;0,"P",""))))</f>
        <v/>
      </c>
      <c r="U50" s="27">
        <f>IF(OR(U$3="",$A50=""),"",IF(COUNTIFS(Solicitudes!$A$3:$A$502,$A50,Solicitudes!$D$3:$D$502,"&lt;="&amp;U$3,Solicitudes!$E$3:$E$502,"&gt;="&amp;U$3,Solicitudes!$G$3:$G$502,"Aprobada",Solicitudes!$L$3:$L$502,"&lt;&gt;Licencia",Solicitudes!$L$3:$L$502,"&lt;&gt;Ausencia")&gt;0,"V",IF(COUNTIFS(Solicitudes!$A$3:$A$502,$A50,Solicitudes!$D$3:$D$502,"&lt;="&amp;U$3,Solicitudes!$E$3:$E$502,"&gt;="&amp;U$3,Solicitudes!$G$3:$G$502,"Aprobada",Solicitudes!$L$3:$L$502,"Licencia")+COUNTIFS(Solicitudes!$A$3:$A$502,$A50,Solicitudes!$D$3:$D$502,"&lt;="&amp;U$3,Solicitudes!$E$3:$E$502,"&gt;="&amp;U$3,Solicitudes!$G$3:$G$502,"Aprobada",Solicitudes!$L$3:$L$502,"Ausencia")&gt;0,"L",IF(COUNTIFS(Solicitudes!$A$3:$A$502,$A50,Solicitudes!$D$3:$D$502,"&lt;="&amp;U$3,Solicitudes!$E$3:$E$502,"&gt;="&amp;U$3,Solicitudes!$G$3:$G$502,"Solicitada")+COUNTIFS(Solicitudes!$A$3:$A$502,$A50,Solicitudes!$D$3:$D$502,"&lt;="&amp;U$3,Solicitudes!$E$3:$E$502,"&gt;="&amp;U$3,Solicitudes!$G$3:$G$502,"Planificada")&gt;0,"P",""))))</f>
        <v/>
      </c>
      <c r="V50" s="27">
        <f>IF(OR(V$3="",$A50=""),"",IF(COUNTIFS(Solicitudes!$A$3:$A$502,$A50,Solicitudes!$D$3:$D$502,"&lt;="&amp;V$3,Solicitudes!$E$3:$E$502,"&gt;="&amp;V$3,Solicitudes!$G$3:$G$502,"Aprobada",Solicitudes!$L$3:$L$502,"&lt;&gt;Licencia",Solicitudes!$L$3:$L$502,"&lt;&gt;Ausencia")&gt;0,"V",IF(COUNTIFS(Solicitudes!$A$3:$A$502,$A50,Solicitudes!$D$3:$D$502,"&lt;="&amp;V$3,Solicitudes!$E$3:$E$502,"&gt;="&amp;V$3,Solicitudes!$G$3:$G$502,"Aprobada",Solicitudes!$L$3:$L$502,"Licencia")+COUNTIFS(Solicitudes!$A$3:$A$502,$A50,Solicitudes!$D$3:$D$502,"&lt;="&amp;V$3,Solicitudes!$E$3:$E$502,"&gt;="&amp;V$3,Solicitudes!$G$3:$G$502,"Aprobada",Solicitudes!$L$3:$L$502,"Ausencia")&gt;0,"L",IF(COUNTIFS(Solicitudes!$A$3:$A$502,$A50,Solicitudes!$D$3:$D$502,"&lt;="&amp;V$3,Solicitudes!$E$3:$E$502,"&gt;="&amp;V$3,Solicitudes!$G$3:$G$502,"Solicitada")+COUNTIFS(Solicitudes!$A$3:$A$502,$A50,Solicitudes!$D$3:$D$502,"&lt;="&amp;V$3,Solicitudes!$E$3:$E$502,"&gt;="&amp;V$3,Solicitudes!$G$3:$G$502,"Planificada")&gt;0,"P",""))))</f>
        <v/>
      </c>
      <c r="W50" s="27">
        <f>IF(OR(W$3="",$A50=""),"",IF(COUNTIFS(Solicitudes!$A$3:$A$502,$A50,Solicitudes!$D$3:$D$502,"&lt;="&amp;W$3,Solicitudes!$E$3:$E$502,"&gt;="&amp;W$3,Solicitudes!$G$3:$G$502,"Aprobada",Solicitudes!$L$3:$L$502,"&lt;&gt;Licencia",Solicitudes!$L$3:$L$502,"&lt;&gt;Ausencia")&gt;0,"V",IF(COUNTIFS(Solicitudes!$A$3:$A$502,$A50,Solicitudes!$D$3:$D$502,"&lt;="&amp;W$3,Solicitudes!$E$3:$E$502,"&gt;="&amp;W$3,Solicitudes!$G$3:$G$502,"Aprobada",Solicitudes!$L$3:$L$502,"Licencia")+COUNTIFS(Solicitudes!$A$3:$A$502,$A50,Solicitudes!$D$3:$D$502,"&lt;="&amp;W$3,Solicitudes!$E$3:$E$502,"&gt;="&amp;W$3,Solicitudes!$G$3:$G$502,"Aprobada",Solicitudes!$L$3:$L$502,"Ausencia")&gt;0,"L",IF(COUNTIFS(Solicitudes!$A$3:$A$502,$A50,Solicitudes!$D$3:$D$502,"&lt;="&amp;W$3,Solicitudes!$E$3:$E$502,"&gt;="&amp;W$3,Solicitudes!$G$3:$G$502,"Solicitada")+COUNTIFS(Solicitudes!$A$3:$A$502,$A50,Solicitudes!$D$3:$D$502,"&lt;="&amp;W$3,Solicitudes!$E$3:$E$502,"&gt;="&amp;W$3,Solicitudes!$G$3:$G$502,"Planificada")&gt;0,"P",""))))</f>
        <v/>
      </c>
      <c r="X50" s="27">
        <f>IF(OR(X$3="",$A50=""),"",IF(COUNTIFS(Solicitudes!$A$3:$A$502,$A50,Solicitudes!$D$3:$D$502,"&lt;="&amp;X$3,Solicitudes!$E$3:$E$502,"&gt;="&amp;X$3,Solicitudes!$G$3:$G$502,"Aprobada",Solicitudes!$L$3:$L$502,"&lt;&gt;Licencia",Solicitudes!$L$3:$L$502,"&lt;&gt;Ausencia")&gt;0,"V",IF(COUNTIFS(Solicitudes!$A$3:$A$502,$A50,Solicitudes!$D$3:$D$502,"&lt;="&amp;X$3,Solicitudes!$E$3:$E$502,"&gt;="&amp;X$3,Solicitudes!$G$3:$G$502,"Aprobada",Solicitudes!$L$3:$L$502,"Licencia")+COUNTIFS(Solicitudes!$A$3:$A$502,$A50,Solicitudes!$D$3:$D$502,"&lt;="&amp;X$3,Solicitudes!$E$3:$E$502,"&gt;="&amp;X$3,Solicitudes!$G$3:$G$502,"Aprobada",Solicitudes!$L$3:$L$502,"Ausencia")&gt;0,"L",IF(COUNTIFS(Solicitudes!$A$3:$A$502,$A50,Solicitudes!$D$3:$D$502,"&lt;="&amp;X$3,Solicitudes!$E$3:$E$502,"&gt;="&amp;X$3,Solicitudes!$G$3:$G$502,"Solicitada")+COUNTIFS(Solicitudes!$A$3:$A$502,$A50,Solicitudes!$D$3:$D$502,"&lt;="&amp;X$3,Solicitudes!$E$3:$E$502,"&gt;="&amp;X$3,Solicitudes!$G$3:$G$502,"Planificada")&gt;0,"P",""))))</f>
        <v/>
      </c>
      <c r="Y50" s="27">
        <f>IF(OR(Y$3="",$A50=""),"",IF(COUNTIFS(Solicitudes!$A$3:$A$502,$A50,Solicitudes!$D$3:$D$502,"&lt;="&amp;Y$3,Solicitudes!$E$3:$E$502,"&gt;="&amp;Y$3,Solicitudes!$G$3:$G$502,"Aprobada",Solicitudes!$L$3:$L$502,"&lt;&gt;Licencia",Solicitudes!$L$3:$L$502,"&lt;&gt;Ausencia")&gt;0,"V",IF(COUNTIFS(Solicitudes!$A$3:$A$502,$A50,Solicitudes!$D$3:$D$502,"&lt;="&amp;Y$3,Solicitudes!$E$3:$E$502,"&gt;="&amp;Y$3,Solicitudes!$G$3:$G$502,"Aprobada",Solicitudes!$L$3:$L$502,"Licencia")+COUNTIFS(Solicitudes!$A$3:$A$502,$A50,Solicitudes!$D$3:$D$502,"&lt;="&amp;Y$3,Solicitudes!$E$3:$E$502,"&gt;="&amp;Y$3,Solicitudes!$G$3:$G$502,"Aprobada",Solicitudes!$L$3:$L$502,"Ausencia")&gt;0,"L",IF(COUNTIFS(Solicitudes!$A$3:$A$502,$A50,Solicitudes!$D$3:$D$502,"&lt;="&amp;Y$3,Solicitudes!$E$3:$E$502,"&gt;="&amp;Y$3,Solicitudes!$G$3:$G$502,"Solicitada")+COUNTIFS(Solicitudes!$A$3:$A$502,$A50,Solicitudes!$D$3:$D$502,"&lt;="&amp;Y$3,Solicitudes!$E$3:$E$502,"&gt;="&amp;Y$3,Solicitudes!$G$3:$G$502,"Planificada")&gt;0,"P",""))))</f>
        <v/>
      </c>
      <c r="Z50" s="27">
        <f>IF(OR(Z$3="",$A50=""),"",IF(COUNTIFS(Solicitudes!$A$3:$A$502,$A50,Solicitudes!$D$3:$D$502,"&lt;="&amp;Z$3,Solicitudes!$E$3:$E$502,"&gt;="&amp;Z$3,Solicitudes!$G$3:$G$502,"Aprobada",Solicitudes!$L$3:$L$502,"&lt;&gt;Licencia",Solicitudes!$L$3:$L$502,"&lt;&gt;Ausencia")&gt;0,"V",IF(COUNTIFS(Solicitudes!$A$3:$A$502,$A50,Solicitudes!$D$3:$D$502,"&lt;="&amp;Z$3,Solicitudes!$E$3:$E$502,"&gt;="&amp;Z$3,Solicitudes!$G$3:$G$502,"Aprobada",Solicitudes!$L$3:$L$502,"Licencia")+COUNTIFS(Solicitudes!$A$3:$A$502,$A50,Solicitudes!$D$3:$D$502,"&lt;="&amp;Z$3,Solicitudes!$E$3:$E$502,"&gt;="&amp;Z$3,Solicitudes!$G$3:$G$502,"Aprobada",Solicitudes!$L$3:$L$502,"Ausencia")&gt;0,"L",IF(COUNTIFS(Solicitudes!$A$3:$A$502,$A50,Solicitudes!$D$3:$D$502,"&lt;="&amp;Z$3,Solicitudes!$E$3:$E$502,"&gt;="&amp;Z$3,Solicitudes!$G$3:$G$502,"Solicitada")+COUNTIFS(Solicitudes!$A$3:$A$502,$A50,Solicitudes!$D$3:$D$502,"&lt;="&amp;Z$3,Solicitudes!$E$3:$E$502,"&gt;="&amp;Z$3,Solicitudes!$G$3:$G$502,"Planificada")&gt;0,"P",""))))</f>
        <v/>
      </c>
      <c r="AA50" s="27">
        <f>IF(OR(AA$3="",$A50=""),"",IF(COUNTIFS(Solicitudes!$A$3:$A$502,$A50,Solicitudes!$D$3:$D$502,"&lt;="&amp;AA$3,Solicitudes!$E$3:$E$502,"&gt;="&amp;AA$3,Solicitudes!$G$3:$G$502,"Aprobada",Solicitudes!$L$3:$L$502,"&lt;&gt;Licencia",Solicitudes!$L$3:$L$502,"&lt;&gt;Ausencia")&gt;0,"V",IF(COUNTIFS(Solicitudes!$A$3:$A$502,$A50,Solicitudes!$D$3:$D$502,"&lt;="&amp;AA$3,Solicitudes!$E$3:$E$502,"&gt;="&amp;AA$3,Solicitudes!$G$3:$G$502,"Aprobada",Solicitudes!$L$3:$L$502,"Licencia")+COUNTIFS(Solicitudes!$A$3:$A$502,$A50,Solicitudes!$D$3:$D$502,"&lt;="&amp;AA$3,Solicitudes!$E$3:$E$502,"&gt;="&amp;AA$3,Solicitudes!$G$3:$G$502,"Aprobada",Solicitudes!$L$3:$L$502,"Ausencia")&gt;0,"L",IF(COUNTIFS(Solicitudes!$A$3:$A$502,$A50,Solicitudes!$D$3:$D$502,"&lt;="&amp;AA$3,Solicitudes!$E$3:$E$502,"&gt;="&amp;AA$3,Solicitudes!$G$3:$G$502,"Solicitada")+COUNTIFS(Solicitudes!$A$3:$A$502,$A50,Solicitudes!$D$3:$D$502,"&lt;="&amp;AA$3,Solicitudes!$E$3:$E$502,"&gt;="&amp;AA$3,Solicitudes!$G$3:$G$502,"Planificada")&gt;0,"P",""))))</f>
        <v/>
      </c>
      <c r="AB50" s="27">
        <f>IF(OR(AB$3="",$A50=""),"",IF(COUNTIFS(Solicitudes!$A$3:$A$502,$A50,Solicitudes!$D$3:$D$502,"&lt;="&amp;AB$3,Solicitudes!$E$3:$E$502,"&gt;="&amp;AB$3,Solicitudes!$G$3:$G$502,"Aprobada",Solicitudes!$L$3:$L$502,"&lt;&gt;Licencia",Solicitudes!$L$3:$L$502,"&lt;&gt;Ausencia")&gt;0,"V",IF(COUNTIFS(Solicitudes!$A$3:$A$502,$A50,Solicitudes!$D$3:$D$502,"&lt;="&amp;AB$3,Solicitudes!$E$3:$E$502,"&gt;="&amp;AB$3,Solicitudes!$G$3:$G$502,"Aprobada",Solicitudes!$L$3:$L$502,"Licencia")+COUNTIFS(Solicitudes!$A$3:$A$502,$A50,Solicitudes!$D$3:$D$502,"&lt;="&amp;AB$3,Solicitudes!$E$3:$E$502,"&gt;="&amp;AB$3,Solicitudes!$G$3:$G$502,"Aprobada",Solicitudes!$L$3:$L$502,"Ausencia")&gt;0,"L",IF(COUNTIFS(Solicitudes!$A$3:$A$502,$A50,Solicitudes!$D$3:$D$502,"&lt;="&amp;AB$3,Solicitudes!$E$3:$E$502,"&gt;="&amp;AB$3,Solicitudes!$G$3:$G$502,"Solicitada")+COUNTIFS(Solicitudes!$A$3:$A$502,$A50,Solicitudes!$D$3:$D$502,"&lt;="&amp;AB$3,Solicitudes!$E$3:$E$502,"&gt;="&amp;AB$3,Solicitudes!$G$3:$G$502,"Planificada")&gt;0,"P",""))))</f>
        <v/>
      </c>
      <c r="AC50" s="27">
        <f>IF(OR(AC$3="",$A50=""),"",IF(COUNTIFS(Solicitudes!$A$3:$A$502,$A50,Solicitudes!$D$3:$D$502,"&lt;="&amp;AC$3,Solicitudes!$E$3:$E$502,"&gt;="&amp;AC$3,Solicitudes!$G$3:$G$502,"Aprobada",Solicitudes!$L$3:$L$502,"&lt;&gt;Licencia",Solicitudes!$L$3:$L$502,"&lt;&gt;Ausencia")&gt;0,"V",IF(COUNTIFS(Solicitudes!$A$3:$A$502,$A50,Solicitudes!$D$3:$D$502,"&lt;="&amp;AC$3,Solicitudes!$E$3:$E$502,"&gt;="&amp;AC$3,Solicitudes!$G$3:$G$502,"Aprobada",Solicitudes!$L$3:$L$502,"Licencia")+COUNTIFS(Solicitudes!$A$3:$A$502,$A50,Solicitudes!$D$3:$D$502,"&lt;="&amp;AC$3,Solicitudes!$E$3:$E$502,"&gt;="&amp;AC$3,Solicitudes!$G$3:$G$502,"Aprobada",Solicitudes!$L$3:$L$502,"Ausencia")&gt;0,"L",IF(COUNTIFS(Solicitudes!$A$3:$A$502,$A50,Solicitudes!$D$3:$D$502,"&lt;="&amp;AC$3,Solicitudes!$E$3:$E$502,"&gt;="&amp;AC$3,Solicitudes!$G$3:$G$502,"Solicitada")+COUNTIFS(Solicitudes!$A$3:$A$502,$A50,Solicitudes!$D$3:$D$502,"&lt;="&amp;AC$3,Solicitudes!$E$3:$E$502,"&gt;="&amp;AC$3,Solicitudes!$G$3:$G$502,"Planificada")&gt;0,"P",""))))</f>
        <v/>
      </c>
      <c r="AD50" s="27">
        <f>IF(OR(AD$3="",$A50=""),"",IF(COUNTIFS(Solicitudes!$A$3:$A$502,$A50,Solicitudes!$D$3:$D$502,"&lt;="&amp;AD$3,Solicitudes!$E$3:$E$502,"&gt;="&amp;AD$3,Solicitudes!$G$3:$G$502,"Aprobada",Solicitudes!$L$3:$L$502,"&lt;&gt;Licencia",Solicitudes!$L$3:$L$502,"&lt;&gt;Ausencia")&gt;0,"V",IF(COUNTIFS(Solicitudes!$A$3:$A$502,$A50,Solicitudes!$D$3:$D$502,"&lt;="&amp;AD$3,Solicitudes!$E$3:$E$502,"&gt;="&amp;AD$3,Solicitudes!$G$3:$G$502,"Aprobada",Solicitudes!$L$3:$L$502,"Licencia")+COUNTIFS(Solicitudes!$A$3:$A$502,$A50,Solicitudes!$D$3:$D$502,"&lt;="&amp;AD$3,Solicitudes!$E$3:$E$502,"&gt;="&amp;AD$3,Solicitudes!$G$3:$G$502,"Aprobada",Solicitudes!$L$3:$L$502,"Ausencia")&gt;0,"L",IF(COUNTIFS(Solicitudes!$A$3:$A$502,$A50,Solicitudes!$D$3:$D$502,"&lt;="&amp;AD$3,Solicitudes!$E$3:$E$502,"&gt;="&amp;AD$3,Solicitudes!$G$3:$G$502,"Solicitada")+COUNTIFS(Solicitudes!$A$3:$A$502,$A50,Solicitudes!$D$3:$D$502,"&lt;="&amp;AD$3,Solicitudes!$E$3:$E$502,"&gt;="&amp;AD$3,Solicitudes!$G$3:$G$502,"Planificada")&gt;0,"P",""))))</f>
        <v/>
      </c>
      <c r="AE50" s="27">
        <f>IF(OR(AE$3="",$A50=""),"",IF(COUNTIFS(Solicitudes!$A$3:$A$502,$A50,Solicitudes!$D$3:$D$502,"&lt;="&amp;AE$3,Solicitudes!$E$3:$E$502,"&gt;="&amp;AE$3,Solicitudes!$G$3:$G$502,"Aprobada",Solicitudes!$L$3:$L$502,"&lt;&gt;Licencia",Solicitudes!$L$3:$L$502,"&lt;&gt;Ausencia")&gt;0,"V",IF(COUNTIFS(Solicitudes!$A$3:$A$502,$A50,Solicitudes!$D$3:$D$502,"&lt;="&amp;AE$3,Solicitudes!$E$3:$E$502,"&gt;="&amp;AE$3,Solicitudes!$G$3:$G$502,"Aprobada",Solicitudes!$L$3:$L$502,"Licencia")+COUNTIFS(Solicitudes!$A$3:$A$502,$A50,Solicitudes!$D$3:$D$502,"&lt;="&amp;AE$3,Solicitudes!$E$3:$E$502,"&gt;="&amp;AE$3,Solicitudes!$G$3:$G$502,"Aprobada",Solicitudes!$L$3:$L$502,"Ausencia")&gt;0,"L",IF(COUNTIFS(Solicitudes!$A$3:$A$502,$A50,Solicitudes!$D$3:$D$502,"&lt;="&amp;AE$3,Solicitudes!$E$3:$E$502,"&gt;="&amp;AE$3,Solicitudes!$G$3:$G$502,"Solicitada")+COUNTIFS(Solicitudes!$A$3:$A$502,$A50,Solicitudes!$D$3:$D$502,"&lt;="&amp;AE$3,Solicitudes!$E$3:$E$502,"&gt;="&amp;AE$3,Solicitudes!$G$3:$G$502,"Planificada")&gt;0,"P",""))))</f>
        <v/>
      </c>
      <c r="AF50" s="27">
        <f>IF(OR(AF$3="",$A50=""),"",IF(COUNTIFS(Solicitudes!$A$3:$A$502,$A50,Solicitudes!$D$3:$D$502,"&lt;="&amp;AF$3,Solicitudes!$E$3:$E$502,"&gt;="&amp;AF$3,Solicitudes!$G$3:$G$502,"Aprobada",Solicitudes!$L$3:$L$502,"&lt;&gt;Licencia",Solicitudes!$L$3:$L$502,"&lt;&gt;Ausencia")&gt;0,"V",IF(COUNTIFS(Solicitudes!$A$3:$A$502,$A50,Solicitudes!$D$3:$D$502,"&lt;="&amp;AF$3,Solicitudes!$E$3:$E$502,"&gt;="&amp;AF$3,Solicitudes!$G$3:$G$502,"Aprobada",Solicitudes!$L$3:$L$502,"Licencia")+COUNTIFS(Solicitudes!$A$3:$A$502,$A50,Solicitudes!$D$3:$D$502,"&lt;="&amp;AF$3,Solicitudes!$E$3:$E$502,"&gt;="&amp;AF$3,Solicitudes!$G$3:$G$502,"Aprobada",Solicitudes!$L$3:$L$502,"Ausencia")&gt;0,"L",IF(COUNTIFS(Solicitudes!$A$3:$A$502,$A50,Solicitudes!$D$3:$D$502,"&lt;="&amp;AF$3,Solicitudes!$E$3:$E$502,"&gt;="&amp;AF$3,Solicitudes!$G$3:$G$502,"Solicitada")+COUNTIFS(Solicitudes!$A$3:$A$502,$A50,Solicitudes!$D$3:$D$502,"&lt;="&amp;AF$3,Solicitudes!$E$3:$E$502,"&gt;="&amp;AF$3,Solicitudes!$G$3:$G$502,"Planificada")&gt;0,"P",""))))</f>
        <v/>
      </c>
      <c r="AG50" s="27">
        <f>IF(OR(AG$3="",$A50=""),"",IF(COUNTIFS(Solicitudes!$A$3:$A$502,$A50,Solicitudes!$D$3:$D$502,"&lt;="&amp;AG$3,Solicitudes!$E$3:$E$502,"&gt;="&amp;AG$3,Solicitudes!$G$3:$G$502,"Aprobada",Solicitudes!$L$3:$L$502,"&lt;&gt;Licencia",Solicitudes!$L$3:$L$502,"&lt;&gt;Ausencia")&gt;0,"V",IF(COUNTIFS(Solicitudes!$A$3:$A$502,$A50,Solicitudes!$D$3:$D$502,"&lt;="&amp;AG$3,Solicitudes!$E$3:$E$502,"&gt;="&amp;AG$3,Solicitudes!$G$3:$G$502,"Aprobada",Solicitudes!$L$3:$L$502,"Licencia")+COUNTIFS(Solicitudes!$A$3:$A$502,$A50,Solicitudes!$D$3:$D$502,"&lt;="&amp;AG$3,Solicitudes!$E$3:$E$502,"&gt;="&amp;AG$3,Solicitudes!$G$3:$G$502,"Aprobada",Solicitudes!$L$3:$L$502,"Ausencia")&gt;0,"L",IF(COUNTIFS(Solicitudes!$A$3:$A$502,$A50,Solicitudes!$D$3:$D$502,"&lt;="&amp;AG$3,Solicitudes!$E$3:$E$502,"&gt;="&amp;AG$3,Solicitudes!$G$3:$G$502,"Solicitada")+COUNTIFS(Solicitudes!$A$3:$A$502,$A50,Solicitudes!$D$3:$D$502,"&lt;="&amp;AG$3,Solicitudes!$E$3:$E$502,"&gt;="&amp;AG$3,Solicitudes!$G$3:$G$502,"Planificada")&gt;0,"P",""))))</f>
        <v/>
      </c>
    </row>
    <row r="51">
      <c r="A51">
        <f>IF(Saldos!A51="","",Saldos!A51)</f>
        <v/>
      </c>
      <c r="B51">
        <f>IF(A51="","",Saldos!B51)</f>
        <v/>
      </c>
      <c r="C51" s="27">
        <f>IF(OR(C$3="",$A51=""),"",IF(COUNTIFS(Solicitudes!$A$3:$A$502,$A51,Solicitudes!$D$3:$D$502,"&lt;="&amp;C$3,Solicitudes!$E$3:$E$502,"&gt;="&amp;C$3,Solicitudes!$G$3:$G$502,"Aprobada",Solicitudes!$L$3:$L$502,"&lt;&gt;Licencia",Solicitudes!$L$3:$L$502,"&lt;&gt;Ausencia")&gt;0,"V",IF(COUNTIFS(Solicitudes!$A$3:$A$502,$A51,Solicitudes!$D$3:$D$502,"&lt;="&amp;C$3,Solicitudes!$E$3:$E$502,"&gt;="&amp;C$3,Solicitudes!$G$3:$G$502,"Aprobada",Solicitudes!$L$3:$L$502,"Licencia")+COUNTIFS(Solicitudes!$A$3:$A$502,$A51,Solicitudes!$D$3:$D$502,"&lt;="&amp;C$3,Solicitudes!$E$3:$E$502,"&gt;="&amp;C$3,Solicitudes!$G$3:$G$502,"Aprobada",Solicitudes!$L$3:$L$502,"Ausencia")&gt;0,"L",IF(COUNTIFS(Solicitudes!$A$3:$A$502,$A51,Solicitudes!$D$3:$D$502,"&lt;="&amp;C$3,Solicitudes!$E$3:$E$502,"&gt;="&amp;C$3,Solicitudes!$G$3:$G$502,"Solicitada")+COUNTIFS(Solicitudes!$A$3:$A$502,$A51,Solicitudes!$D$3:$D$502,"&lt;="&amp;C$3,Solicitudes!$E$3:$E$502,"&gt;="&amp;C$3,Solicitudes!$G$3:$G$502,"Planificada")&gt;0,"P",""))))</f>
        <v/>
      </c>
      <c r="D51" s="27">
        <f>IF(OR(D$3="",$A51=""),"",IF(COUNTIFS(Solicitudes!$A$3:$A$502,$A51,Solicitudes!$D$3:$D$502,"&lt;="&amp;D$3,Solicitudes!$E$3:$E$502,"&gt;="&amp;D$3,Solicitudes!$G$3:$G$502,"Aprobada",Solicitudes!$L$3:$L$502,"&lt;&gt;Licencia",Solicitudes!$L$3:$L$502,"&lt;&gt;Ausencia")&gt;0,"V",IF(COUNTIFS(Solicitudes!$A$3:$A$502,$A51,Solicitudes!$D$3:$D$502,"&lt;="&amp;D$3,Solicitudes!$E$3:$E$502,"&gt;="&amp;D$3,Solicitudes!$G$3:$G$502,"Aprobada",Solicitudes!$L$3:$L$502,"Licencia")+COUNTIFS(Solicitudes!$A$3:$A$502,$A51,Solicitudes!$D$3:$D$502,"&lt;="&amp;D$3,Solicitudes!$E$3:$E$502,"&gt;="&amp;D$3,Solicitudes!$G$3:$G$502,"Aprobada",Solicitudes!$L$3:$L$502,"Ausencia")&gt;0,"L",IF(COUNTIFS(Solicitudes!$A$3:$A$502,$A51,Solicitudes!$D$3:$D$502,"&lt;="&amp;D$3,Solicitudes!$E$3:$E$502,"&gt;="&amp;D$3,Solicitudes!$G$3:$G$502,"Solicitada")+COUNTIFS(Solicitudes!$A$3:$A$502,$A51,Solicitudes!$D$3:$D$502,"&lt;="&amp;D$3,Solicitudes!$E$3:$E$502,"&gt;="&amp;D$3,Solicitudes!$G$3:$G$502,"Planificada")&gt;0,"P",""))))</f>
        <v/>
      </c>
      <c r="E51" s="27">
        <f>IF(OR(E$3="",$A51=""),"",IF(COUNTIFS(Solicitudes!$A$3:$A$502,$A51,Solicitudes!$D$3:$D$502,"&lt;="&amp;E$3,Solicitudes!$E$3:$E$502,"&gt;="&amp;E$3,Solicitudes!$G$3:$G$502,"Aprobada",Solicitudes!$L$3:$L$502,"&lt;&gt;Licencia",Solicitudes!$L$3:$L$502,"&lt;&gt;Ausencia")&gt;0,"V",IF(COUNTIFS(Solicitudes!$A$3:$A$502,$A51,Solicitudes!$D$3:$D$502,"&lt;="&amp;E$3,Solicitudes!$E$3:$E$502,"&gt;="&amp;E$3,Solicitudes!$G$3:$G$502,"Aprobada",Solicitudes!$L$3:$L$502,"Licencia")+COUNTIFS(Solicitudes!$A$3:$A$502,$A51,Solicitudes!$D$3:$D$502,"&lt;="&amp;E$3,Solicitudes!$E$3:$E$502,"&gt;="&amp;E$3,Solicitudes!$G$3:$G$502,"Aprobada",Solicitudes!$L$3:$L$502,"Ausencia")&gt;0,"L",IF(COUNTIFS(Solicitudes!$A$3:$A$502,$A51,Solicitudes!$D$3:$D$502,"&lt;="&amp;E$3,Solicitudes!$E$3:$E$502,"&gt;="&amp;E$3,Solicitudes!$G$3:$G$502,"Solicitada")+COUNTIFS(Solicitudes!$A$3:$A$502,$A51,Solicitudes!$D$3:$D$502,"&lt;="&amp;E$3,Solicitudes!$E$3:$E$502,"&gt;="&amp;E$3,Solicitudes!$G$3:$G$502,"Planificada")&gt;0,"P",""))))</f>
        <v/>
      </c>
      <c r="F51" s="27">
        <f>IF(OR(F$3="",$A51=""),"",IF(COUNTIFS(Solicitudes!$A$3:$A$502,$A51,Solicitudes!$D$3:$D$502,"&lt;="&amp;F$3,Solicitudes!$E$3:$E$502,"&gt;="&amp;F$3,Solicitudes!$G$3:$G$502,"Aprobada",Solicitudes!$L$3:$L$502,"&lt;&gt;Licencia",Solicitudes!$L$3:$L$502,"&lt;&gt;Ausencia")&gt;0,"V",IF(COUNTIFS(Solicitudes!$A$3:$A$502,$A51,Solicitudes!$D$3:$D$502,"&lt;="&amp;F$3,Solicitudes!$E$3:$E$502,"&gt;="&amp;F$3,Solicitudes!$G$3:$G$502,"Aprobada",Solicitudes!$L$3:$L$502,"Licencia")+COUNTIFS(Solicitudes!$A$3:$A$502,$A51,Solicitudes!$D$3:$D$502,"&lt;="&amp;F$3,Solicitudes!$E$3:$E$502,"&gt;="&amp;F$3,Solicitudes!$G$3:$G$502,"Aprobada",Solicitudes!$L$3:$L$502,"Ausencia")&gt;0,"L",IF(COUNTIFS(Solicitudes!$A$3:$A$502,$A51,Solicitudes!$D$3:$D$502,"&lt;="&amp;F$3,Solicitudes!$E$3:$E$502,"&gt;="&amp;F$3,Solicitudes!$G$3:$G$502,"Solicitada")+COUNTIFS(Solicitudes!$A$3:$A$502,$A51,Solicitudes!$D$3:$D$502,"&lt;="&amp;F$3,Solicitudes!$E$3:$E$502,"&gt;="&amp;F$3,Solicitudes!$G$3:$G$502,"Planificada")&gt;0,"P",""))))</f>
        <v/>
      </c>
      <c r="G51" s="27">
        <f>IF(OR(G$3="",$A51=""),"",IF(COUNTIFS(Solicitudes!$A$3:$A$502,$A51,Solicitudes!$D$3:$D$502,"&lt;="&amp;G$3,Solicitudes!$E$3:$E$502,"&gt;="&amp;G$3,Solicitudes!$G$3:$G$502,"Aprobada",Solicitudes!$L$3:$L$502,"&lt;&gt;Licencia",Solicitudes!$L$3:$L$502,"&lt;&gt;Ausencia")&gt;0,"V",IF(COUNTIFS(Solicitudes!$A$3:$A$502,$A51,Solicitudes!$D$3:$D$502,"&lt;="&amp;G$3,Solicitudes!$E$3:$E$502,"&gt;="&amp;G$3,Solicitudes!$G$3:$G$502,"Aprobada",Solicitudes!$L$3:$L$502,"Licencia")+COUNTIFS(Solicitudes!$A$3:$A$502,$A51,Solicitudes!$D$3:$D$502,"&lt;="&amp;G$3,Solicitudes!$E$3:$E$502,"&gt;="&amp;G$3,Solicitudes!$G$3:$G$502,"Aprobada",Solicitudes!$L$3:$L$502,"Ausencia")&gt;0,"L",IF(COUNTIFS(Solicitudes!$A$3:$A$502,$A51,Solicitudes!$D$3:$D$502,"&lt;="&amp;G$3,Solicitudes!$E$3:$E$502,"&gt;="&amp;G$3,Solicitudes!$G$3:$G$502,"Solicitada")+COUNTIFS(Solicitudes!$A$3:$A$502,$A51,Solicitudes!$D$3:$D$502,"&lt;="&amp;G$3,Solicitudes!$E$3:$E$502,"&gt;="&amp;G$3,Solicitudes!$G$3:$G$502,"Planificada")&gt;0,"P",""))))</f>
        <v/>
      </c>
      <c r="H51" s="27">
        <f>IF(OR(H$3="",$A51=""),"",IF(COUNTIFS(Solicitudes!$A$3:$A$502,$A51,Solicitudes!$D$3:$D$502,"&lt;="&amp;H$3,Solicitudes!$E$3:$E$502,"&gt;="&amp;H$3,Solicitudes!$G$3:$G$502,"Aprobada",Solicitudes!$L$3:$L$502,"&lt;&gt;Licencia",Solicitudes!$L$3:$L$502,"&lt;&gt;Ausencia")&gt;0,"V",IF(COUNTIFS(Solicitudes!$A$3:$A$502,$A51,Solicitudes!$D$3:$D$502,"&lt;="&amp;H$3,Solicitudes!$E$3:$E$502,"&gt;="&amp;H$3,Solicitudes!$G$3:$G$502,"Aprobada",Solicitudes!$L$3:$L$502,"Licencia")+COUNTIFS(Solicitudes!$A$3:$A$502,$A51,Solicitudes!$D$3:$D$502,"&lt;="&amp;H$3,Solicitudes!$E$3:$E$502,"&gt;="&amp;H$3,Solicitudes!$G$3:$G$502,"Aprobada",Solicitudes!$L$3:$L$502,"Ausencia")&gt;0,"L",IF(COUNTIFS(Solicitudes!$A$3:$A$502,$A51,Solicitudes!$D$3:$D$502,"&lt;="&amp;H$3,Solicitudes!$E$3:$E$502,"&gt;="&amp;H$3,Solicitudes!$G$3:$G$502,"Solicitada")+COUNTIFS(Solicitudes!$A$3:$A$502,$A51,Solicitudes!$D$3:$D$502,"&lt;="&amp;H$3,Solicitudes!$E$3:$E$502,"&gt;="&amp;H$3,Solicitudes!$G$3:$G$502,"Planificada")&gt;0,"P",""))))</f>
        <v/>
      </c>
      <c r="I51" s="27">
        <f>IF(OR(I$3="",$A51=""),"",IF(COUNTIFS(Solicitudes!$A$3:$A$502,$A51,Solicitudes!$D$3:$D$502,"&lt;="&amp;I$3,Solicitudes!$E$3:$E$502,"&gt;="&amp;I$3,Solicitudes!$G$3:$G$502,"Aprobada",Solicitudes!$L$3:$L$502,"&lt;&gt;Licencia",Solicitudes!$L$3:$L$502,"&lt;&gt;Ausencia")&gt;0,"V",IF(COUNTIFS(Solicitudes!$A$3:$A$502,$A51,Solicitudes!$D$3:$D$502,"&lt;="&amp;I$3,Solicitudes!$E$3:$E$502,"&gt;="&amp;I$3,Solicitudes!$G$3:$G$502,"Aprobada",Solicitudes!$L$3:$L$502,"Licencia")+COUNTIFS(Solicitudes!$A$3:$A$502,$A51,Solicitudes!$D$3:$D$502,"&lt;="&amp;I$3,Solicitudes!$E$3:$E$502,"&gt;="&amp;I$3,Solicitudes!$G$3:$G$502,"Aprobada",Solicitudes!$L$3:$L$502,"Ausencia")&gt;0,"L",IF(COUNTIFS(Solicitudes!$A$3:$A$502,$A51,Solicitudes!$D$3:$D$502,"&lt;="&amp;I$3,Solicitudes!$E$3:$E$502,"&gt;="&amp;I$3,Solicitudes!$G$3:$G$502,"Solicitada")+COUNTIFS(Solicitudes!$A$3:$A$502,$A51,Solicitudes!$D$3:$D$502,"&lt;="&amp;I$3,Solicitudes!$E$3:$E$502,"&gt;="&amp;I$3,Solicitudes!$G$3:$G$502,"Planificada")&gt;0,"P",""))))</f>
        <v/>
      </c>
      <c r="J51" s="27">
        <f>IF(OR(J$3="",$A51=""),"",IF(COUNTIFS(Solicitudes!$A$3:$A$502,$A51,Solicitudes!$D$3:$D$502,"&lt;="&amp;J$3,Solicitudes!$E$3:$E$502,"&gt;="&amp;J$3,Solicitudes!$G$3:$G$502,"Aprobada",Solicitudes!$L$3:$L$502,"&lt;&gt;Licencia",Solicitudes!$L$3:$L$502,"&lt;&gt;Ausencia")&gt;0,"V",IF(COUNTIFS(Solicitudes!$A$3:$A$502,$A51,Solicitudes!$D$3:$D$502,"&lt;="&amp;J$3,Solicitudes!$E$3:$E$502,"&gt;="&amp;J$3,Solicitudes!$G$3:$G$502,"Aprobada",Solicitudes!$L$3:$L$502,"Licencia")+COUNTIFS(Solicitudes!$A$3:$A$502,$A51,Solicitudes!$D$3:$D$502,"&lt;="&amp;J$3,Solicitudes!$E$3:$E$502,"&gt;="&amp;J$3,Solicitudes!$G$3:$G$502,"Aprobada",Solicitudes!$L$3:$L$502,"Ausencia")&gt;0,"L",IF(COUNTIFS(Solicitudes!$A$3:$A$502,$A51,Solicitudes!$D$3:$D$502,"&lt;="&amp;J$3,Solicitudes!$E$3:$E$502,"&gt;="&amp;J$3,Solicitudes!$G$3:$G$502,"Solicitada")+COUNTIFS(Solicitudes!$A$3:$A$502,$A51,Solicitudes!$D$3:$D$502,"&lt;="&amp;J$3,Solicitudes!$E$3:$E$502,"&gt;="&amp;J$3,Solicitudes!$G$3:$G$502,"Planificada")&gt;0,"P",""))))</f>
        <v/>
      </c>
      <c r="K51" s="27">
        <f>IF(OR(K$3="",$A51=""),"",IF(COUNTIFS(Solicitudes!$A$3:$A$502,$A51,Solicitudes!$D$3:$D$502,"&lt;="&amp;K$3,Solicitudes!$E$3:$E$502,"&gt;="&amp;K$3,Solicitudes!$G$3:$G$502,"Aprobada",Solicitudes!$L$3:$L$502,"&lt;&gt;Licencia",Solicitudes!$L$3:$L$502,"&lt;&gt;Ausencia")&gt;0,"V",IF(COUNTIFS(Solicitudes!$A$3:$A$502,$A51,Solicitudes!$D$3:$D$502,"&lt;="&amp;K$3,Solicitudes!$E$3:$E$502,"&gt;="&amp;K$3,Solicitudes!$G$3:$G$502,"Aprobada",Solicitudes!$L$3:$L$502,"Licencia")+COUNTIFS(Solicitudes!$A$3:$A$502,$A51,Solicitudes!$D$3:$D$502,"&lt;="&amp;K$3,Solicitudes!$E$3:$E$502,"&gt;="&amp;K$3,Solicitudes!$G$3:$G$502,"Aprobada",Solicitudes!$L$3:$L$502,"Ausencia")&gt;0,"L",IF(COUNTIFS(Solicitudes!$A$3:$A$502,$A51,Solicitudes!$D$3:$D$502,"&lt;="&amp;K$3,Solicitudes!$E$3:$E$502,"&gt;="&amp;K$3,Solicitudes!$G$3:$G$502,"Solicitada")+COUNTIFS(Solicitudes!$A$3:$A$502,$A51,Solicitudes!$D$3:$D$502,"&lt;="&amp;K$3,Solicitudes!$E$3:$E$502,"&gt;="&amp;K$3,Solicitudes!$G$3:$G$502,"Planificada")&gt;0,"P",""))))</f>
        <v/>
      </c>
      <c r="L51" s="27">
        <f>IF(OR(L$3="",$A51=""),"",IF(COUNTIFS(Solicitudes!$A$3:$A$502,$A51,Solicitudes!$D$3:$D$502,"&lt;="&amp;L$3,Solicitudes!$E$3:$E$502,"&gt;="&amp;L$3,Solicitudes!$G$3:$G$502,"Aprobada",Solicitudes!$L$3:$L$502,"&lt;&gt;Licencia",Solicitudes!$L$3:$L$502,"&lt;&gt;Ausencia")&gt;0,"V",IF(COUNTIFS(Solicitudes!$A$3:$A$502,$A51,Solicitudes!$D$3:$D$502,"&lt;="&amp;L$3,Solicitudes!$E$3:$E$502,"&gt;="&amp;L$3,Solicitudes!$G$3:$G$502,"Aprobada",Solicitudes!$L$3:$L$502,"Licencia")+COUNTIFS(Solicitudes!$A$3:$A$502,$A51,Solicitudes!$D$3:$D$502,"&lt;="&amp;L$3,Solicitudes!$E$3:$E$502,"&gt;="&amp;L$3,Solicitudes!$G$3:$G$502,"Aprobada",Solicitudes!$L$3:$L$502,"Ausencia")&gt;0,"L",IF(COUNTIFS(Solicitudes!$A$3:$A$502,$A51,Solicitudes!$D$3:$D$502,"&lt;="&amp;L$3,Solicitudes!$E$3:$E$502,"&gt;="&amp;L$3,Solicitudes!$G$3:$G$502,"Solicitada")+COUNTIFS(Solicitudes!$A$3:$A$502,$A51,Solicitudes!$D$3:$D$502,"&lt;="&amp;L$3,Solicitudes!$E$3:$E$502,"&gt;="&amp;L$3,Solicitudes!$G$3:$G$502,"Planificada")&gt;0,"P",""))))</f>
        <v/>
      </c>
      <c r="M51" s="27">
        <f>IF(OR(M$3="",$A51=""),"",IF(COUNTIFS(Solicitudes!$A$3:$A$502,$A51,Solicitudes!$D$3:$D$502,"&lt;="&amp;M$3,Solicitudes!$E$3:$E$502,"&gt;="&amp;M$3,Solicitudes!$G$3:$G$502,"Aprobada",Solicitudes!$L$3:$L$502,"&lt;&gt;Licencia",Solicitudes!$L$3:$L$502,"&lt;&gt;Ausencia")&gt;0,"V",IF(COUNTIFS(Solicitudes!$A$3:$A$502,$A51,Solicitudes!$D$3:$D$502,"&lt;="&amp;M$3,Solicitudes!$E$3:$E$502,"&gt;="&amp;M$3,Solicitudes!$G$3:$G$502,"Aprobada",Solicitudes!$L$3:$L$502,"Licencia")+COUNTIFS(Solicitudes!$A$3:$A$502,$A51,Solicitudes!$D$3:$D$502,"&lt;="&amp;M$3,Solicitudes!$E$3:$E$502,"&gt;="&amp;M$3,Solicitudes!$G$3:$G$502,"Aprobada",Solicitudes!$L$3:$L$502,"Ausencia")&gt;0,"L",IF(COUNTIFS(Solicitudes!$A$3:$A$502,$A51,Solicitudes!$D$3:$D$502,"&lt;="&amp;M$3,Solicitudes!$E$3:$E$502,"&gt;="&amp;M$3,Solicitudes!$G$3:$G$502,"Solicitada")+COUNTIFS(Solicitudes!$A$3:$A$502,$A51,Solicitudes!$D$3:$D$502,"&lt;="&amp;M$3,Solicitudes!$E$3:$E$502,"&gt;="&amp;M$3,Solicitudes!$G$3:$G$502,"Planificada")&gt;0,"P",""))))</f>
        <v/>
      </c>
      <c r="N51" s="27">
        <f>IF(OR(N$3="",$A51=""),"",IF(COUNTIFS(Solicitudes!$A$3:$A$502,$A51,Solicitudes!$D$3:$D$502,"&lt;="&amp;N$3,Solicitudes!$E$3:$E$502,"&gt;="&amp;N$3,Solicitudes!$G$3:$G$502,"Aprobada",Solicitudes!$L$3:$L$502,"&lt;&gt;Licencia",Solicitudes!$L$3:$L$502,"&lt;&gt;Ausencia")&gt;0,"V",IF(COUNTIFS(Solicitudes!$A$3:$A$502,$A51,Solicitudes!$D$3:$D$502,"&lt;="&amp;N$3,Solicitudes!$E$3:$E$502,"&gt;="&amp;N$3,Solicitudes!$G$3:$G$502,"Aprobada",Solicitudes!$L$3:$L$502,"Licencia")+COUNTIFS(Solicitudes!$A$3:$A$502,$A51,Solicitudes!$D$3:$D$502,"&lt;="&amp;N$3,Solicitudes!$E$3:$E$502,"&gt;="&amp;N$3,Solicitudes!$G$3:$G$502,"Aprobada",Solicitudes!$L$3:$L$502,"Ausencia")&gt;0,"L",IF(COUNTIFS(Solicitudes!$A$3:$A$502,$A51,Solicitudes!$D$3:$D$502,"&lt;="&amp;N$3,Solicitudes!$E$3:$E$502,"&gt;="&amp;N$3,Solicitudes!$G$3:$G$502,"Solicitada")+COUNTIFS(Solicitudes!$A$3:$A$502,$A51,Solicitudes!$D$3:$D$502,"&lt;="&amp;N$3,Solicitudes!$E$3:$E$502,"&gt;="&amp;N$3,Solicitudes!$G$3:$G$502,"Planificada")&gt;0,"P",""))))</f>
        <v/>
      </c>
      <c r="O51" s="27">
        <f>IF(OR(O$3="",$A51=""),"",IF(COUNTIFS(Solicitudes!$A$3:$A$502,$A51,Solicitudes!$D$3:$D$502,"&lt;="&amp;O$3,Solicitudes!$E$3:$E$502,"&gt;="&amp;O$3,Solicitudes!$G$3:$G$502,"Aprobada",Solicitudes!$L$3:$L$502,"&lt;&gt;Licencia",Solicitudes!$L$3:$L$502,"&lt;&gt;Ausencia")&gt;0,"V",IF(COUNTIFS(Solicitudes!$A$3:$A$502,$A51,Solicitudes!$D$3:$D$502,"&lt;="&amp;O$3,Solicitudes!$E$3:$E$502,"&gt;="&amp;O$3,Solicitudes!$G$3:$G$502,"Aprobada",Solicitudes!$L$3:$L$502,"Licencia")+COUNTIFS(Solicitudes!$A$3:$A$502,$A51,Solicitudes!$D$3:$D$502,"&lt;="&amp;O$3,Solicitudes!$E$3:$E$502,"&gt;="&amp;O$3,Solicitudes!$G$3:$G$502,"Aprobada",Solicitudes!$L$3:$L$502,"Ausencia")&gt;0,"L",IF(COUNTIFS(Solicitudes!$A$3:$A$502,$A51,Solicitudes!$D$3:$D$502,"&lt;="&amp;O$3,Solicitudes!$E$3:$E$502,"&gt;="&amp;O$3,Solicitudes!$G$3:$G$502,"Solicitada")+COUNTIFS(Solicitudes!$A$3:$A$502,$A51,Solicitudes!$D$3:$D$502,"&lt;="&amp;O$3,Solicitudes!$E$3:$E$502,"&gt;="&amp;O$3,Solicitudes!$G$3:$G$502,"Planificada")&gt;0,"P",""))))</f>
        <v/>
      </c>
      <c r="P51" s="27">
        <f>IF(OR(P$3="",$A51=""),"",IF(COUNTIFS(Solicitudes!$A$3:$A$502,$A51,Solicitudes!$D$3:$D$502,"&lt;="&amp;P$3,Solicitudes!$E$3:$E$502,"&gt;="&amp;P$3,Solicitudes!$G$3:$G$502,"Aprobada",Solicitudes!$L$3:$L$502,"&lt;&gt;Licencia",Solicitudes!$L$3:$L$502,"&lt;&gt;Ausencia")&gt;0,"V",IF(COUNTIFS(Solicitudes!$A$3:$A$502,$A51,Solicitudes!$D$3:$D$502,"&lt;="&amp;P$3,Solicitudes!$E$3:$E$502,"&gt;="&amp;P$3,Solicitudes!$G$3:$G$502,"Aprobada",Solicitudes!$L$3:$L$502,"Licencia")+COUNTIFS(Solicitudes!$A$3:$A$502,$A51,Solicitudes!$D$3:$D$502,"&lt;="&amp;P$3,Solicitudes!$E$3:$E$502,"&gt;="&amp;P$3,Solicitudes!$G$3:$G$502,"Aprobada",Solicitudes!$L$3:$L$502,"Ausencia")&gt;0,"L",IF(COUNTIFS(Solicitudes!$A$3:$A$502,$A51,Solicitudes!$D$3:$D$502,"&lt;="&amp;P$3,Solicitudes!$E$3:$E$502,"&gt;="&amp;P$3,Solicitudes!$G$3:$G$502,"Solicitada")+COUNTIFS(Solicitudes!$A$3:$A$502,$A51,Solicitudes!$D$3:$D$502,"&lt;="&amp;P$3,Solicitudes!$E$3:$E$502,"&gt;="&amp;P$3,Solicitudes!$G$3:$G$502,"Planificada")&gt;0,"P",""))))</f>
        <v/>
      </c>
      <c r="Q51" s="27">
        <f>IF(OR(Q$3="",$A51=""),"",IF(COUNTIFS(Solicitudes!$A$3:$A$502,$A51,Solicitudes!$D$3:$D$502,"&lt;="&amp;Q$3,Solicitudes!$E$3:$E$502,"&gt;="&amp;Q$3,Solicitudes!$G$3:$G$502,"Aprobada",Solicitudes!$L$3:$L$502,"&lt;&gt;Licencia",Solicitudes!$L$3:$L$502,"&lt;&gt;Ausencia")&gt;0,"V",IF(COUNTIFS(Solicitudes!$A$3:$A$502,$A51,Solicitudes!$D$3:$D$502,"&lt;="&amp;Q$3,Solicitudes!$E$3:$E$502,"&gt;="&amp;Q$3,Solicitudes!$G$3:$G$502,"Aprobada",Solicitudes!$L$3:$L$502,"Licencia")+COUNTIFS(Solicitudes!$A$3:$A$502,$A51,Solicitudes!$D$3:$D$502,"&lt;="&amp;Q$3,Solicitudes!$E$3:$E$502,"&gt;="&amp;Q$3,Solicitudes!$G$3:$G$502,"Aprobada",Solicitudes!$L$3:$L$502,"Ausencia")&gt;0,"L",IF(COUNTIFS(Solicitudes!$A$3:$A$502,$A51,Solicitudes!$D$3:$D$502,"&lt;="&amp;Q$3,Solicitudes!$E$3:$E$502,"&gt;="&amp;Q$3,Solicitudes!$G$3:$G$502,"Solicitada")+COUNTIFS(Solicitudes!$A$3:$A$502,$A51,Solicitudes!$D$3:$D$502,"&lt;="&amp;Q$3,Solicitudes!$E$3:$E$502,"&gt;="&amp;Q$3,Solicitudes!$G$3:$G$502,"Planificada")&gt;0,"P",""))))</f>
        <v/>
      </c>
      <c r="R51" s="27">
        <f>IF(OR(R$3="",$A51=""),"",IF(COUNTIFS(Solicitudes!$A$3:$A$502,$A51,Solicitudes!$D$3:$D$502,"&lt;="&amp;R$3,Solicitudes!$E$3:$E$502,"&gt;="&amp;R$3,Solicitudes!$G$3:$G$502,"Aprobada",Solicitudes!$L$3:$L$502,"&lt;&gt;Licencia",Solicitudes!$L$3:$L$502,"&lt;&gt;Ausencia")&gt;0,"V",IF(COUNTIFS(Solicitudes!$A$3:$A$502,$A51,Solicitudes!$D$3:$D$502,"&lt;="&amp;R$3,Solicitudes!$E$3:$E$502,"&gt;="&amp;R$3,Solicitudes!$G$3:$G$502,"Aprobada",Solicitudes!$L$3:$L$502,"Licencia")+COUNTIFS(Solicitudes!$A$3:$A$502,$A51,Solicitudes!$D$3:$D$502,"&lt;="&amp;R$3,Solicitudes!$E$3:$E$502,"&gt;="&amp;R$3,Solicitudes!$G$3:$G$502,"Aprobada",Solicitudes!$L$3:$L$502,"Ausencia")&gt;0,"L",IF(COUNTIFS(Solicitudes!$A$3:$A$502,$A51,Solicitudes!$D$3:$D$502,"&lt;="&amp;R$3,Solicitudes!$E$3:$E$502,"&gt;="&amp;R$3,Solicitudes!$G$3:$G$502,"Solicitada")+COUNTIFS(Solicitudes!$A$3:$A$502,$A51,Solicitudes!$D$3:$D$502,"&lt;="&amp;R$3,Solicitudes!$E$3:$E$502,"&gt;="&amp;R$3,Solicitudes!$G$3:$G$502,"Planificada")&gt;0,"P",""))))</f>
        <v/>
      </c>
      <c r="S51" s="27">
        <f>IF(OR(S$3="",$A51=""),"",IF(COUNTIFS(Solicitudes!$A$3:$A$502,$A51,Solicitudes!$D$3:$D$502,"&lt;="&amp;S$3,Solicitudes!$E$3:$E$502,"&gt;="&amp;S$3,Solicitudes!$G$3:$G$502,"Aprobada",Solicitudes!$L$3:$L$502,"&lt;&gt;Licencia",Solicitudes!$L$3:$L$502,"&lt;&gt;Ausencia")&gt;0,"V",IF(COUNTIFS(Solicitudes!$A$3:$A$502,$A51,Solicitudes!$D$3:$D$502,"&lt;="&amp;S$3,Solicitudes!$E$3:$E$502,"&gt;="&amp;S$3,Solicitudes!$G$3:$G$502,"Aprobada",Solicitudes!$L$3:$L$502,"Licencia")+COUNTIFS(Solicitudes!$A$3:$A$502,$A51,Solicitudes!$D$3:$D$502,"&lt;="&amp;S$3,Solicitudes!$E$3:$E$502,"&gt;="&amp;S$3,Solicitudes!$G$3:$G$502,"Aprobada",Solicitudes!$L$3:$L$502,"Ausencia")&gt;0,"L",IF(COUNTIFS(Solicitudes!$A$3:$A$502,$A51,Solicitudes!$D$3:$D$502,"&lt;="&amp;S$3,Solicitudes!$E$3:$E$502,"&gt;="&amp;S$3,Solicitudes!$G$3:$G$502,"Solicitada")+COUNTIFS(Solicitudes!$A$3:$A$502,$A51,Solicitudes!$D$3:$D$502,"&lt;="&amp;S$3,Solicitudes!$E$3:$E$502,"&gt;="&amp;S$3,Solicitudes!$G$3:$G$502,"Planificada")&gt;0,"P",""))))</f>
        <v/>
      </c>
      <c r="T51" s="27">
        <f>IF(OR(T$3="",$A51=""),"",IF(COUNTIFS(Solicitudes!$A$3:$A$502,$A51,Solicitudes!$D$3:$D$502,"&lt;="&amp;T$3,Solicitudes!$E$3:$E$502,"&gt;="&amp;T$3,Solicitudes!$G$3:$G$502,"Aprobada",Solicitudes!$L$3:$L$502,"&lt;&gt;Licencia",Solicitudes!$L$3:$L$502,"&lt;&gt;Ausencia")&gt;0,"V",IF(COUNTIFS(Solicitudes!$A$3:$A$502,$A51,Solicitudes!$D$3:$D$502,"&lt;="&amp;T$3,Solicitudes!$E$3:$E$502,"&gt;="&amp;T$3,Solicitudes!$G$3:$G$502,"Aprobada",Solicitudes!$L$3:$L$502,"Licencia")+COUNTIFS(Solicitudes!$A$3:$A$502,$A51,Solicitudes!$D$3:$D$502,"&lt;="&amp;T$3,Solicitudes!$E$3:$E$502,"&gt;="&amp;T$3,Solicitudes!$G$3:$G$502,"Aprobada",Solicitudes!$L$3:$L$502,"Ausencia")&gt;0,"L",IF(COUNTIFS(Solicitudes!$A$3:$A$502,$A51,Solicitudes!$D$3:$D$502,"&lt;="&amp;T$3,Solicitudes!$E$3:$E$502,"&gt;="&amp;T$3,Solicitudes!$G$3:$G$502,"Solicitada")+COUNTIFS(Solicitudes!$A$3:$A$502,$A51,Solicitudes!$D$3:$D$502,"&lt;="&amp;T$3,Solicitudes!$E$3:$E$502,"&gt;="&amp;T$3,Solicitudes!$G$3:$G$502,"Planificada")&gt;0,"P",""))))</f>
        <v/>
      </c>
      <c r="U51" s="27">
        <f>IF(OR(U$3="",$A51=""),"",IF(COUNTIFS(Solicitudes!$A$3:$A$502,$A51,Solicitudes!$D$3:$D$502,"&lt;="&amp;U$3,Solicitudes!$E$3:$E$502,"&gt;="&amp;U$3,Solicitudes!$G$3:$G$502,"Aprobada",Solicitudes!$L$3:$L$502,"&lt;&gt;Licencia",Solicitudes!$L$3:$L$502,"&lt;&gt;Ausencia")&gt;0,"V",IF(COUNTIFS(Solicitudes!$A$3:$A$502,$A51,Solicitudes!$D$3:$D$502,"&lt;="&amp;U$3,Solicitudes!$E$3:$E$502,"&gt;="&amp;U$3,Solicitudes!$G$3:$G$502,"Aprobada",Solicitudes!$L$3:$L$502,"Licencia")+COUNTIFS(Solicitudes!$A$3:$A$502,$A51,Solicitudes!$D$3:$D$502,"&lt;="&amp;U$3,Solicitudes!$E$3:$E$502,"&gt;="&amp;U$3,Solicitudes!$G$3:$G$502,"Aprobada",Solicitudes!$L$3:$L$502,"Ausencia")&gt;0,"L",IF(COUNTIFS(Solicitudes!$A$3:$A$502,$A51,Solicitudes!$D$3:$D$502,"&lt;="&amp;U$3,Solicitudes!$E$3:$E$502,"&gt;="&amp;U$3,Solicitudes!$G$3:$G$502,"Solicitada")+COUNTIFS(Solicitudes!$A$3:$A$502,$A51,Solicitudes!$D$3:$D$502,"&lt;="&amp;U$3,Solicitudes!$E$3:$E$502,"&gt;="&amp;U$3,Solicitudes!$G$3:$G$502,"Planificada")&gt;0,"P",""))))</f>
        <v/>
      </c>
      <c r="V51" s="27">
        <f>IF(OR(V$3="",$A51=""),"",IF(COUNTIFS(Solicitudes!$A$3:$A$502,$A51,Solicitudes!$D$3:$D$502,"&lt;="&amp;V$3,Solicitudes!$E$3:$E$502,"&gt;="&amp;V$3,Solicitudes!$G$3:$G$502,"Aprobada",Solicitudes!$L$3:$L$502,"&lt;&gt;Licencia",Solicitudes!$L$3:$L$502,"&lt;&gt;Ausencia")&gt;0,"V",IF(COUNTIFS(Solicitudes!$A$3:$A$502,$A51,Solicitudes!$D$3:$D$502,"&lt;="&amp;V$3,Solicitudes!$E$3:$E$502,"&gt;="&amp;V$3,Solicitudes!$G$3:$G$502,"Aprobada",Solicitudes!$L$3:$L$502,"Licencia")+COUNTIFS(Solicitudes!$A$3:$A$502,$A51,Solicitudes!$D$3:$D$502,"&lt;="&amp;V$3,Solicitudes!$E$3:$E$502,"&gt;="&amp;V$3,Solicitudes!$G$3:$G$502,"Aprobada",Solicitudes!$L$3:$L$502,"Ausencia")&gt;0,"L",IF(COUNTIFS(Solicitudes!$A$3:$A$502,$A51,Solicitudes!$D$3:$D$502,"&lt;="&amp;V$3,Solicitudes!$E$3:$E$502,"&gt;="&amp;V$3,Solicitudes!$G$3:$G$502,"Solicitada")+COUNTIFS(Solicitudes!$A$3:$A$502,$A51,Solicitudes!$D$3:$D$502,"&lt;="&amp;V$3,Solicitudes!$E$3:$E$502,"&gt;="&amp;V$3,Solicitudes!$G$3:$G$502,"Planificada")&gt;0,"P",""))))</f>
        <v/>
      </c>
      <c r="W51" s="27">
        <f>IF(OR(W$3="",$A51=""),"",IF(COUNTIFS(Solicitudes!$A$3:$A$502,$A51,Solicitudes!$D$3:$D$502,"&lt;="&amp;W$3,Solicitudes!$E$3:$E$502,"&gt;="&amp;W$3,Solicitudes!$G$3:$G$502,"Aprobada",Solicitudes!$L$3:$L$502,"&lt;&gt;Licencia",Solicitudes!$L$3:$L$502,"&lt;&gt;Ausencia")&gt;0,"V",IF(COUNTIFS(Solicitudes!$A$3:$A$502,$A51,Solicitudes!$D$3:$D$502,"&lt;="&amp;W$3,Solicitudes!$E$3:$E$502,"&gt;="&amp;W$3,Solicitudes!$G$3:$G$502,"Aprobada",Solicitudes!$L$3:$L$502,"Licencia")+COUNTIFS(Solicitudes!$A$3:$A$502,$A51,Solicitudes!$D$3:$D$502,"&lt;="&amp;W$3,Solicitudes!$E$3:$E$502,"&gt;="&amp;W$3,Solicitudes!$G$3:$G$502,"Aprobada",Solicitudes!$L$3:$L$502,"Ausencia")&gt;0,"L",IF(COUNTIFS(Solicitudes!$A$3:$A$502,$A51,Solicitudes!$D$3:$D$502,"&lt;="&amp;W$3,Solicitudes!$E$3:$E$502,"&gt;="&amp;W$3,Solicitudes!$G$3:$G$502,"Solicitada")+COUNTIFS(Solicitudes!$A$3:$A$502,$A51,Solicitudes!$D$3:$D$502,"&lt;="&amp;W$3,Solicitudes!$E$3:$E$502,"&gt;="&amp;W$3,Solicitudes!$G$3:$G$502,"Planificada")&gt;0,"P",""))))</f>
        <v/>
      </c>
      <c r="X51" s="27">
        <f>IF(OR(X$3="",$A51=""),"",IF(COUNTIFS(Solicitudes!$A$3:$A$502,$A51,Solicitudes!$D$3:$D$502,"&lt;="&amp;X$3,Solicitudes!$E$3:$E$502,"&gt;="&amp;X$3,Solicitudes!$G$3:$G$502,"Aprobada",Solicitudes!$L$3:$L$502,"&lt;&gt;Licencia",Solicitudes!$L$3:$L$502,"&lt;&gt;Ausencia")&gt;0,"V",IF(COUNTIFS(Solicitudes!$A$3:$A$502,$A51,Solicitudes!$D$3:$D$502,"&lt;="&amp;X$3,Solicitudes!$E$3:$E$502,"&gt;="&amp;X$3,Solicitudes!$G$3:$G$502,"Aprobada",Solicitudes!$L$3:$L$502,"Licencia")+COUNTIFS(Solicitudes!$A$3:$A$502,$A51,Solicitudes!$D$3:$D$502,"&lt;="&amp;X$3,Solicitudes!$E$3:$E$502,"&gt;="&amp;X$3,Solicitudes!$G$3:$G$502,"Aprobada",Solicitudes!$L$3:$L$502,"Ausencia")&gt;0,"L",IF(COUNTIFS(Solicitudes!$A$3:$A$502,$A51,Solicitudes!$D$3:$D$502,"&lt;="&amp;X$3,Solicitudes!$E$3:$E$502,"&gt;="&amp;X$3,Solicitudes!$G$3:$G$502,"Solicitada")+COUNTIFS(Solicitudes!$A$3:$A$502,$A51,Solicitudes!$D$3:$D$502,"&lt;="&amp;X$3,Solicitudes!$E$3:$E$502,"&gt;="&amp;X$3,Solicitudes!$G$3:$G$502,"Planificada")&gt;0,"P",""))))</f>
        <v/>
      </c>
      <c r="Y51" s="27">
        <f>IF(OR(Y$3="",$A51=""),"",IF(COUNTIFS(Solicitudes!$A$3:$A$502,$A51,Solicitudes!$D$3:$D$502,"&lt;="&amp;Y$3,Solicitudes!$E$3:$E$502,"&gt;="&amp;Y$3,Solicitudes!$G$3:$G$502,"Aprobada",Solicitudes!$L$3:$L$502,"&lt;&gt;Licencia",Solicitudes!$L$3:$L$502,"&lt;&gt;Ausencia")&gt;0,"V",IF(COUNTIFS(Solicitudes!$A$3:$A$502,$A51,Solicitudes!$D$3:$D$502,"&lt;="&amp;Y$3,Solicitudes!$E$3:$E$502,"&gt;="&amp;Y$3,Solicitudes!$G$3:$G$502,"Aprobada",Solicitudes!$L$3:$L$502,"Licencia")+COUNTIFS(Solicitudes!$A$3:$A$502,$A51,Solicitudes!$D$3:$D$502,"&lt;="&amp;Y$3,Solicitudes!$E$3:$E$502,"&gt;="&amp;Y$3,Solicitudes!$G$3:$G$502,"Aprobada",Solicitudes!$L$3:$L$502,"Ausencia")&gt;0,"L",IF(COUNTIFS(Solicitudes!$A$3:$A$502,$A51,Solicitudes!$D$3:$D$502,"&lt;="&amp;Y$3,Solicitudes!$E$3:$E$502,"&gt;="&amp;Y$3,Solicitudes!$G$3:$G$502,"Solicitada")+COUNTIFS(Solicitudes!$A$3:$A$502,$A51,Solicitudes!$D$3:$D$502,"&lt;="&amp;Y$3,Solicitudes!$E$3:$E$502,"&gt;="&amp;Y$3,Solicitudes!$G$3:$G$502,"Planificada")&gt;0,"P",""))))</f>
        <v/>
      </c>
      <c r="Z51" s="27">
        <f>IF(OR(Z$3="",$A51=""),"",IF(COUNTIFS(Solicitudes!$A$3:$A$502,$A51,Solicitudes!$D$3:$D$502,"&lt;="&amp;Z$3,Solicitudes!$E$3:$E$502,"&gt;="&amp;Z$3,Solicitudes!$G$3:$G$502,"Aprobada",Solicitudes!$L$3:$L$502,"&lt;&gt;Licencia",Solicitudes!$L$3:$L$502,"&lt;&gt;Ausencia")&gt;0,"V",IF(COUNTIFS(Solicitudes!$A$3:$A$502,$A51,Solicitudes!$D$3:$D$502,"&lt;="&amp;Z$3,Solicitudes!$E$3:$E$502,"&gt;="&amp;Z$3,Solicitudes!$G$3:$G$502,"Aprobada",Solicitudes!$L$3:$L$502,"Licencia")+COUNTIFS(Solicitudes!$A$3:$A$502,$A51,Solicitudes!$D$3:$D$502,"&lt;="&amp;Z$3,Solicitudes!$E$3:$E$502,"&gt;="&amp;Z$3,Solicitudes!$G$3:$G$502,"Aprobada",Solicitudes!$L$3:$L$502,"Ausencia")&gt;0,"L",IF(COUNTIFS(Solicitudes!$A$3:$A$502,$A51,Solicitudes!$D$3:$D$502,"&lt;="&amp;Z$3,Solicitudes!$E$3:$E$502,"&gt;="&amp;Z$3,Solicitudes!$G$3:$G$502,"Solicitada")+COUNTIFS(Solicitudes!$A$3:$A$502,$A51,Solicitudes!$D$3:$D$502,"&lt;="&amp;Z$3,Solicitudes!$E$3:$E$502,"&gt;="&amp;Z$3,Solicitudes!$G$3:$G$502,"Planificada")&gt;0,"P",""))))</f>
        <v/>
      </c>
      <c r="AA51" s="27">
        <f>IF(OR(AA$3="",$A51=""),"",IF(COUNTIFS(Solicitudes!$A$3:$A$502,$A51,Solicitudes!$D$3:$D$502,"&lt;="&amp;AA$3,Solicitudes!$E$3:$E$502,"&gt;="&amp;AA$3,Solicitudes!$G$3:$G$502,"Aprobada",Solicitudes!$L$3:$L$502,"&lt;&gt;Licencia",Solicitudes!$L$3:$L$502,"&lt;&gt;Ausencia")&gt;0,"V",IF(COUNTIFS(Solicitudes!$A$3:$A$502,$A51,Solicitudes!$D$3:$D$502,"&lt;="&amp;AA$3,Solicitudes!$E$3:$E$502,"&gt;="&amp;AA$3,Solicitudes!$G$3:$G$502,"Aprobada",Solicitudes!$L$3:$L$502,"Licencia")+COUNTIFS(Solicitudes!$A$3:$A$502,$A51,Solicitudes!$D$3:$D$502,"&lt;="&amp;AA$3,Solicitudes!$E$3:$E$502,"&gt;="&amp;AA$3,Solicitudes!$G$3:$G$502,"Aprobada",Solicitudes!$L$3:$L$502,"Ausencia")&gt;0,"L",IF(COUNTIFS(Solicitudes!$A$3:$A$502,$A51,Solicitudes!$D$3:$D$502,"&lt;="&amp;AA$3,Solicitudes!$E$3:$E$502,"&gt;="&amp;AA$3,Solicitudes!$G$3:$G$502,"Solicitada")+COUNTIFS(Solicitudes!$A$3:$A$502,$A51,Solicitudes!$D$3:$D$502,"&lt;="&amp;AA$3,Solicitudes!$E$3:$E$502,"&gt;="&amp;AA$3,Solicitudes!$G$3:$G$502,"Planificada")&gt;0,"P",""))))</f>
        <v/>
      </c>
      <c r="AB51" s="27">
        <f>IF(OR(AB$3="",$A51=""),"",IF(COUNTIFS(Solicitudes!$A$3:$A$502,$A51,Solicitudes!$D$3:$D$502,"&lt;="&amp;AB$3,Solicitudes!$E$3:$E$502,"&gt;="&amp;AB$3,Solicitudes!$G$3:$G$502,"Aprobada",Solicitudes!$L$3:$L$502,"&lt;&gt;Licencia",Solicitudes!$L$3:$L$502,"&lt;&gt;Ausencia")&gt;0,"V",IF(COUNTIFS(Solicitudes!$A$3:$A$502,$A51,Solicitudes!$D$3:$D$502,"&lt;="&amp;AB$3,Solicitudes!$E$3:$E$502,"&gt;="&amp;AB$3,Solicitudes!$G$3:$G$502,"Aprobada",Solicitudes!$L$3:$L$502,"Licencia")+COUNTIFS(Solicitudes!$A$3:$A$502,$A51,Solicitudes!$D$3:$D$502,"&lt;="&amp;AB$3,Solicitudes!$E$3:$E$502,"&gt;="&amp;AB$3,Solicitudes!$G$3:$G$502,"Aprobada",Solicitudes!$L$3:$L$502,"Ausencia")&gt;0,"L",IF(COUNTIFS(Solicitudes!$A$3:$A$502,$A51,Solicitudes!$D$3:$D$502,"&lt;="&amp;AB$3,Solicitudes!$E$3:$E$502,"&gt;="&amp;AB$3,Solicitudes!$G$3:$G$502,"Solicitada")+COUNTIFS(Solicitudes!$A$3:$A$502,$A51,Solicitudes!$D$3:$D$502,"&lt;="&amp;AB$3,Solicitudes!$E$3:$E$502,"&gt;="&amp;AB$3,Solicitudes!$G$3:$G$502,"Planificada")&gt;0,"P",""))))</f>
        <v/>
      </c>
      <c r="AC51" s="27">
        <f>IF(OR(AC$3="",$A51=""),"",IF(COUNTIFS(Solicitudes!$A$3:$A$502,$A51,Solicitudes!$D$3:$D$502,"&lt;="&amp;AC$3,Solicitudes!$E$3:$E$502,"&gt;="&amp;AC$3,Solicitudes!$G$3:$G$502,"Aprobada",Solicitudes!$L$3:$L$502,"&lt;&gt;Licencia",Solicitudes!$L$3:$L$502,"&lt;&gt;Ausencia")&gt;0,"V",IF(COUNTIFS(Solicitudes!$A$3:$A$502,$A51,Solicitudes!$D$3:$D$502,"&lt;="&amp;AC$3,Solicitudes!$E$3:$E$502,"&gt;="&amp;AC$3,Solicitudes!$G$3:$G$502,"Aprobada",Solicitudes!$L$3:$L$502,"Licencia")+COUNTIFS(Solicitudes!$A$3:$A$502,$A51,Solicitudes!$D$3:$D$502,"&lt;="&amp;AC$3,Solicitudes!$E$3:$E$502,"&gt;="&amp;AC$3,Solicitudes!$G$3:$G$502,"Aprobada",Solicitudes!$L$3:$L$502,"Ausencia")&gt;0,"L",IF(COUNTIFS(Solicitudes!$A$3:$A$502,$A51,Solicitudes!$D$3:$D$502,"&lt;="&amp;AC$3,Solicitudes!$E$3:$E$502,"&gt;="&amp;AC$3,Solicitudes!$G$3:$G$502,"Solicitada")+COUNTIFS(Solicitudes!$A$3:$A$502,$A51,Solicitudes!$D$3:$D$502,"&lt;="&amp;AC$3,Solicitudes!$E$3:$E$502,"&gt;="&amp;AC$3,Solicitudes!$G$3:$G$502,"Planificada")&gt;0,"P",""))))</f>
        <v/>
      </c>
      <c r="AD51" s="27">
        <f>IF(OR(AD$3="",$A51=""),"",IF(COUNTIFS(Solicitudes!$A$3:$A$502,$A51,Solicitudes!$D$3:$D$502,"&lt;="&amp;AD$3,Solicitudes!$E$3:$E$502,"&gt;="&amp;AD$3,Solicitudes!$G$3:$G$502,"Aprobada",Solicitudes!$L$3:$L$502,"&lt;&gt;Licencia",Solicitudes!$L$3:$L$502,"&lt;&gt;Ausencia")&gt;0,"V",IF(COUNTIFS(Solicitudes!$A$3:$A$502,$A51,Solicitudes!$D$3:$D$502,"&lt;="&amp;AD$3,Solicitudes!$E$3:$E$502,"&gt;="&amp;AD$3,Solicitudes!$G$3:$G$502,"Aprobada",Solicitudes!$L$3:$L$502,"Licencia")+COUNTIFS(Solicitudes!$A$3:$A$502,$A51,Solicitudes!$D$3:$D$502,"&lt;="&amp;AD$3,Solicitudes!$E$3:$E$502,"&gt;="&amp;AD$3,Solicitudes!$G$3:$G$502,"Aprobada",Solicitudes!$L$3:$L$502,"Ausencia")&gt;0,"L",IF(COUNTIFS(Solicitudes!$A$3:$A$502,$A51,Solicitudes!$D$3:$D$502,"&lt;="&amp;AD$3,Solicitudes!$E$3:$E$502,"&gt;="&amp;AD$3,Solicitudes!$G$3:$G$502,"Solicitada")+COUNTIFS(Solicitudes!$A$3:$A$502,$A51,Solicitudes!$D$3:$D$502,"&lt;="&amp;AD$3,Solicitudes!$E$3:$E$502,"&gt;="&amp;AD$3,Solicitudes!$G$3:$G$502,"Planificada")&gt;0,"P",""))))</f>
        <v/>
      </c>
      <c r="AE51" s="27">
        <f>IF(OR(AE$3="",$A51=""),"",IF(COUNTIFS(Solicitudes!$A$3:$A$502,$A51,Solicitudes!$D$3:$D$502,"&lt;="&amp;AE$3,Solicitudes!$E$3:$E$502,"&gt;="&amp;AE$3,Solicitudes!$G$3:$G$502,"Aprobada",Solicitudes!$L$3:$L$502,"&lt;&gt;Licencia",Solicitudes!$L$3:$L$502,"&lt;&gt;Ausencia")&gt;0,"V",IF(COUNTIFS(Solicitudes!$A$3:$A$502,$A51,Solicitudes!$D$3:$D$502,"&lt;="&amp;AE$3,Solicitudes!$E$3:$E$502,"&gt;="&amp;AE$3,Solicitudes!$G$3:$G$502,"Aprobada",Solicitudes!$L$3:$L$502,"Licencia")+COUNTIFS(Solicitudes!$A$3:$A$502,$A51,Solicitudes!$D$3:$D$502,"&lt;="&amp;AE$3,Solicitudes!$E$3:$E$502,"&gt;="&amp;AE$3,Solicitudes!$G$3:$G$502,"Aprobada",Solicitudes!$L$3:$L$502,"Ausencia")&gt;0,"L",IF(COUNTIFS(Solicitudes!$A$3:$A$502,$A51,Solicitudes!$D$3:$D$502,"&lt;="&amp;AE$3,Solicitudes!$E$3:$E$502,"&gt;="&amp;AE$3,Solicitudes!$G$3:$G$502,"Solicitada")+COUNTIFS(Solicitudes!$A$3:$A$502,$A51,Solicitudes!$D$3:$D$502,"&lt;="&amp;AE$3,Solicitudes!$E$3:$E$502,"&gt;="&amp;AE$3,Solicitudes!$G$3:$G$502,"Planificada")&gt;0,"P",""))))</f>
        <v/>
      </c>
      <c r="AF51" s="27">
        <f>IF(OR(AF$3="",$A51=""),"",IF(COUNTIFS(Solicitudes!$A$3:$A$502,$A51,Solicitudes!$D$3:$D$502,"&lt;="&amp;AF$3,Solicitudes!$E$3:$E$502,"&gt;="&amp;AF$3,Solicitudes!$G$3:$G$502,"Aprobada",Solicitudes!$L$3:$L$502,"&lt;&gt;Licencia",Solicitudes!$L$3:$L$502,"&lt;&gt;Ausencia")&gt;0,"V",IF(COUNTIFS(Solicitudes!$A$3:$A$502,$A51,Solicitudes!$D$3:$D$502,"&lt;="&amp;AF$3,Solicitudes!$E$3:$E$502,"&gt;="&amp;AF$3,Solicitudes!$G$3:$G$502,"Aprobada",Solicitudes!$L$3:$L$502,"Licencia")+COUNTIFS(Solicitudes!$A$3:$A$502,$A51,Solicitudes!$D$3:$D$502,"&lt;="&amp;AF$3,Solicitudes!$E$3:$E$502,"&gt;="&amp;AF$3,Solicitudes!$G$3:$G$502,"Aprobada",Solicitudes!$L$3:$L$502,"Ausencia")&gt;0,"L",IF(COUNTIFS(Solicitudes!$A$3:$A$502,$A51,Solicitudes!$D$3:$D$502,"&lt;="&amp;AF$3,Solicitudes!$E$3:$E$502,"&gt;="&amp;AF$3,Solicitudes!$G$3:$G$502,"Solicitada")+COUNTIFS(Solicitudes!$A$3:$A$502,$A51,Solicitudes!$D$3:$D$502,"&lt;="&amp;AF$3,Solicitudes!$E$3:$E$502,"&gt;="&amp;AF$3,Solicitudes!$G$3:$G$502,"Planificada")&gt;0,"P",""))))</f>
        <v/>
      </c>
      <c r="AG51" s="27">
        <f>IF(OR(AG$3="",$A51=""),"",IF(COUNTIFS(Solicitudes!$A$3:$A$502,$A51,Solicitudes!$D$3:$D$502,"&lt;="&amp;AG$3,Solicitudes!$E$3:$E$502,"&gt;="&amp;AG$3,Solicitudes!$G$3:$G$502,"Aprobada",Solicitudes!$L$3:$L$502,"&lt;&gt;Licencia",Solicitudes!$L$3:$L$502,"&lt;&gt;Ausencia")&gt;0,"V",IF(COUNTIFS(Solicitudes!$A$3:$A$502,$A51,Solicitudes!$D$3:$D$502,"&lt;="&amp;AG$3,Solicitudes!$E$3:$E$502,"&gt;="&amp;AG$3,Solicitudes!$G$3:$G$502,"Aprobada",Solicitudes!$L$3:$L$502,"Licencia")+COUNTIFS(Solicitudes!$A$3:$A$502,$A51,Solicitudes!$D$3:$D$502,"&lt;="&amp;AG$3,Solicitudes!$E$3:$E$502,"&gt;="&amp;AG$3,Solicitudes!$G$3:$G$502,"Aprobada",Solicitudes!$L$3:$L$502,"Ausencia")&gt;0,"L",IF(COUNTIFS(Solicitudes!$A$3:$A$502,$A51,Solicitudes!$D$3:$D$502,"&lt;="&amp;AG$3,Solicitudes!$E$3:$E$502,"&gt;="&amp;AG$3,Solicitudes!$G$3:$G$502,"Solicitada")+COUNTIFS(Solicitudes!$A$3:$A$502,$A51,Solicitudes!$D$3:$D$502,"&lt;="&amp;AG$3,Solicitudes!$E$3:$E$502,"&gt;="&amp;AG$3,Solicitudes!$G$3:$G$502,"Planificada")&gt;0,"P",""))))</f>
        <v/>
      </c>
    </row>
    <row r="52">
      <c r="A52">
        <f>IF(Saldos!A52="","",Saldos!A52)</f>
        <v/>
      </c>
      <c r="B52">
        <f>IF(A52="","",Saldos!B52)</f>
        <v/>
      </c>
      <c r="C52" s="27">
        <f>IF(OR(C$3="",$A52=""),"",IF(COUNTIFS(Solicitudes!$A$3:$A$502,$A52,Solicitudes!$D$3:$D$502,"&lt;="&amp;C$3,Solicitudes!$E$3:$E$502,"&gt;="&amp;C$3,Solicitudes!$G$3:$G$502,"Aprobada",Solicitudes!$L$3:$L$502,"&lt;&gt;Licencia",Solicitudes!$L$3:$L$502,"&lt;&gt;Ausencia")&gt;0,"V",IF(COUNTIFS(Solicitudes!$A$3:$A$502,$A52,Solicitudes!$D$3:$D$502,"&lt;="&amp;C$3,Solicitudes!$E$3:$E$502,"&gt;="&amp;C$3,Solicitudes!$G$3:$G$502,"Aprobada",Solicitudes!$L$3:$L$502,"Licencia")+COUNTIFS(Solicitudes!$A$3:$A$502,$A52,Solicitudes!$D$3:$D$502,"&lt;="&amp;C$3,Solicitudes!$E$3:$E$502,"&gt;="&amp;C$3,Solicitudes!$G$3:$G$502,"Aprobada",Solicitudes!$L$3:$L$502,"Ausencia")&gt;0,"L",IF(COUNTIFS(Solicitudes!$A$3:$A$502,$A52,Solicitudes!$D$3:$D$502,"&lt;="&amp;C$3,Solicitudes!$E$3:$E$502,"&gt;="&amp;C$3,Solicitudes!$G$3:$G$502,"Solicitada")+COUNTIFS(Solicitudes!$A$3:$A$502,$A52,Solicitudes!$D$3:$D$502,"&lt;="&amp;C$3,Solicitudes!$E$3:$E$502,"&gt;="&amp;C$3,Solicitudes!$G$3:$G$502,"Planificada")&gt;0,"P",""))))</f>
        <v/>
      </c>
      <c r="D52" s="27">
        <f>IF(OR(D$3="",$A52=""),"",IF(COUNTIFS(Solicitudes!$A$3:$A$502,$A52,Solicitudes!$D$3:$D$502,"&lt;="&amp;D$3,Solicitudes!$E$3:$E$502,"&gt;="&amp;D$3,Solicitudes!$G$3:$G$502,"Aprobada",Solicitudes!$L$3:$L$502,"&lt;&gt;Licencia",Solicitudes!$L$3:$L$502,"&lt;&gt;Ausencia")&gt;0,"V",IF(COUNTIFS(Solicitudes!$A$3:$A$502,$A52,Solicitudes!$D$3:$D$502,"&lt;="&amp;D$3,Solicitudes!$E$3:$E$502,"&gt;="&amp;D$3,Solicitudes!$G$3:$G$502,"Aprobada",Solicitudes!$L$3:$L$502,"Licencia")+COUNTIFS(Solicitudes!$A$3:$A$502,$A52,Solicitudes!$D$3:$D$502,"&lt;="&amp;D$3,Solicitudes!$E$3:$E$502,"&gt;="&amp;D$3,Solicitudes!$G$3:$G$502,"Aprobada",Solicitudes!$L$3:$L$502,"Ausencia")&gt;0,"L",IF(COUNTIFS(Solicitudes!$A$3:$A$502,$A52,Solicitudes!$D$3:$D$502,"&lt;="&amp;D$3,Solicitudes!$E$3:$E$502,"&gt;="&amp;D$3,Solicitudes!$G$3:$G$502,"Solicitada")+COUNTIFS(Solicitudes!$A$3:$A$502,$A52,Solicitudes!$D$3:$D$502,"&lt;="&amp;D$3,Solicitudes!$E$3:$E$502,"&gt;="&amp;D$3,Solicitudes!$G$3:$G$502,"Planificada")&gt;0,"P",""))))</f>
        <v/>
      </c>
      <c r="E52" s="27">
        <f>IF(OR(E$3="",$A52=""),"",IF(COUNTIFS(Solicitudes!$A$3:$A$502,$A52,Solicitudes!$D$3:$D$502,"&lt;="&amp;E$3,Solicitudes!$E$3:$E$502,"&gt;="&amp;E$3,Solicitudes!$G$3:$G$502,"Aprobada",Solicitudes!$L$3:$L$502,"&lt;&gt;Licencia",Solicitudes!$L$3:$L$502,"&lt;&gt;Ausencia")&gt;0,"V",IF(COUNTIFS(Solicitudes!$A$3:$A$502,$A52,Solicitudes!$D$3:$D$502,"&lt;="&amp;E$3,Solicitudes!$E$3:$E$502,"&gt;="&amp;E$3,Solicitudes!$G$3:$G$502,"Aprobada",Solicitudes!$L$3:$L$502,"Licencia")+COUNTIFS(Solicitudes!$A$3:$A$502,$A52,Solicitudes!$D$3:$D$502,"&lt;="&amp;E$3,Solicitudes!$E$3:$E$502,"&gt;="&amp;E$3,Solicitudes!$G$3:$G$502,"Aprobada",Solicitudes!$L$3:$L$502,"Ausencia")&gt;0,"L",IF(COUNTIFS(Solicitudes!$A$3:$A$502,$A52,Solicitudes!$D$3:$D$502,"&lt;="&amp;E$3,Solicitudes!$E$3:$E$502,"&gt;="&amp;E$3,Solicitudes!$G$3:$G$502,"Solicitada")+COUNTIFS(Solicitudes!$A$3:$A$502,$A52,Solicitudes!$D$3:$D$502,"&lt;="&amp;E$3,Solicitudes!$E$3:$E$502,"&gt;="&amp;E$3,Solicitudes!$G$3:$G$502,"Planificada")&gt;0,"P",""))))</f>
        <v/>
      </c>
      <c r="F52" s="27">
        <f>IF(OR(F$3="",$A52=""),"",IF(COUNTIFS(Solicitudes!$A$3:$A$502,$A52,Solicitudes!$D$3:$D$502,"&lt;="&amp;F$3,Solicitudes!$E$3:$E$502,"&gt;="&amp;F$3,Solicitudes!$G$3:$G$502,"Aprobada",Solicitudes!$L$3:$L$502,"&lt;&gt;Licencia",Solicitudes!$L$3:$L$502,"&lt;&gt;Ausencia")&gt;0,"V",IF(COUNTIFS(Solicitudes!$A$3:$A$502,$A52,Solicitudes!$D$3:$D$502,"&lt;="&amp;F$3,Solicitudes!$E$3:$E$502,"&gt;="&amp;F$3,Solicitudes!$G$3:$G$502,"Aprobada",Solicitudes!$L$3:$L$502,"Licencia")+COUNTIFS(Solicitudes!$A$3:$A$502,$A52,Solicitudes!$D$3:$D$502,"&lt;="&amp;F$3,Solicitudes!$E$3:$E$502,"&gt;="&amp;F$3,Solicitudes!$G$3:$G$502,"Aprobada",Solicitudes!$L$3:$L$502,"Ausencia")&gt;0,"L",IF(COUNTIFS(Solicitudes!$A$3:$A$502,$A52,Solicitudes!$D$3:$D$502,"&lt;="&amp;F$3,Solicitudes!$E$3:$E$502,"&gt;="&amp;F$3,Solicitudes!$G$3:$G$502,"Solicitada")+COUNTIFS(Solicitudes!$A$3:$A$502,$A52,Solicitudes!$D$3:$D$502,"&lt;="&amp;F$3,Solicitudes!$E$3:$E$502,"&gt;="&amp;F$3,Solicitudes!$G$3:$G$502,"Planificada")&gt;0,"P",""))))</f>
        <v/>
      </c>
      <c r="G52" s="27">
        <f>IF(OR(G$3="",$A52=""),"",IF(COUNTIFS(Solicitudes!$A$3:$A$502,$A52,Solicitudes!$D$3:$D$502,"&lt;="&amp;G$3,Solicitudes!$E$3:$E$502,"&gt;="&amp;G$3,Solicitudes!$G$3:$G$502,"Aprobada",Solicitudes!$L$3:$L$502,"&lt;&gt;Licencia",Solicitudes!$L$3:$L$502,"&lt;&gt;Ausencia")&gt;0,"V",IF(COUNTIFS(Solicitudes!$A$3:$A$502,$A52,Solicitudes!$D$3:$D$502,"&lt;="&amp;G$3,Solicitudes!$E$3:$E$502,"&gt;="&amp;G$3,Solicitudes!$G$3:$G$502,"Aprobada",Solicitudes!$L$3:$L$502,"Licencia")+COUNTIFS(Solicitudes!$A$3:$A$502,$A52,Solicitudes!$D$3:$D$502,"&lt;="&amp;G$3,Solicitudes!$E$3:$E$502,"&gt;="&amp;G$3,Solicitudes!$G$3:$G$502,"Aprobada",Solicitudes!$L$3:$L$502,"Ausencia")&gt;0,"L",IF(COUNTIFS(Solicitudes!$A$3:$A$502,$A52,Solicitudes!$D$3:$D$502,"&lt;="&amp;G$3,Solicitudes!$E$3:$E$502,"&gt;="&amp;G$3,Solicitudes!$G$3:$G$502,"Solicitada")+COUNTIFS(Solicitudes!$A$3:$A$502,$A52,Solicitudes!$D$3:$D$502,"&lt;="&amp;G$3,Solicitudes!$E$3:$E$502,"&gt;="&amp;G$3,Solicitudes!$G$3:$G$502,"Planificada")&gt;0,"P",""))))</f>
        <v/>
      </c>
      <c r="H52" s="27">
        <f>IF(OR(H$3="",$A52=""),"",IF(COUNTIFS(Solicitudes!$A$3:$A$502,$A52,Solicitudes!$D$3:$D$502,"&lt;="&amp;H$3,Solicitudes!$E$3:$E$502,"&gt;="&amp;H$3,Solicitudes!$G$3:$G$502,"Aprobada",Solicitudes!$L$3:$L$502,"&lt;&gt;Licencia",Solicitudes!$L$3:$L$502,"&lt;&gt;Ausencia")&gt;0,"V",IF(COUNTIFS(Solicitudes!$A$3:$A$502,$A52,Solicitudes!$D$3:$D$502,"&lt;="&amp;H$3,Solicitudes!$E$3:$E$502,"&gt;="&amp;H$3,Solicitudes!$G$3:$G$502,"Aprobada",Solicitudes!$L$3:$L$502,"Licencia")+COUNTIFS(Solicitudes!$A$3:$A$502,$A52,Solicitudes!$D$3:$D$502,"&lt;="&amp;H$3,Solicitudes!$E$3:$E$502,"&gt;="&amp;H$3,Solicitudes!$G$3:$G$502,"Aprobada",Solicitudes!$L$3:$L$502,"Ausencia")&gt;0,"L",IF(COUNTIFS(Solicitudes!$A$3:$A$502,$A52,Solicitudes!$D$3:$D$502,"&lt;="&amp;H$3,Solicitudes!$E$3:$E$502,"&gt;="&amp;H$3,Solicitudes!$G$3:$G$502,"Solicitada")+COUNTIFS(Solicitudes!$A$3:$A$502,$A52,Solicitudes!$D$3:$D$502,"&lt;="&amp;H$3,Solicitudes!$E$3:$E$502,"&gt;="&amp;H$3,Solicitudes!$G$3:$G$502,"Planificada")&gt;0,"P",""))))</f>
        <v/>
      </c>
      <c r="I52" s="27">
        <f>IF(OR(I$3="",$A52=""),"",IF(COUNTIFS(Solicitudes!$A$3:$A$502,$A52,Solicitudes!$D$3:$D$502,"&lt;="&amp;I$3,Solicitudes!$E$3:$E$502,"&gt;="&amp;I$3,Solicitudes!$G$3:$G$502,"Aprobada",Solicitudes!$L$3:$L$502,"&lt;&gt;Licencia",Solicitudes!$L$3:$L$502,"&lt;&gt;Ausencia")&gt;0,"V",IF(COUNTIFS(Solicitudes!$A$3:$A$502,$A52,Solicitudes!$D$3:$D$502,"&lt;="&amp;I$3,Solicitudes!$E$3:$E$502,"&gt;="&amp;I$3,Solicitudes!$G$3:$G$502,"Aprobada",Solicitudes!$L$3:$L$502,"Licencia")+COUNTIFS(Solicitudes!$A$3:$A$502,$A52,Solicitudes!$D$3:$D$502,"&lt;="&amp;I$3,Solicitudes!$E$3:$E$502,"&gt;="&amp;I$3,Solicitudes!$G$3:$G$502,"Aprobada",Solicitudes!$L$3:$L$502,"Ausencia")&gt;0,"L",IF(COUNTIFS(Solicitudes!$A$3:$A$502,$A52,Solicitudes!$D$3:$D$502,"&lt;="&amp;I$3,Solicitudes!$E$3:$E$502,"&gt;="&amp;I$3,Solicitudes!$G$3:$G$502,"Solicitada")+COUNTIFS(Solicitudes!$A$3:$A$502,$A52,Solicitudes!$D$3:$D$502,"&lt;="&amp;I$3,Solicitudes!$E$3:$E$502,"&gt;="&amp;I$3,Solicitudes!$G$3:$G$502,"Planificada")&gt;0,"P",""))))</f>
        <v/>
      </c>
      <c r="J52" s="27">
        <f>IF(OR(J$3="",$A52=""),"",IF(COUNTIFS(Solicitudes!$A$3:$A$502,$A52,Solicitudes!$D$3:$D$502,"&lt;="&amp;J$3,Solicitudes!$E$3:$E$502,"&gt;="&amp;J$3,Solicitudes!$G$3:$G$502,"Aprobada",Solicitudes!$L$3:$L$502,"&lt;&gt;Licencia",Solicitudes!$L$3:$L$502,"&lt;&gt;Ausencia")&gt;0,"V",IF(COUNTIFS(Solicitudes!$A$3:$A$502,$A52,Solicitudes!$D$3:$D$502,"&lt;="&amp;J$3,Solicitudes!$E$3:$E$502,"&gt;="&amp;J$3,Solicitudes!$G$3:$G$502,"Aprobada",Solicitudes!$L$3:$L$502,"Licencia")+COUNTIFS(Solicitudes!$A$3:$A$502,$A52,Solicitudes!$D$3:$D$502,"&lt;="&amp;J$3,Solicitudes!$E$3:$E$502,"&gt;="&amp;J$3,Solicitudes!$G$3:$G$502,"Aprobada",Solicitudes!$L$3:$L$502,"Ausencia")&gt;0,"L",IF(COUNTIFS(Solicitudes!$A$3:$A$502,$A52,Solicitudes!$D$3:$D$502,"&lt;="&amp;J$3,Solicitudes!$E$3:$E$502,"&gt;="&amp;J$3,Solicitudes!$G$3:$G$502,"Solicitada")+COUNTIFS(Solicitudes!$A$3:$A$502,$A52,Solicitudes!$D$3:$D$502,"&lt;="&amp;J$3,Solicitudes!$E$3:$E$502,"&gt;="&amp;J$3,Solicitudes!$G$3:$G$502,"Planificada")&gt;0,"P",""))))</f>
        <v/>
      </c>
      <c r="K52" s="27">
        <f>IF(OR(K$3="",$A52=""),"",IF(COUNTIFS(Solicitudes!$A$3:$A$502,$A52,Solicitudes!$D$3:$D$502,"&lt;="&amp;K$3,Solicitudes!$E$3:$E$502,"&gt;="&amp;K$3,Solicitudes!$G$3:$G$502,"Aprobada",Solicitudes!$L$3:$L$502,"&lt;&gt;Licencia",Solicitudes!$L$3:$L$502,"&lt;&gt;Ausencia")&gt;0,"V",IF(COUNTIFS(Solicitudes!$A$3:$A$502,$A52,Solicitudes!$D$3:$D$502,"&lt;="&amp;K$3,Solicitudes!$E$3:$E$502,"&gt;="&amp;K$3,Solicitudes!$G$3:$G$502,"Aprobada",Solicitudes!$L$3:$L$502,"Licencia")+COUNTIFS(Solicitudes!$A$3:$A$502,$A52,Solicitudes!$D$3:$D$502,"&lt;="&amp;K$3,Solicitudes!$E$3:$E$502,"&gt;="&amp;K$3,Solicitudes!$G$3:$G$502,"Aprobada",Solicitudes!$L$3:$L$502,"Ausencia")&gt;0,"L",IF(COUNTIFS(Solicitudes!$A$3:$A$502,$A52,Solicitudes!$D$3:$D$502,"&lt;="&amp;K$3,Solicitudes!$E$3:$E$502,"&gt;="&amp;K$3,Solicitudes!$G$3:$G$502,"Solicitada")+COUNTIFS(Solicitudes!$A$3:$A$502,$A52,Solicitudes!$D$3:$D$502,"&lt;="&amp;K$3,Solicitudes!$E$3:$E$502,"&gt;="&amp;K$3,Solicitudes!$G$3:$G$502,"Planificada")&gt;0,"P",""))))</f>
        <v/>
      </c>
      <c r="L52" s="27">
        <f>IF(OR(L$3="",$A52=""),"",IF(COUNTIFS(Solicitudes!$A$3:$A$502,$A52,Solicitudes!$D$3:$D$502,"&lt;="&amp;L$3,Solicitudes!$E$3:$E$502,"&gt;="&amp;L$3,Solicitudes!$G$3:$G$502,"Aprobada",Solicitudes!$L$3:$L$502,"&lt;&gt;Licencia",Solicitudes!$L$3:$L$502,"&lt;&gt;Ausencia")&gt;0,"V",IF(COUNTIFS(Solicitudes!$A$3:$A$502,$A52,Solicitudes!$D$3:$D$502,"&lt;="&amp;L$3,Solicitudes!$E$3:$E$502,"&gt;="&amp;L$3,Solicitudes!$G$3:$G$502,"Aprobada",Solicitudes!$L$3:$L$502,"Licencia")+COUNTIFS(Solicitudes!$A$3:$A$502,$A52,Solicitudes!$D$3:$D$502,"&lt;="&amp;L$3,Solicitudes!$E$3:$E$502,"&gt;="&amp;L$3,Solicitudes!$G$3:$G$502,"Aprobada",Solicitudes!$L$3:$L$502,"Ausencia")&gt;0,"L",IF(COUNTIFS(Solicitudes!$A$3:$A$502,$A52,Solicitudes!$D$3:$D$502,"&lt;="&amp;L$3,Solicitudes!$E$3:$E$502,"&gt;="&amp;L$3,Solicitudes!$G$3:$G$502,"Solicitada")+COUNTIFS(Solicitudes!$A$3:$A$502,$A52,Solicitudes!$D$3:$D$502,"&lt;="&amp;L$3,Solicitudes!$E$3:$E$502,"&gt;="&amp;L$3,Solicitudes!$G$3:$G$502,"Planificada")&gt;0,"P",""))))</f>
        <v/>
      </c>
      <c r="M52" s="27">
        <f>IF(OR(M$3="",$A52=""),"",IF(COUNTIFS(Solicitudes!$A$3:$A$502,$A52,Solicitudes!$D$3:$D$502,"&lt;="&amp;M$3,Solicitudes!$E$3:$E$502,"&gt;="&amp;M$3,Solicitudes!$G$3:$G$502,"Aprobada",Solicitudes!$L$3:$L$502,"&lt;&gt;Licencia",Solicitudes!$L$3:$L$502,"&lt;&gt;Ausencia")&gt;0,"V",IF(COUNTIFS(Solicitudes!$A$3:$A$502,$A52,Solicitudes!$D$3:$D$502,"&lt;="&amp;M$3,Solicitudes!$E$3:$E$502,"&gt;="&amp;M$3,Solicitudes!$G$3:$G$502,"Aprobada",Solicitudes!$L$3:$L$502,"Licencia")+COUNTIFS(Solicitudes!$A$3:$A$502,$A52,Solicitudes!$D$3:$D$502,"&lt;="&amp;M$3,Solicitudes!$E$3:$E$502,"&gt;="&amp;M$3,Solicitudes!$G$3:$G$502,"Aprobada",Solicitudes!$L$3:$L$502,"Ausencia")&gt;0,"L",IF(COUNTIFS(Solicitudes!$A$3:$A$502,$A52,Solicitudes!$D$3:$D$502,"&lt;="&amp;M$3,Solicitudes!$E$3:$E$502,"&gt;="&amp;M$3,Solicitudes!$G$3:$G$502,"Solicitada")+COUNTIFS(Solicitudes!$A$3:$A$502,$A52,Solicitudes!$D$3:$D$502,"&lt;="&amp;M$3,Solicitudes!$E$3:$E$502,"&gt;="&amp;M$3,Solicitudes!$G$3:$G$502,"Planificada")&gt;0,"P",""))))</f>
        <v/>
      </c>
      <c r="N52" s="27">
        <f>IF(OR(N$3="",$A52=""),"",IF(COUNTIFS(Solicitudes!$A$3:$A$502,$A52,Solicitudes!$D$3:$D$502,"&lt;="&amp;N$3,Solicitudes!$E$3:$E$502,"&gt;="&amp;N$3,Solicitudes!$G$3:$G$502,"Aprobada",Solicitudes!$L$3:$L$502,"&lt;&gt;Licencia",Solicitudes!$L$3:$L$502,"&lt;&gt;Ausencia")&gt;0,"V",IF(COUNTIFS(Solicitudes!$A$3:$A$502,$A52,Solicitudes!$D$3:$D$502,"&lt;="&amp;N$3,Solicitudes!$E$3:$E$502,"&gt;="&amp;N$3,Solicitudes!$G$3:$G$502,"Aprobada",Solicitudes!$L$3:$L$502,"Licencia")+COUNTIFS(Solicitudes!$A$3:$A$502,$A52,Solicitudes!$D$3:$D$502,"&lt;="&amp;N$3,Solicitudes!$E$3:$E$502,"&gt;="&amp;N$3,Solicitudes!$G$3:$G$502,"Aprobada",Solicitudes!$L$3:$L$502,"Ausencia")&gt;0,"L",IF(COUNTIFS(Solicitudes!$A$3:$A$502,$A52,Solicitudes!$D$3:$D$502,"&lt;="&amp;N$3,Solicitudes!$E$3:$E$502,"&gt;="&amp;N$3,Solicitudes!$G$3:$G$502,"Solicitada")+COUNTIFS(Solicitudes!$A$3:$A$502,$A52,Solicitudes!$D$3:$D$502,"&lt;="&amp;N$3,Solicitudes!$E$3:$E$502,"&gt;="&amp;N$3,Solicitudes!$G$3:$G$502,"Planificada")&gt;0,"P",""))))</f>
        <v/>
      </c>
      <c r="O52" s="27">
        <f>IF(OR(O$3="",$A52=""),"",IF(COUNTIFS(Solicitudes!$A$3:$A$502,$A52,Solicitudes!$D$3:$D$502,"&lt;="&amp;O$3,Solicitudes!$E$3:$E$502,"&gt;="&amp;O$3,Solicitudes!$G$3:$G$502,"Aprobada",Solicitudes!$L$3:$L$502,"&lt;&gt;Licencia",Solicitudes!$L$3:$L$502,"&lt;&gt;Ausencia")&gt;0,"V",IF(COUNTIFS(Solicitudes!$A$3:$A$502,$A52,Solicitudes!$D$3:$D$502,"&lt;="&amp;O$3,Solicitudes!$E$3:$E$502,"&gt;="&amp;O$3,Solicitudes!$G$3:$G$502,"Aprobada",Solicitudes!$L$3:$L$502,"Licencia")+COUNTIFS(Solicitudes!$A$3:$A$502,$A52,Solicitudes!$D$3:$D$502,"&lt;="&amp;O$3,Solicitudes!$E$3:$E$502,"&gt;="&amp;O$3,Solicitudes!$G$3:$G$502,"Aprobada",Solicitudes!$L$3:$L$502,"Ausencia")&gt;0,"L",IF(COUNTIFS(Solicitudes!$A$3:$A$502,$A52,Solicitudes!$D$3:$D$502,"&lt;="&amp;O$3,Solicitudes!$E$3:$E$502,"&gt;="&amp;O$3,Solicitudes!$G$3:$G$502,"Solicitada")+COUNTIFS(Solicitudes!$A$3:$A$502,$A52,Solicitudes!$D$3:$D$502,"&lt;="&amp;O$3,Solicitudes!$E$3:$E$502,"&gt;="&amp;O$3,Solicitudes!$G$3:$G$502,"Planificada")&gt;0,"P",""))))</f>
        <v/>
      </c>
      <c r="P52" s="27">
        <f>IF(OR(P$3="",$A52=""),"",IF(COUNTIFS(Solicitudes!$A$3:$A$502,$A52,Solicitudes!$D$3:$D$502,"&lt;="&amp;P$3,Solicitudes!$E$3:$E$502,"&gt;="&amp;P$3,Solicitudes!$G$3:$G$502,"Aprobada",Solicitudes!$L$3:$L$502,"&lt;&gt;Licencia",Solicitudes!$L$3:$L$502,"&lt;&gt;Ausencia")&gt;0,"V",IF(COUNTIFS(Solicitudes!$A$3:$A$502,$A52,Solicitudes!$D$3:$D$502,"&lt;="&amp;P$3,Solicitudes!$E$3:$E$502,"&gt;="&amp;P$3,Solicitudes!$G$3:$G$502,"Aprobada",Solicitudes!$L$3:$L$502,"Licencia")+COUNTIFS(Solicitudes!$A$3:$A$502,$A52,Solicitudes!$D$3:$D$502,"&lt;="&amp;P$3,Solicitudes!$E$3:$E$502,"&gt;="&amp;P$3,Solicitudes!$G$3:$G$502,"Aprobada",Solicitudes!$L$3:$L$502,"Ausencia")&gt;0,"L",IF(COUNTIFS(Solicitudes!$A$3:$A$502,$A52,Solicitudes!$D$3:$D$502,"&lt;="&amp;P$3,Solicitudes!$E$3:$E$502,"&gt;="&amp;P$3,Solicitudes!$G$3:$G$502,"Solicitada")+COUNTIFS(Solicitudes!$A$3:$A$502,$A52,Solicitudes!$D$3:$D$502,"&lt;="&amp;P$3,Solicitudes!$E$3:$E$502,"&gt;="&amp;P$3,Solicitudes!$G$3:$G$502,"Planificada")&gt;0,"P",""))))</f>
        <v/>
      </c>
      <c r="Q52" s="27">
        <f>IF(OR(Q$3="",$A52=""),"",IF(COUNTIFS(Solicitudes!$A$3:$A$502,$A52,Solicitudes!$D$3:$D$502,"&lt;="&amp;Q$3,Solicitudes!$E$3:$E$502,"&gt;="&amp;Q$3,Solicitudes!$G$3:$G$502,"Aprobada",Solicitudes!$L$3:$L$502,"&lt;&gt;Licencia",Solicitudes!$L$3:$L$502,"&lt;&gt;Ausencia")&gt;0,"V",IF(COUNTIFS(Solicitudes!$A$3:$A$502,$A52,Solicitudes!$D$3:$D$502,"&lt;="&amp;Q$3,Solicitudes!$E$3:$E$502,"&gt;="&amp;Q$3,Solicitudes!$G$3:$G$502,"Aprobada",Solicitudes!$L$3:$L$502,"Licencia")+COUNTIFS(Solicitudes!$A$3:$A$502,$A52,Solicitudes!$D$3:$D$502,"&lt;="&amp;Q$3,Solicitudes!$E$3:$E$502,"&gt;="&amp;Q$3,Solicitudes!$G$3:$G$502,"Aprobada",Solicitudes!$L$3:$L$502,"Ausencia")&gt;0,"L",IF(COUNTIFS(Solicitudes!$A$3:$A$502,$A52,Solicitudes!$D$3:$D$502,"&lt;="&amp;Q$3,Solicitudes!$E$3:$E$502,"&gt;="&amp;Q$3,Solicitudes!$G$3:$G$502,"Solicitada")+COUNTIFS(Solicitudes!$A$3:$A$502,$A52,Solicitudes!$D$3:$D$502,"&lt;="&amp;Q$3,Solicitudes!$E$3:$E$502,"&gt;="&amp;Q$3,Solicitudes!$G$3:$G$502,"Planificada")&gt;0,"P",""))))</f>
        <v/>
      </c>
      <c r="R52" s="27">
        <f>IF(OR(R$3="",$A52=""),"",IF(COUNTIFS(Solicitudes!$A$3:$A$502,$A52,Solicitudes!$D$3:$D$502,"&lt;="&amp;R$3,Solicitudes!$E$3:$E$502,"&gt;="&amp;R$3,Solicitudes!$G$3:$G$502,"Aprobada",Solicitudes!$L$3:$L$502,"&lt;&gt;Licencia",Solicitudes!$L$3:$L$502,"&lt;&gt;Ausencia")&gt;0,"V",IF(COUNTIFS(Solicitudes!$A$3:$A$502,$A52,Solicitudes!$D$3:$D$502,"&lt;="&amp;R$3,Solicitudes!$E$3:$E$502,"&gt;="&amp;R$3,Solicitudes!$G$3:$G$502,"Aprobada",Solicitudes!$L$3:$L$502,"Licencia")+COUNTIFS(Solicitudes!$A$3:$A$502,$A52,Solicitudes!$D$3:$D$502,"&lt;="&amp;R$3,Solicitudes!$E$3:$E$502,"&gt;="&amp;R$3,Solicitudes!$G$3:$G$502,"Aprobada",Solicitudes!$L$3:$L$502,"Ausencia")&gt;0,"L",IF(COUNTIFS(Solicitudes!$A$3:$A$502,$A52,Solicitudes!$D$3:$D$502,"&lt;="&amp;R$3,Solicitudes!$E$3:$E$502,"&gt;="&amp;R$3,Solicitudes!$G$3:$G$502,"Solicitada")+COUNTIFS(Solicitudes!$A$3:$A$502,$A52,Solicitudes!$D$3:$D$502,"&lt;="&amp;R$3,Solicitudes!$E$3:$E$502,"&gt;="&amp;R$3,Solicitudes!$G$3:$G$502,"Planificada")&gt;0,"P",""))))</f>
        <v/>
      </c>
      <c r="S52" s="27">
        <f>IF(OR(S$3="",$A52=""),"",IF(COUNTIFS(Solicitudes!$A$3:$A$502,$A52,Solicitudes!$D$3:$D$502,"&lt;="&amp;S$3,Solicitudes!$E$3:$E$502,"&gt;="&amp;S$3,Solicitudes!$G$3:$G$502,"Aprobada",Solicitudes!$L$3:$L$502,"&lt;&gt;Licencia",Solicitudes!$L$3:$L$502,"&lt;&gt;Ausencia")&gt;0,"V",IF(COUNTIFS(Solicitudes!$A$3:$A$502,$A52,Solicitudes!$D$3:$D$502,"&lt;="&amp;S$3,Solicitudes!$E$3:$E$502,"&gt;="&amp;S$3,Solicitudes!$G$3:$G$502,"Aprobada",Solicitudes!$L$3:$L$502,"Licencia")+COUNTIFS(Solicitudes!$A$3:$A$502,$A52,Solicitudes!$D$3:$D$502,"&lt;="&amp;S$3,Solicitudes!$E$3:$E$502,"&gt;="&amp;S$3,Solicitudes!$G$3:$G$502,"Aprobada",Solicitudes!$L$3:$L$502,"Ausencia")&gt;0,"L",IF(COUNTIFS(Solicitudes!$A$3:$A$502,$A52,Solicitudes!$D$3:$D$502,"&lt;="&amp;S$3,Solicitudes!$E$3:$E$502,"&gt;="&amp;S$3,Solicitudes!$G$3:$G$502,"Solicitada")+COUNTIFS(Solicitudes!$A$3:$A$502,$A52,Solicitudes!$D$3:$D$502,"&lt;="&amp;S$3,Solicitudes!$E$3:$E$502,"&gt;="&amp;S$3,Solicitudes!$G$3:$G$502,"Planificada")&gt;0,"P",""))))</f>
        <v/>
      </c>
      <c r="T52" s="27">
        <f>IF(OR(T$3="",$A52=""),"",IF(COUNTIFS(Solicitudes!$A$3:$A$502,$A52,Solicitudes!$D$3:$D$502,"&lt;="&amp;T$3,Solicitudes!$E$3:$E$502,"&gt;="&amp;T$3,Solicitudes!$G$3:$G$502,"Aprobada",Solicitudes!$L$3:$L$502,"&lt;&gt;Licencia",Solicitudes!$L$3:$L$502,"&lt;&gt;Ausencia")&gt;0,"V",IF(COUNTIFS(Solicitudes!$A$3:$A$502,$A52,Solicitudes!$D$3:$D$502,"&lt;="&amp;T$3,Solicitudes!$E$3:$E$502,"&gt;="&amp;T$3,Solicitudes!$G$3:$G$502,"Aprobada",Solicitudes!$L$3:$L$502,"Licencia")+COUNTIFS(Solicitudes!$A$3:$A$502,$A52,Solicitudes!$D$3:$D$502,"&lt;="&amp;T$3,Solicitudes!$E$3:$E$502,"&gt;="&amp;T$3,Solicitudes!$G$3:$G$502,"Aprobada",Solicitudes!$L$3:$L$502,"Ausencia")&gt;0,"L",IF(COUNTIFS(Solicitudes!$A$3:$A$502,$A52,Solicitudes!$D$3:$D$502,"&lt;="&amp;T$3,Solicitudes!$E$3:$E$502,"&gt;="&amp;T$3,Solicitudes!$G$3:$G$502,"Solicitada")+COUNTIFS(Solicitudes!$A$3:$A$502,$A52,Solicitudes!$D$3:$D$502,"&lt;="&amp;T$3,Solicitudes!$E$3:$E$502,"&gt;="&amp;T$3,Solicitudes!$G$3:$G$502,"Planificada")&gt;0,"P",""))))</f>
        <v/>
      </c>
      <c r="U52" s="27">
        <f>IF(OR(U$3="",$A52=""),"",IF(COUNTIFS(Solicitudes!$A$3:$A$502,$A52,Solicitudes!$D$3:$D$502,"&lt;="&amp;U$3,Solicitudes!$E$3:$E$502,"&gt;="&amp;U$3,Solicitudes!$G$3:$G$502,"Aprobada",Solicitudes!$L$3:$L$502,"&lt;&gt;Licencia",Solicitudes!$L$3:$L$502,"&lt;&gt;Ausencia")&gt;0,"V",IF(COUNTIFS(Solicitudes!$A$3:$A$502,$A52,Solicitudes!$D$3:$D$502,"&lt;="&amp;U$3,Solicitudes!$E$3:$E$502,"&gt;="&amp;U$3,Solicitudes!$G$3:$G$502,"Aprobada",Solicitudes!$L$3:$L$502,"Licencia")+COUNTIFS(Solicitudes!$A$3:$A$502,$A52,Solicitudes!$D$3:$D$502,"&lt;="&amp;U$3,Solicitudes!$E$3:$E$502,"&gt;="&amp;U$3,Solicitudes!$G$3:$G$502,"Aprobada",Solicitudes!$L$3:$L$502,"Ausencia")&gt;0,"L",IF(COUNTIFS(Solicitudes!$A$3:$A$502,$A52,Solicitudes!$D$3:$D$502,"&lt;="&amp;U$3,Solicitudes!$E$3:$E$502,"&gt;="&amp;U$3,Solicitudes!$G$3:$G$502,"Solicitada")+COUNTIFS(Solicitudes!$A$3:$A$502,$A52,Solicitudes!$D$3:$D$502,"&lt;="&amp;U$3,Solicitudes!$E$3:$E$502,"&gt;="&amp;U$3,Solicitudes!$G$3:$G$502,"Planificada")&gt;0,"P",""))))</f>
        <v/>
      </c>
      <c r="V52" s="27">
        <f>IF(OR(V$3="",$A52=""),"",IF(COUNTIFS(Solicitudes!$A$3:$A$502,$A52,Solicitudes!$D$3:$D$502,"&lt;="&amp;V$3,Solicitudes!$E$3:$E$502,"&gt;="&amp;V$3,Solicitudes!$G$3:$G$502,"Aprobada",Solicitudes!$L$3:$L$502,"&lt;&gt;Licencia",Solicitudes!$L$3:$L$502,"&lt;&gt;Ausencia")&gt;0,"V",IF(COUNTIFS(Solicitudes!$A$3:$A$502,$A52,Solicitudes!$D$3:$D$502,"&lt;="&amp;V$3,Solicitudes!$E$3:$E$502,"&gt;="&amp;V$3,Solicitudes!$G$3:$G$502,"Aprobada",Solicitudes!$L$3:$L$502,"Licencia")+COUNTIFS(Solicitudes!$A$3:$A$502,$A52,Solicitudes!$D$3:$D$502,"&lt;="&amp;V$3,Solicitudes!$E$3:$E$502,"&gt;="&amp;V$3,Solicitudes!$G$3:$G$502,"Aprobada",Solicitudes!$L$3:$L$502,"Ausencia")&gt;0,"L",IF(COUNTIFS(Solicitudes!$A$3:$A$502,$A52,Solicitudes!$D$3:$D$502,"&lt;="&amp;V$3,Solicitudes!$E$3:$E$502,"&gt;="&amp;V$3,Solicitudes!$G$3:$G$502,"Solicitada")+COUNTIFS(Solicitudes!$A$3:$A$502,$A52,Solicitudes!$D$3:$D$502,"&lt;="&amp;V$3,Solicitudes!$E$3:$E$502,"&gt;="&amp;V$3,Solicitudes!$G$3:$G$502,"Planificada")&gt;0,"P",""))))</f>
        <v/>
      </c>
      <c r="W52" s="27">
        <f>IF(OR(W$3="",$A52=""),"",IF(COUNTIFS(Solicitudes!$A$3:$A$502,$A52,Solicitudes!$D$3:$D$502,"&lt;="&amp;W$3,Solicitudes!$E$3:$E$502,"&gt;="&amp;W$3,Solicitudes!$G$3:$G$502,"Aprobada",Solicitudes!$L$3:$L$502,"&lt;&gt;Licencia",Solicitudes!$L$3:$L$502,"&lt;&gt;Ausencia")&gt;0,"V",IF(COUNTIFS(Solicitudes!$A$3:$A$502,$A52,Solicitudes!$D$3:$D$502,"&lt;="&amp;W$3,Solicitudes!$E$3:$E$502,"&gt;="&amp;W$3,Solicitudes!$G$3:$G$502,"Aprobada",Solicitudes!$L$3:$L$502,"Licencia")+COUNTIFS(Solicitudes!$A$3:$A$502,$A52,Solicitudes!$D$3:$D$502,"&lt;="&amp;W$3,Solicitudes!$E$3:$E$502,"&gt;="&amp;W$3,Solicitudes!$G$3:$G$502,"Aprobada",Solicitudes!$L$3:$L$502,"Ausencia")&gt;0,"L",IF(COUNTIFS(Solicitudes!$A$3:$A$502,$A52,Solicitudes!$D$3:$D$502,"&lt;="&amp;W$3,Solicitudes!$E$3:$E$502,"&gt;="&amp;W$3,Solicitudes!$G$3:$G$502,"Solicitada")+COUNTIFS(Solicitudes!$A$3:$A$502,$A52,Solicitudes!$D$3:$D$502,"&lt;="&amp;W$3,Solicitudes!$E$3:$E$502,"&gt;="&amp;W$3,Solicitudes!$G$3:$G$502,"Planificada")&gt;0,"P",""))))</f>
        <v/>
      </c>
      <c r="X52" s="27">
        <f>IF(OR(X$3="",$A52=""),"",IF(COUNTIFS(Solicitudes!$A$3:$A$502,$A52,Solicitudes!$D$3:$D$502,"&lt;="&amp;X$3,Solicitudes!$E$3:$E$502,"&gt;="&amp;X$3,Solicitudes!$G$3:$G$502,"Aprobada",Solicitudes!$L$3:$L$502,"&lt;&gt;Licencia",Solicitudes!$L$3:$L$502,"&lt;&gt;Ausencia")&gt;0,"V",IF(COUNTIFS(Solicitudes!$A$3:$A$502,$A52,Solicitudes!$D$3:$D$502,"&lt;="&amp;X$3,Solicitudes!$E$3:$E$502,"&gt;="&amp;X$3,Solicitudes!$G$3:$G$502,"Aprobada",Solicitudes!$L$3:$L$502,"Licencia")+COUNTIFS(Solicitudes!$A$3:$A$502,$A52,Solicitudes!$D$3:$D$502,"&lt;="&amp;X$3,Solicitudes!$E$3:$E$502,"&gt;="&amp;X$3,Solicitudes!$G$3:$G$502,"Aprobada",Solicitudes!$L$3:$L$502,"Ausencia")&gt;0,"L",IF(COUNTIFS(Solicitudes!$A$3:$A$502,$A52,Solicitudes!$D$3:$D$502,"&lt;="&amp;X$3,Solicitudes!$E$3:$E$502,"&gt;="&amp;X$3,Solicitudes!$G$3:$G$502,"Solicitada")+COUNTIFS(Solicitudes!$A$3:$A$502,$A52,Solicitudes!$D$3:$D$502,"&lt;="&amp;X$3,Solicitudes!$E$3:$E$502,"&gt;="&amp;X$3,Solicitudes!$G$3:$G$502,"Planificada")&gt;0,"P",""))))</f>
        <v/>
      </c>
      <c r="Y52" s="27">
        <f>IF(OR(Y$3="",$A52=""),"",IF(COUNTIFS(Solicitudes!$A$3:$A$502,$A52,Solicitudes!$D$3:$D$502,"&lt;="&amp;Y$3,Solicitudes!$E$3:$E$502,"&gt;="&amp;Y$3,Solicitudes!$G$3:$G$502,"Aprobada",Solicitudes!$L$3:$L$502,"&lt;&gt;Licencia",Solicitudes!$L$3:$L$502,"&lt;&gt;Ausencia")&gt;0,"V",IF(COUNTIFS(Solicitudes!$A$3:$A$502,$A52,Solicitudes!$D$3:$D$502,"&lt;="&amp;Y$3,Solicitudes!$E$3:$E$502,"&gt;="&amp;Y$3,Solicitudes!$G$3:$G$502,"Aprobada",Solicitudes!$L$3:$L$502,"Licencia")+COUNTIFS(Solicitudes!$A$3:$A$502,$A52,Solicitudes!$D$3:$D$502,"&lt;="&amp;Y$3,Solicitudes!$E$3:$E$502,"&gt;="&amp;Y$3,Solicitudes!$G$3:$G$502,"Aprobada",Solicitudes!$L$3:$L$502,"Ausencia")&gt;0,"L",IF(COUNTIFS(Solicitudes!$A$3:$A$502,$A52,Solicitudes!$D$3:$D$502,"&lt;="&amp;Y$3,Solicitudes!$E$3:$E$502,"&gt;="&amp;Y$3,Solicitudes!$G$3:$G$502,"Solicitada")+COUNTIFS(Solicitudes!$A$3:$A$502,$A52,Solicitudes!$D$3:$D$502,"&lt;="&amp;Y$3,Solicitudes!$E$3:$E$502,"&gt;="&amp;Y$3,Solicitudes!$G$3:$G$502,"Planificada")&gt;0,"P",""))))</f>
        <v/>
      </c>
      <c r="Z52" s="27">
        <f>IF(OR(Z$3="",$A52=""),"",IF(COUNTIFS(Solicitudes!$A$3:$A$502,$A52,Solicitudes!$D$3:$D$502,"&lt;="&amp;Z$3,Solicitudes!$E$3:$E$502,"&gt;="&amp;Z$3,Solicitudes!$G$3:$G$502,"Aprobada",Solicitudes!$L$3:$L$502,"&lt;&gt;Licencia",Solicitudes!$L$3:$L$502,"&lt;&gt;Ausencia")&gt;0,"V",IF(COUNTIFS(Solicitudes!$A$3:$A$502,$A52,Solicitudes!$D$3:$D$502,"&lt;="&amp;Z$3,Solicitudes!$E$3:$E$502,"&gt;="&amp;Z$3,Solicitudes!$G$3:$G$502,"Aprobada",Solicitudes!$L$3:$L$502,"Licencia")+COUNTIFS(Solicitudes!$A$3:$A$502,$A52,Solicitudes!$D$3:$D$502,"&lt;="&amp;Z$3,Solicitudes!$E$3:$E$502,"&gt;="&amp;Z$3,Solicitudes!$G$3:$G$502,"Aprobada",Solicitudes!$L$3:$L$502,"Ausencia")&gt;0,"L",IF(COUNTIFS(Solicitudes!$A$3:$A$502,$A52,Solicitudes!$D$3:$D$502,"&lt;="&amp;Z$3,Solicitudes!$E$3:$E$502,"&gt;="&amp;Z$3,Solicitudes!$G$3:$G$502,"Solicitada")+COUNTIFS(Solicitudes!$A$3:$A$502,$A52,Solicitudes!$D$3:$D$502,"&lt;="&amp;Z$3,Solicitudes!$E$3:$E$502,"&gt;="&amp;Z$3,Solicitudes!$G$3:$G$502,"Planificada")&gt;0,"P",""))))</f>
        <v/>
      </c>
      <c r="AA52" s="27">
        <f>IF(OR(AA$3="",$A52=""),"",IF(COUNTIFS(Solicitudes!$A$3:$A$502,$A52,Solicitudes!$D$3:$D$502,"&lt;="&amp;AA$3,Solicitudes!$E$3:$E$502,"&gt;="&amp;AA$3,Solicitudes!$G$3:$G$502,"Aprobada",Solicitudes!$L$3:$L$502,"&lt;&gt;Licencia",Solicitudes!$L$3:$L$502,"&lt;&gt;Ausencia")&gt;0,"V",IF(COUNTIFS(Solicitudes!$A$3:$A$502,$A52,Solicitudes!$D$3:$D$502,"&lt;="&amp;AA$3,Solicitudes!$E$3:$E$502,"&gt;="&amp;AA$3,Solicitudes!$G$3:$G$502,"Aprobada",Solicitudes!$L$3:$L$502,"Licencia")+COUNTIFS(Solicitudes!$A$3:$A$502,$A52,Solicitudes!$D$3:$D$502,"&lt;="&amp;AA$3,Solicitudes!$E$3:$E$502,"&gt;="&amp;AA$3,Solicitudes!$G$3:$G$502,"Aprobada",Solicitudes!$L$3:$L$502,"Ausencia")&gt;0,"L",IF(COUNTIFS(Solicitudes!$A$3:$A$502,$A52,Solicitudes!$D$3:$D$502,"&lt;="&amp;AA$3,Solicitudes!$E$3:$E$502,"&gt;="&amp;AA$3,Solicitudes!$G$3:$G$502,"Solicitada")+COUNTIFS(Solicitudes!$A$3:$A$502,$A52,Solicitudes!$D$3:$D$502,"&lt;="&amp;AA$3,Solicitudes!$E$3:$E$502,"&gt;="&amp;AA$3,Solicitudes!$G$3:$G$502,"Planificada")&gt;0,"P",""))))</f>
        <v/>
      </c>
      <c r="AB52" s="27">
        <f>IF(OR(AB$3="",$A52=""),"",IF(COUNTIFS(Solicitudes!$A$3:$A$502,$A52,Solicitudes!$D$3:$D$502,"&lt;="&amp;AB$3,Solicitudes!$E$3:$E$502,"&gt;="&amp;AB$3,Solicitudes!$G$3:$G$502,"Aprobada",Solicitudes!$L$3:$L$502,"&lt;&gt;Licencia",Solicitudes!$L$3:$L$502,"&lt;&gt;Ausencia")&gt;0,"V",IF(COUNTIFS(Solicitudes!$A$3:$A$502,$A52,Solicitudes!$D$3:$D$502,"&lt;="&amp;AB$3,Solicitudes!$E$3:$E$502,"&gt;="&amp;AB$3,Solicitudes!$G$3:$G$502,"Aprobada",Solicitudes!$L$3:$L$502,"Licencia")+COUNTIFS(Solicitudes!$A$3:$A$502,$A52,Solicitudes!$D$3:$D$502,"&lt;="&amp;AB$3,Solicitudes!$E$3:$E$502,"&gt;="&amp;AB$3,Solicitudes!$G$3:$G$502,"Aprobada",Solicitudes!$L$3:$L$502,"Ausencia")&gt;0,"L",IF(COUNTIFS(Solicitudes!$A$3:$A$502,$A52,Solicitudes!$D$3:$D$502,"&lt;="&amp;AB$3,Solicitudes!$E$3:$E$502,"&gt;="&amp;AB$3,Solicitudes!$G$3:$G$502,"Solicitada")+COUNTIFS(Solicitudes!$A$3:$A$502,$A52,Solicitudes!$D$3:$D$502,"&lt;="&amp;AB$3,Solicitudes!$E$3:$E$502,"&gt;="&amp;AB$3,Solicitudes!$G$3:$G$502,"Planificada")&gt;0,"P",""))))</f>
        <v/>
      </c>
      <c r="AC52" s="27">
        <f>IF(OR(AC$3="",$A52=""),"",IF(COUNTIFS(Solicitudes!$A$3:$A$502,$A52,Solicitudes!$D$3:$D$502,"&lt;="&amp;AC$3,Solicitudes!$E$3:$E$502,"&gt;="&amp;AC$3,Solicitudes!$G$3:$G$502,"Aprobada",Solicitudes!$L$3:$L$502,"&lt;&gt;Licencia",Solicitudes!$L$3:$L$502,"&lt;&gt;Ausencia")&gt;0,"V",IF(COUNTIFS(Solicitudes!$A$3:$A$502,$A52,Solicitudes!$D$3:$D$502,"&lt;="&amp;AC$3,Solicitudes!$E$3:$E$502,"&gt;="&amp;AC$3,Solicitudes!$G$3:$G$502,"Aprobada",Solicitudes!$L$3:$L$502,"Licencia")+COUNTIFS(Solicitudes!$A$3:$A$502,$A52,Solicitudes!$D$3:$D$502,"&lt;="&amp;AC$3,Solicitudes!$E$3:$E$502,"&gt;="&amp;AC$3,Solicitudes!$G$3:$G$502,"Aprobada",Solicitudes!$L$3:$L$502,"Ausencia")&gt;0,"L",IF(COUNTIFS(Solicitudes!$A$3:$A$502,$A52,Solicitudes!$D$3:$D$502,"&lt;="&amp;AC$3,Solicitudes!$E$3:$E$502,"&gt;="&amp;AC$3,Solicitudes!$G$3:$G$502,"Solicitada")+COUNTIFS(Solicitudes!$A$3:$A$502,$A52,Solicitudes!$D$3:$D$502,"&lt;="&amp;AC$3,Solicitudes!$E$3:$E$502,"&gt;="&amp;AC$3,Solicitudes!$G$3:$G$502,"Planificada")&gt;0,"P",""))))</f>
        <v/>
      </c>
      <c r="AD52" s="27">
        <f>IF(OR(AD$3="",$A52=""),"",IF(COUNTIFS(Solicitudes!$A$3:$A$502,$A52,Solicitudes!$D$3:$D$502,"&lt;="&amp;AD$3,Solicitudes!$E$3:$E$502,"&gt;="&amp;AD$3,Solicitudes!$G$3:$G$502,"Aprobada",Solicitudes!$L$3:$L$502,"&lt;&gt;Licencia",Solicitudes!$L$3:$L$502,"&lt;&gt;Ausencia")&gt;0,"V",IF(COUNTIFS(Solicitudes!$A$3:$A$502,$A52,Solicitudes!$D$3:$D$502,"&lt;="&amp;AD$3,Solicitudes!$E$3:$E$502,"&gt;="&amp;AD$3,Solicitudes!$G$3:$G$502,"Aprobada",Solicitudes!$L$3:$L$502,"Licencia")+COUNTIFS(Solicitudes!$A$3:$A$502,$A52,Solicitudes!$D$3:$D$502,"&lt;="&amp;AD$3,Solicitudes!$E$3:$E$502,"&gt;="&amp;AD$3,Solicitudes!$G$3:$G$502,"Aprobada",Solicitudes!$L$3:$L$502,"Ausencia")&gt;0,"L",IF(COUNTIFS(Solicitudes!$A$3:$A$502,$A52,Solicitudes!$D$3:$D$502,"&lt;="&amp;AD$3,Solicitudes!$E$3:$E$502,"&gt;="&amp;AD$3,Solicitudes!$G$3:$G$502,"Solicitada")+COUNTIFS(Solicitudes!$A$3:$A$502,$A52,Solicitudes!$D$3:$D$502,"&lt;="&amp;AD$3,Solicitudes!$E$3:$E$502,"&gt;="&amp;AD$3,Solicitudes!$G$3:$G$502,"Planificada")&gt;0,"P",""))))</f>
        <v/>
      </c>
      <c r="AE52" s="27">
        <f>IF(OR(AE$3="",$A52=""),"",IF(COUNTIFS(Solicitudes!$A$3:$A$502,$A52,Solicitudes!$D$3:$D$502,"&lt;="&amp;AE$3,Solicitudes!$E$3:$E$502,"&gt;="&amp;AE$3,Solicitudes!$G$3:$G$502,"Aprobada",Solicitudes!$L$3:$L$502,"&lt;&gt;Licencia",Solicitudes!$L$3:$L$502,"&lt;&gt;Ausencia")&gt;0,"V",IF(COUNTIFS(Solicitudes!$A$3:$A$502,$A52,Solicitudes!$D$3:$D$502,"&lt;="&amp;AE$3,Solicitudes!$E$3:$E$502,"&gt;="&amp;AE$3,Solicitudes!$G$3:$G$502,"Aprobada",Solicitudes!$L$3:$L$502,"Licencia")+COUNTIFS(Solicitudes!$A$3:$A$502,$A52,Solicitudes!$D$3:$D$502,"&lt;="&amp;AE$3,Solicitudes!$E$3:$E$502,"&gt;="&amp;AE$3,Solicitudes!$G$3:$G$502,"Aprobada",Solicitudes!$L$3:$L$502,"Ausencia")&gt;0,"L",IF(COUNTIFS(Solicitudes!$A$3:$A$502,$A52,Solicitudes!$D$3:$D$502,"&lt;="&amp;AE$3,Solicitudes!$E$3:$E$502,"&gt;="&amp;AE$3,Solicitudes!$G$3:$G$502,"Solicitada")+COUNTIFS(Solicitudes!$A$3:$A$502,$A52,Solicitudes!$D$3:$D$502,"&lt;="&amp;AE$3,Solicitudes!$E$3:$E$502,"&gt;="&amp;AE$3,Solicitudes!$G$3:$G$502,"Planificada")&gt;0,"P",""))))</f>
        <v/>
      </c>
      <c r="AF52" s="27">
        <f>IF(OR(AF$3="",$A52=""),"",IF(COUNTIFS(Solicitudes!$A$3:$A$502,$A52,Solicitudes!$D$3:$D$502,"&lt;="&amp;AF$3,Solicitudes!$E$3:$E$502,"&gt;="&amp;AF$3,Solicitudes!$G$3:$G$502,"Aprobada",Solicitudes!$L$3:$L$502,"&lt;&gt;Licencia",Solicitudes!$L$3:$L$502,"&lt;&gt;Ausencia")&gt;0,"V",IF(COUNTIFS(Solicitudes!$A$3:$A$502,$A52,Solicitudes!$D$3:$D$502,"&lt;="&amp;AF$3,Solicitudes!$E$3:$E$502,"&gt;="&amp;AF$3,Solicitudes!$G$3:$G$502,"Aprobada",Solicitudes!$L$3:$L$502,"Licencia")+COUNTIFS(Solicitudes!$A$3:$A$502,$A52,Solicitudes!$D$3:$D$502,"&lt;="&amp;AF$3,Solicitudes!$E$3:$E$502,"&gt;="&amp;AF$3,Solicitudes!$G$3:$G$502,"Aprobada",Solicitudes!$L$3:$L$502,"Ausencia")&gt;0,"L",IF(COUNTIFS(Solicitudes!$A$3:$A$502,$A52,Solicitudes!$D$3:$D$502,"&lt;="&amp;AF$3,Solicitudes!$E$3:$E$502,"&gt;="&amp;AF$3,Solicitudes!$G$3:$G$502,"Solicitada")+COUNTIFS(Solicitudes!$A$3:$A$502,$A52,Solicitudes!$D$3:$D$502,"&lt;="&amp;AF$3,Solicitudes!$E$3:$E$502,"&gt;="&amp;AF$3,Solicitudes!$G$3:$G$502,"Planificada")&gt;0,"P",""))))</f>
        <v/>
      </c>
      <c r="AG52" s="27">
        <f>IF(OR(AG$3="",$A52=""),"",IF(COUNTIFS(Solicitudes!$A$3:$A$502,$A52,Solicitudes!$D$3:$D$502,"&lt;="&amp;AG$3,Solicitudes!$E$3:$E$502,"&gt;="&amp;AG$3,Solicitudes!$G$3:$G$502,"Aprobada",Solicitudes!$L$3:$L$502,"&lt;&gt;Licencia",Solicitudes!$L$3:$L$502,"&lt;&gt;Ausencia")&gt;0,"V",IF(COUNTIFS(Solicitudes!$A$3:$A$502,$A52,Solicitudes!$D$3:$D$502,"&lt;="&amp;AG$3,Solicitudes!$E$3:$E$502,"&gt;="&amp;AG$3,Solicitudes!$G$3:$G$502,"Aprobada",Solicitudes!$L$3:$L$502,"Licencia")+COUNTIFS(Solicitudes!$A$3:$A$502,$A52,Solicitudes!$D$3:$D$502,"&lt;="&amp;AG$3,Solicitudes!$E$3:$E$502,"&gt;="&amp;AG$3,Solicitudes!$G$3:$G$502,"Aprobada",Solicitudes!$L$3:$L$502,"Ausencia")&gt;0,"L",IF(COUNTIFS(Solicitudes!$A$3:$A$502,$A52,Solicitudes!$D$3:$D$502,"&lt;="&amp;AG$3,Solicitudes!$E$3:$E$502,"&gt;="&amp;AG$3,Solicitudes!$G$3:$G$502,"Solicitada")+COUNTIFS(Solicitudes!$A$3:$A$502,$A52,Solicitudes!$D$3:$D$502,"&lt;="&amp;AG$3,Solicitudes!$E$3:$E$502,"&gt;="&amp;AG$3,Solicitudes!$G$3:$G$502,"Planificada")&gt;0,"P",""))))</f>
        <v/>
      </c>
    </row>
    <row r="53">
      <c r="A53">
        <f>IF(Saldos!A53="","",Saldos!A53)</f>
        <v/>
      </c>
      <c r="B53">
        <f>IF(A53="","",Saldos!B53)</f>
        <v/>
      </c>
      <c r="C53" s="27">
        <f>IF(OR(C$3="",$A53=""),"",IF(COUNTIFS(Solicitudes!$A$3:$A$502,$A53,Solicitudes!$D$3:$D$502,"&lt;="&amp;C$3,Solicitudes!$E$3:$E$502,"&gt;="&amp;C$3,Solicitudes!$G$3:$G$502,"Aprobada",Solicitudes!$L$3:$L$502,"&lt;&gt;Licencia",Solicitudes!$L$3:$L$502,"&lt;&gt;Ausencia")&gt;0,"V",IF(COUNTIFS(Solicitudes!$A$3:$A$502,$A53,Solicitudes!$D$3:$D$502,"&lt;="&amp;C$3,Solicitudes!$E$3:$E$502,"&gt;="&amp;C$3,Solicitudes!$G$3:$G$502,"Aprobada",Solicitudes!$L$3:$L$502,"Licencia")+COUNTIFS(Solicitudes!$A$3:$A$502,$A53,Solicitudes!$D$3:$D$502,"&lt;="&amp;C$3,Solicitudes!$E$3:$E$502,"&gt;="&amp;C$3,Solicitudes!$G$3:$G$502,"Aprobada",Solicitudes!$L$3:$L$502,"Ausencia")&gt;0,"L",IF(COUNTIFS(Solicitudes!$A$3:$A$502,$A53,Solicitudes!$D$3:$D$502,"&lt;="&amp;C$3,Solicitudes!$E$3:$E$502,"&gt;="&amp;C$3,Solicitudes!$G$3:$G$502,"Solicitada")+COUNTIFS(Solicitudes!$A$3:$A$502,$A53,Solicitudes!$D$3:$D$502,"&lt;="&amp;C$3,Solicitudes!$E$3:$E$502,"&gt;="&amp;C$3,Solicitudes!$G$3:$G$502,"Planificada")&gt;0,"P",""))))</f>
        <v/>
      </c>
      <c r="D53" s="27">
        <f>IF(OR(D$3="",$A53=""),"",IF(COUNTIFS(Solicitudes!$A$3:$A$502,$A53,Solicitudes!$D$3:$D$502,"&lt;="&amp;D$3,Solicitudes!$E$3:$E$502,"&gt;="&amp;D$3,Solicitudes!$G$3:$G$502,"Aprobada",Solicitudes!$L$3:$L$502,"&lt;&gt;Licencia",Solicitudes!$L$3:$L$502,"&lt;&gt;Ausencia")&gt;0,"V",IF(COUNTIFS(Solicitudes!$A$3:$A$502,$A53,Solicitudes!$D$3:$D$502,"&lt;="&amp;D$3,Solicitudes!$E$3:$E$502,"&gt;="&amp;D$3,Solicitudes!$G$3:$G$502,"Aprobada",Solicitudes!$L$3:$L$502,"Licencia")+COUNTIFS(Solicitudes!$A$3:$A$502,$A53,Solicitudes!$D$3:$D$502,"&lt;="&amp;D$3,Solicitudes!$E$3:$E$502,"&gt;="&amp;D$3,Solicitudes!$G$3:$G$502,"Aprobada",Solicitudes!$L$3:$L$502,"Ausencia")&gt;0,"L",IF(COUNTIFS(Solicitudes!$A$3:$A$502,$A53,Solicitudes!$D$3:$D$502,"&lt;="&amp;D$3,Solicitudes!$E$3:$E$502,"&gt;="&amp;D$3,Solicitudes!$G$3:$G$502,"Solicitada")+COUNTIFS(Solicitudes!$A$3:$A$502,$A53,Solicitudes!$D$3:$D$502,"&lt;="&amp;D$3,Solicitudes!$E$3:$E$502,"&gt;="&amp;D$3,Solicitudes!$G$3:$G$502,"Planificada")&gt;0,"P",""))))</f>
        <v/>
      </c>
      <c r="E53" s="27">
        <f>IF(OR(E$3="",$A53=""),"",IF(COUNTIFS(Solicitudes!$A$3:$A$502,$A53,Solicitudes!$D$3:$D$502,"&lt;="&amp;E$3,Solicitudes!$E$3:$E$502,"&gt;="&amp;E$3,Solicitudes!$G$3:$G$502,"Aprobada",Solicitudes!$L$3:$L$502,"&lt;&gt;Licencia",Solicitudes!$L$3:$L$502,"&lt;&gt;Ausencia")&gt;0,"V",IF(COUNTIFS(Solicitudes!$A$3:$A$502,$A53,Solicitudes!$D$3:$D$502,"&lt;="&amp;E$3,Solicitudes!$E$3:$E$502,"&gt;="&amp;E$3,Solicitudes!$G$3:$G$502,"Aprobada",Solicitudes!$L$3:$L$502,"Licencia")+COUNTIFS(Solicitudes!$A$3:$A$502,$A53,Solicitudes!$D$3:$D$502,"&lt;="&amp;E$3,Solicitudes!$E$3:$E$502,"&gt;="&amp;E$3,Solicitudes!$G$3:$G$502,"Aprobada",Solicitudes!$L$3:$L$502,"Ausencia")&gt;0,"L",IF(COUNTIFS(Solicitudes!$A$3:$A$502,$A53,Solicitudes!$D$3:$D$502,"&lt;="&amp;E$3,Solicitudes!$E$3:$E$502,"&gt;="&amp;E$3,Solicitudes!$G$3:$G$502,"Solicitada")+COUNTIFS(Solicitudes!$A$3:$A$502,$A53,Solicitudes!$D$3:$D$502,"&lt;="&amp;E$3,Solicitudes!$E$3:$E$502,"&gt;="&amp;E$3,Solicitudes!$G$3:$G$502,"Planificada")&gt;0,"P",""))))</f>
        <v/>
      </c>
      <c r="F53" s="27">
        <f>IF(OR(F$3="",$A53=""),"",IF(COUNTIFS(Solicitudes!$A$3:$A$502,$A53,Solicitudes!$D$3:$D$502,"&lt;="&amp;F$3,Solicitudes!$E$3:$E$502,"&gt;="&amp;F$3,Solicitudes!$G$3:$G$502,"Aprobada",Solicitudes!$L$3:$L$502,"&lt;&gt;Licencia",Solicitudes!$L$3:$L$502,"&lt;&gt;Ausencia")&gt;0,"V",IF(COUNTIFS(Solicitudes!$A$3:$A$502,$A53,Solicitudes!$D$3:$D$502,"&lt;="&amp;F$3,Solicitudes!$E$3:$E$502,"&gt;="&amp;F$3,Solicitudes!$G$3:$G$502,"Aprobada",Solicitudes!$L$3:$L$502,"Licencia")+COUNTIFS(Solicitudes!$A$3:$A$502,$A53,Solicitudes!$D$3:$D$502,"&lt;="&amp;F$3,Solicitudes!$E$3:$E$502,"&gt;="&amp;F$3,Solicitudes!$G$3:$G$502,"Aprobada",Solicitudes!$L$3:$L$502,"Ausencia")&gt;0,"L",IF(COUNTIFS(Solicitudes!$A$3:$A$502,$A53,Solicitudes!$D$3:$D$502,"&lt;="&amp;F$3,Solicitudes!$E$3:$E$502,"&gt;="&amp;F$3,Solicitudes!$G$3:$G$502,"Solicitada")+COUNTIFS(Solicitudes!$A$3:$A$502,$A53,Solicitudes!$D$3:$D$502,"&lt;="&amp;F$3,Solicitudes!$E$3:$E$502,"&gt;="&amp;F$3,Solicitudes!$G$3:$G$502,"Planificada")&gt;0,"P",""))))</f>
        <v/>
      </c>
      <c r="G53" s="27">
        <f>IF(OR(G$3="",$A53=""),"",IF(COUNTIFS(Solicitudes!$A$3:$A$502,$A53,Solicitudes!$D$3:$D$502,"&lt;="&amp;G$3,Solicitudes!$E$3:$E$502,"&gt;="&amp;G$3,Solicitudes!$G$3:$G$502,"Aprobada",Solicitudes!$L$3:$L$502,"&lt;&gt;Licencia",Solicitudes!$L$3:$L$502,"&lt;&gt;Ausencia")&gt;0,"V",IF(COUNTIFS(Solicitudes!$A$3:$A$502,$A53,Solicitudes!$D$3:$D$502,"&lt;="&amp;G$3,Solicitudes!$E$3:$E$502,"&gt;="&amp;G$3,Solicitudes!$G$3:$G$502,"Aprobada",Solicitudes!$L$3:$L$502,"Licencia")+COUNTIFS(Solicitudes!$A$3:$A$502,$A53,Solicitudes!$D$3:$D$502,"&lt;="&amp;G$3,Solicitudes!$E$3:$E$502,"&gt;="&amp;G$3,Solicitudes!$G$3:$G$502,"Aprobada",Solicitudes!$L$3:$L$502,"Ausencia")&gt;0,"L",IF(COUNTIFS(Solicitudes!$A$3:$A$502,$A53,Solicitudes!$D$3:$D$502,"&lt;="&amp;G$3,Solicitudes!$E$3:$E$502,"&gt;="&amp;G$3,Solicitudes!$G$3:$G$502,"Solicitada")+COUNTIFS(Solicitudes!$A$3:$A$502,$A53,Solicitudes!$D$3:$D$502,"&lt;="&amp;G$3,Solicitudes!$E$3:$E$502,"&gt;="&amp;G$3,Solicitudes!$G$3:$G$502,"Planificada")&gt;0,"P",""))))</f>
        <v/>
      </c>
      <c r="H53" s="27">
        <f>IF(OR(H$3="",$A53=""),"",IF(COUNTIFS(Solicitudes!$A$3:$A$502,$A53,Solicitudes!$D$3:$D$502,"&lt;="&amp;H$3,Solicitudes!$E$3:$E$502,"&gt;="&amp;H$3,Solicitudes!$G$3:$G$502,"Aprobada",Solicitudes!$L$3:$L$502,"&lt;&gt;Licencia",Solicitudes!$L$3:$L$502,"&lt;&gt;Ausencia")&gt;0,"V",IF(COUNTIFS(Solicitudes!$A$3:$A$502,$A53,Solicitudes!$D$3:$D$502,"&lt;="&amp;H$3,Solicitudes!$E$3:$E$502,"&gt;="&amp;H$3,Solicitudes!$G$3:$G$502,"Aprobada",Solicitudes!$L$3:$L$502,"Licencia")+COUNTIFS(Solicitudes!$A$3:$A$502,$A53,Solicitudes!$D$3:$D$502,"&lt;="&amp;H$3,Solicitudes!$E$3:$E$502,"&gt;="&amp;H$3,Solicitudes!$G$3:$G$502,"Aprobada",Solicitudes!$L$3:$L$502,"Ausencia")&gt;0,"L",IF(COUNTIFS(Solicitudes!$A$3:$A$502,$A53,Solicitudes!$D$3:$D$502,"&lt;="&amp;H$3,Solicitudes!$E$3:$E$502,"&gt;="&amp;H$3,Solicitudes!$G$3:$G$502,"Solicitada")+COUNTIFS(Solicitudes!$A$3:$A$502,$A53,Solicitudes!$D$3:$D$502,"&lt;="&amp;H$3,Solicitudes!$E$3:$E$502,"&gt;="&amp;H$3,Solicitudes!$G$3:$G$502,"Planificada")&gt;0,"P",""))))</f>
        <v/>
      </c>
      <c r="I53" s="27">
        <f>IF(OR(I$3="",$A53=""),"",IF(COUNTIFS(Solicitudes!$A$3:$A$502,$A53,Solicitudes!$D$3:$D$502,"&lt;="&amp;I$3,Solicitudes!$E$3:$E$502,"&gt;="&amp;I$3,Solicitudes!$G$3:$G$502,"Aprobada",Solicitudes!$L$3:$L$502,"&lt;&gt;Licencia",Solicitudes!$L$3:$L$502,"&lt;&gt;Ausencia")&gt;0,"V",IF(COUNTIFS(Solicitudes!$A$3:$A$502,$A53,Solicitudes!$D$3:$D$502,"&lt;="&amp;I$3,Solicitudes!$E$3:$E$502,"&gt;="&amp;I$3,Solicitudes!$G$3:$G$502,"Aprobada",Solicitudes!$L$3:$L$502,"Licencia")+COUNTIFS(Solicitudes!$A$3:$A$502,$A53,Solicitudes!$D$3:$D$502,"&lt;="&amp;I$3,Solicitudes!$E$3:$E$502,"&gt;="&amp;I$3,Solicitudes!$G$3:$G$502,"Aprobada",Solicitudes!$L$3:$L$502,"Ausencia")&gt;0,"L",IF(COUNTIFS(Solicitudes!$A$3:$A$502,$A53,Solicitudes!$D$3:$D$502,"&lt;="&amp;I$3,Solicitudes!$E$3:$E$502,"&gt;="&amp;I$3,Solicitudes!$G$3:$G$502,"Solicitada")+COUNTIFS(Solicitudes!$A$3:$A$502,$A53,Solicitudes!$D$3:$D$502,"&lt;="&amp;I$3,Solicitudes!$E$3:$E$502,"&gt;="&amp;I$3,Solicitudes!$G$3:$G$502,"Planificada")&gt;0,"P",""))))</f>
        <v/>
      </c>
      <c r="J53" s="27">
        <f>IF(OR(J$3="",$A53=""),"",IF(COUNTIFS(Solicitudes!$A$3:$A$502,$A53,Solicitudes!$D$3:$D$502,"&lt;="&amp;J$3,Solicitudes!$E$3:$E$502,"&gt;="&amp;J$3,Solicitudes!$G$3:$G$502,"Aprobada",Solicitudes!$L$3:$L$502,"&lt;&gt;Licencia",Solicitudes!$L$3:$L$502,"&lt;&gt;Ausencia")&gt;0,"V",IF(COUNTIFS(Solicitudes!$A$3:$A$502,$A53,Solicitudes!$D$3:$D$502,"&lt;="&amp;J$3,Solicitudes!$E$3:$E$502,"&gt;="&amp;J$3,Solicitudes!$G$3:$G$502,"Aprobada",Solicitudes!$L$3:$L$502,"Licencia")+COUNTIFS(Solicitudes!$A$3:$A$502,$A53,Solicitudes!$D$3:$D$502,"&lt;="&amp;J$3,Solicitudes!$E$3:$E$502,"&gt;="&amp;J$3,Solicitudes!$G$3:$G$502,"Aprobada",Solicitudes!$L$3:$L$502,"Ausencia")&gt;0,"L",IF(COUNTIFS(Solicitudes!$A$3:$A$502,$A53,Solicitudes!$D$3:$D$502,"&lt;="&amp;J$3,Solicitudes!$E$3:$E$502,"&gt;="&amp;J$3,Solicitudes!$G$3:$G$502,"Solicitada")+COUNTIFS(Solicitudes!$A$3:$A$502,$A53,Solicitudes!$D$3:$D$502,"&lt;="&amp;J$3,Solicitudes!$E$3:$E$502,"&gt;="&amp;J$3,Solicitudes!$G$3:$G$502,"Planificada")&gt;0,"P",""))))</f>
        <v/>
      </c>
      <c r="K53" s="27">
        <f>IF(OR(K$3="",$A53=""),"",IF(COUNTIFS(Solicitudes!$A$3:$A$502,$A53,Solicitudes!$D$3:$D$502,"&lt;="&amp;K$3,Solicitudes!$E$3:$E$502,"&gt;="&amp;K$3,Solicitudes!$G$3:$G$502,"Aprobada",Solicitudes!$L$3:$L$502,"&lt;&gt;Licencia",Solicitudes!$L$3:$L$502,"&lt;&gt;Ausencia")&gt;0,"V",IF(COUNTIFS(Solicitudes!$A$3:$A$502,$A53,Solicitudes!$D$3:$D$502,"&lt;="&amp;K$3,Solicitudes!$E$3:$E$502,"&gt;="&amp;K$3,Solicitudes!$G$3:$G$502,"Aprobada",Solicitudes!$L$3:$L$502,"Licencia")+COUNTIFS(Solicitudes!$A$3:$A$502,$A53,Solicitudes!$D$3:$D$502,"&lt;="&amp;K$3,Solicitudes!$E$3:$E$502,"&gt;="&amp;K$3,Solicitudes!$G$3:$G$502,"Aprobada",Solicitudes!$L$3:$L$502,"Ausencia")&gt;0,"L",IF(COUNTIFS(Solicitudes!$A$3:$A$502,$A53,Solicitudes!$D$3:$D$502,"&lt;="&amp;K$3,Solicitudes!$E$3:$E$502,"&gt;="&amp;K$3,Solicitudes!$G$3:$G$502,"Solicitada")+COUNTIFS(Solicitudes!$A$3:$A$502,$A53,Solicitudes!$D$3:$D$502,"&lt;="&amp;K$3,Solicitudes!$E$3:$E$502,"&gt;="&amp;K$3,Solicitudes!$G$3:$G$502,"Planificada")&gt;0,"P",""))))</f>
        <v/>
      </c>
      <c r="L53" s="27">
        <f>IF(OR(L$3="",$A53=""),"",IF(COUNTIFS(Solicitudes!$A$3:$A$502,$A53,Solicitudes!$D$3:$D$502,"&lt;="&amp;L$3,Solicitudes!$E$3:$E$502,"&gt;="&amp;L$3,Solicitudes!$G$3:$G$502,"Aprobada",Solicitudes!$L$3:$L$502,"&lt;&gt;Licencia",Solicitudes!$L$3:$L$502,"&lt;&gt;Ausencia")&gt;0,"V",IF(COUNTIFS(Solicitudes!$A$3:$A$502,$A53,Solicitudes!$D$3:$D$502,"&lt;="&amp;L$3,Solicitudes!$E$3:$E$502,"&gt;="&amp;L$3,Solicitudes!$G$3:$G$502,"Aprobada",Solicitudes!$L$3:$L$502,"Licencia")+COUNTIFS(Solicitudes!$A$3:$A$502,$A53,Solicitudes!$D$3:$D$502,"&lt;="&amp;L$3,Solicitudes!$E$3:$E$502,"&gt;="&amp;L$3,Solicitudes!$G$3:$G$502,"Aprobada",Solicitudes!$L$3:$L$502,"Ausencia")&gt;0,"L",IF(COUNTIFS(Solicitudes!$A$3:$A$502,$A53,Solicitudes!$D$3:$D$502,"&lt;="&amp;L$3,Solicitudes!$E$3:$E$502,"&gt;="&amp;L$3,Solicitudes!$G$3:$G$502,"Solicitada")+COUNTIFS(Solicitudes!$A$3:$A$502,$A53,Solicitudes!$D$3:$D$502,"&lt;="&amp;L$3,Solicitudes!$E$3:$E$502,"&gt;="&amp;L$3,Solicitudes!$G$3:$G$502,"Planificada")&gt;0,"P",""))))</f>
        <v/>
      </c>
      <c r="M53" s="27">
        <f>IF(OR(M$3="",$A53=""),"",IF(COUNTIFS(Solicitudes!$A$3:$A$502,$A53,Solicitudes!$D$3:$D$502,"&lt;="&amp;M$3,Solicitudes!$E$3:$E$502,"&gt;="&amp;M$3,Solicitudes!$G$3:$G$502,"Aprobada",Solicitudes!$L$3:$L$502,"&lt;&gt;Licencia",Solicitudes!$L$3:$L$502,"&lt;&gt;Ausencia")&gt;0,"V",IF(COUNTIFS(Solicitudes!$A$3:$A$502,$A53,Solicitudes!$D$3:$D$502,"&lt;="&amp;M$3,Solicitudes!$E$3:$E$502,"&gt;="&amp;M$3,Solicitudes!$G$3:$G$502,"Aprobada",Solicitudes!$L$3:$L$502,"Licencia")+COUNTIFS(Solicitudes!$A$3:$A$502,$A53,Solicitudes!$D$3:$D$502,"&lt;="&amp;M$3,Solicitudes!$E$3:$E$502,"&gt;="&amp;M$3,Solicitudes!$G$3:$G$502,"Aprobada",Solicitudes!$L$3:$L$502,"Ausencia")&gt;0,"L",IF(COUNTIFS(Solicitudes!$A$3:$A$502,$A53,Solicitudes!$D$3:$D$502,"&lt;="&amp;M$3,Solicitudes!$E$3:$E$502,"&gt;="&amp;M$3,Solicitudes!$G$3:$G$502,"Solicitada")+COUNTIFS(Solicitudes!$A$3:$A$502,$A53,Solicitudes!$D$3:$D$502,"&lt;="&amp;M$3,Solicitudes!$E$3:$E$502,"&gt;="&amp;M$3,Solicitudes!$G$3:$G$502,"Planificada")&gt;0,"P",""))))</f>
        <v/>
      </c>
      <c r="N53" s="27">
        <f>IF(OR(N$3="",$A53=""),"",IF(COUNTIFS(Solicitudes!$A$3:$A$502,$A53,Solicitudes!$D$3:$D$502,"&lt;="&amp;N$3,Solicitudes!$E$3:$E$502,"&gt;="&amp;N$3,Solicitudes!$G$3:$G$502,"Aprobada",Solicitudes!$L$3:$L$502,"&lt;&gt;Licencia",Solicitudes!$L$3:$L$502,"&lt;&gt;Ausencia")&gt;0,"V",IF(COUNTIFS(Solicitudes!$A$3:$A$502,$A53,Solicitudes!$D$3:$D$502,"&lt;="&amp;N$3,Solicitudes!$E$3:$E$502,"&gt;="&amp;N$3,Solicitudes!$G$3:$G$502,"Aprobada",Solicitudes!$L$3:$L$502,"Licencia")+COUNTIFS(Solicitudes!$A$3:$A$502,$A53,Solicitudes!$D$3:$D$502,"&lt;="&amp;N$3,Solicitudes!$E$3:$E$502,"&gt;="&amp;N$3,Solicitudes!$G$3:$G$502,"Aprobada",Solicitudes!$L$3:$L$502,"Ausencia")&gt;0,"L",IF(COUNTIFS(Solicitudes!$A$3:$A$502,$A53,Solicitudes!$D$3:$D$502,"&lt;="&amp;N$3,Solicitudes!$E$3:$E$502,"&gt;="&amp;N$3,Solicitudes!$G$3:$G$502,"Solicitada")+COUNTIFS(Solicitudes!$A$3:$A$502,$A53,Solicitudes!$D$3:$D$502,"&lt;="&amp;N$3,Solicitudes!$E$3:$E$502,"&gt;="&amp;N$3,Solicitudes!$G$3:$G$502,"Planificada")&gt;0,"P",""))))</f>
        <v/>
      </c>
      <c r="O53" s="27">
        <f>IF(OR(O$3="",$A53=""),"",IF(COUNTIFS(Solicitudes!$A$3:$A$502,$A53,Solicitudes!$D$3:$D$502,"&lt;="&amp;O$3,Solicitudes!$E$3:$E$502,"&gt;="&amp;O$3,Solicitudes!$G$3:$G$502,"Aprobada",Solicitudes!$L$3:$L$502,"&lt;&gt;Licencia",Solicitudes!$L$3:$L$502,"&lt;&gt;Ausencia")&gt;0,"V",IF(COUNTIFS(Solicitudes!$A$3:$A$502,$A53,Solicitudes!$D$3:$D$502,"&lt;="&amp;O$3,Solicitudes!$E$3:$E$502,"&gt;="&amp;O$3,Solicitudes!$G$3:$G$502,"Aprobada",Solicitudes!$L$3:$L$502,"Licencia")+COUNTIFS(Solicitudes!$A$3:$A$502,$A53,Solicitudes!$D$3:$D$502,"&lt;="&amp;O$3,Solicitudes!$E$3:$E$502,"&gt;="&amp;O$3,Solicitudes!$G$3:$G$502,"Aprobada",Solicitudes!$L$3:$L$502,"Ausencia")&gt;0,"L",IF(COUNTIFS(Solicitudes!$A$3:$A$502,$A53,Solicitudes!$D$3:$D$502,"&lt;="&amp;O$3,Solicitudes!$E$3:$E$502,"&gt;="&amp;O$3,Solicitudes!$G$3:$G$502,"Solicitada")+COUNTIFS(Solicitudes!$A$3:$A$502,$A53,Solicitudes!$D$3:$D$502,"&lt;="&amp;O$3,Solicitudes!$E$3:$E$502,"&gt;="&amp;O$3,Solicitudes!$G$3:$G$502,"Planificada")&gt;0,"P",""))))</f>
        <v/>
      </c>
      <c r="P53" s="27">
        <f>IF(OR(P$3="",$A53=""),"",IF(COUNTIFS(Solicitudes!$A$3:$A$502,$A53,Solicitudes!$D$3:$D$502,"&lt;="&amp;P$3,Solicitudes!$E$3:$E$502,"&gt;="&amp;P$3,Solicitudes!$G$3:$G$502,"Aprobada",Solicitudes!$L$3:$L$502,"&lt;&gt;Licencia",Solicitudes!$L$3:$L$502,"&lt;&gt;Ausencia")&gt;0,"V",IF(COUNTIFS(Solicitudes!$A$3:$A$502,$A53,Solicitudes!$D$3:$D$502,"&lt;="&amp;P$3,Solicitudes!$E$3:$E$502,"&gt;="&amp;P$3,Solicitudes!$G$3:$G$502,"Aprobada",Solicitudes!$L$3:$L$502,"Licencia")+COUNTIFS(Solicitudes!$A$3:$A$502,$A53,Solicitudes!$D$3:$D$502,"&lt;="&amp;P$3,Solicitudes!$E$3:$E$502,"&gt;="&amp;P$3,Solicitudes!$G$3:$G$502,"Aprobada",Solicitudes!$L$3:$L$502,"Ausencia")&gt;0,"L",IF(COUNTIFS(Solicitudes!$A$3:$A$502,$A53,Solicitudes!$D$3:$D$502,"&lt;="&amp;P$3,Solicitudes!$E$3:$E$502,"&gt;="&amp;P$3,Solicitudes!$G$3:$G$502,"Solicitada")+COUNTIFS(Solicitudes!$A$3:$A$502,$A53,Solicitudes!$D$3:$D$502,"&lt;="&amp;P$3,Solicitudes!$E$3:$E$502,"&gt;="&amp;P$3,Solicitudes!$G$3:$G$502,"Planificada")&gt;0,"P",""))))</f>
        <v/>
      </c>
      <c r="Q53" s="27">
        <f>IF(OR(Q$3="",$A53=""),"",IF(COUNTIFS(Solicitudes!$A$3:$A$502,$A53,Solicitudes!$D$3:$D$502,"&lt;="&amp;Q$3,Solicitudes!$E$3:$E$502,"&gt;="&amp;Q$3,Solicitudes!$G$3:$G$502,"Aprobada",Solicitudes!$L$3:$L$502,"&lt;&gt;Licencia",Solicitudes!$L$3:$L$502,"&lt;&gt;Ausencia")&gt;0,"V",IF(COUNTIFS(Solicitudes!$A$3:$A$502,$A53,Solicitudes!$D$3:$D$502,"&lt;="&amp;Q$3,Solicitudes!$E$3:$E$502,"&gt;="&amp;Q$3,Solicitudes!$G$3:$G$502,"Aprobada",Solicitudes!$L$3:$L$502,"Licencia")+COUNTIFS(Solicitudes!$A$3:$A$502,$A53,Solicitudes!$D$3:$D$502,"&lt;="&amp;Q$3,Solicitudes!$E$3:$E$502,"&gt;="&amp;Q$3,Solicitudes!$G$3:$G$502,"Aprobada",Solicitudes!$L$3:$L$502,"Ausencia")&gt;0,"L",IF(COUNTIFS(Solicitudes!$A$3:$A$502,$A53,Solicitudes!$D$3:$D$502,"&lt;="&amp;Q$3,Solicitudes!$E$3:$E$502,"&gt;="&amp;Q$3,Solicitudes!$G$3:$G$502,"Solicitada")+COUNTIFS(Solicitudes!$A$3:$A$502,$A53,Solicitudes!$D$3:$D$502,"&lt;="&amp;Q$3,Solicitudes!$E$3:$E$502,"&gt;="&amp;Q$3,Solicitudes!$G$3:$G$502,"Planificada")&gt;0,"P",""))))</f>
        <v/>
      </c>
      <c r="R53" s="27">
        <f>IF(OR(R$3="",$A53=""),"",IF(COUNTIFS(Solicitudes!$A$3:$A$502,$A53,Solicitudes!$D$3:$D$502,"&lt;="&amp;R$3,Solicitudes!$E$3:$E$502,"&gt;="&amp;R$3,Solicitudes!$G$3:$G$502,"Aprobada",Solicitudes!$L$3:$L$502,"&lt;&gt;Licencia",Solicitudes!$L$3:$L$502,"&lt;&gt;Ausencia")&gt;0,"V",IF(COUNTIFS(Solicitudes!$A$3:$A$502,$A53,Solicitudes!$D$3:$D$502,"&lt;="&amp;R$3,Solicitudes!$E$3:$E$502,"&gt;="&amp;R$3,Solicitudes!$G$3:$G$502,"Aprobada",Solicitudes!$L$3:$L$502,"Licencia")+COUNTIFS(Solicitudes!$A$3:$A$502,$A53,Solicitudes!$D$3:$D$502,"&lt;="&amp;R$3,Solicitudes!$E$3:$E$502,"&gt;="&amp;R$3,Solicitudes!$G$3:$G$502,"Aprobada",Solicitudes!$L$3:$L$502,"Ausencia")&gt;0,"L",IF(COUNTIFS(Solicitudes!$A$3:$A$502,$A53,Solicitudes!$D$3:$D$502,"&lt;="&amp;R$3,Solicitudes!$E$3:$E$502,"&gt;="&amp;R$3,Solicitudes!$G$3:$G$502,"Solicitada")+COUNTIFS(Solicitudes!$A$3:$A$502,$A53,Solicitudes!$D$3:$D$502,"&lt;="&amp;R$3,Solicitudes!$E$3:$E$502,"&gt;="&amp;R$3,Solicitudes!$G$3:$G$502,"Planificada")&gt;0,"P",""))))</f>
        <v/>
      </c>
      <c r="S53" s="27">
        <f>IF(OR(S$3="",$A53=""),"",IF(COUNTIFS(Solicitudes!$A$3:$A$502,$A53,Solicitudes!$D$3:$D$502,"&lt;="&amp;S$3,Solicitudes!$E$3:$E$502,"&gt;="&amp;S$3,Solicitudes!$G$3:$G$502,"Aprobada",Solicitudes!$L$3:$L$502,"&lt;&gt;Licencia",Solicitudes!$L$3:$L$502,"&lt;&gt;Ausencia")&gt;0,"V",IF(COUNTIFS(Solicitudes!$A$3:$A$502,$A53,Solicitudes!$D$3:$D$502,"&lt;="&amp;S$3,Solicitudes!$E$3:$E$502,"&gt;="&amp;S$3,Solicitudes!$G$3:$G$502,"Aprobada",Solicitudes!$L$3:$L$502,"Licencia")+COUNTIFS(Solicitudes!$A$3:$A$502,$A53,Solicitudes!$D$3:$D$502,"&lt;="&amp;S$3,Solicitudes!$E$3:$E$502,"&gt;="&amp;S$3,Solicitudes!$G$3:$G$502,"Aprobada",Solicitudes!$L$3:$L$502,"Ausencia")&gt;0,"L",IF(COUNTIFS(Solicitudes!$A$3:$A$502,$A53,Solicitudes!$D$3:$D$502,"&lt;="&amp;S$3,Solicitudes!$E$3:$E$502,"&gt;="&amp;S$3,Solicitudes!$G$3:$G$502,"Solicitada")+COUNTIFS(Solicitudes!$A$3:$A$502,$A53,Solicitudes!$D$3:$D$502,"&lt;="&amp;S$3,Solicitudes!$E$3:$E$502,"&gt;="&amp;S$3,Solicitudes!$G$3:$G$502,"Planificada")&gt;0,"P",""))))</f>
        <v/>
      </c>
      <c r="T53" s="27">
        <f>IF(OR(T$3="",$A53=""),"",IF(COUNTIFS(Solicitudes!$A$3:$A$502,$A53,Solicitudes!$D$3:$D$502,"&lt;="&amp;T$3,Solicitudes!$E$3:$E$502,"&gt;="&amp;T$3,Solicitudes!$G$3:$G$502,"Aprobada",Solicitudes!$L$3:$L$502,"&lt;&gt;Licencia",Solicitudes!$L$3:$L$502,"&lt;&gt;Ausencia")&gt;0,"V",IF(COUNTIFS(Solicitudes!$A$3:$A$502,$A53,Solicitudes!$D$3:$D$502,"&lt;="&amp;T$3,Solicitudes!$E$3:$E$502,"&gt;="&amp;T$3,Solicitudes!$G$3:$G$502,"Aprobada",Solicitudes!$L$3:$L$502,"Licencia")+COUNTIFS(Solicitudes!$A$3:$A$502,$A53,Solicitudes!$D$3:$D$502,"&lt;="&amp;T$3,Solicitudes!$E$3:$E$502,"&gt;="&amp;T$3,Solicitudes!$G$3:$G$502,"Aprobada",Solicitudes!$L$3:$L$502,"Ausencia")&gt;0,"L",IF(COUNTIFS(Solicitudes!$A$3:$A$502,$A53,Solicitudes!$D$3:$D$502,"&lt;="&amp;T$3,Solicitudes!$E$3:$E$502,"&gt;="&amp;T$3,Solicitudes!$G$3:$G$502,"Solicitada")+COUNTIFS(Solicitudes!$A$3:$A$502,$A53,Solicitudes!$D$3:$D$502,"&lt;="&amp;T$3,Solicitudes!$E$3:$E$502,"&gt;="&amp;T$3,Solicitudes!$G$3:$G$502,"Planificada")&gt;0,"P",""))))</f>
        <v/>
      </c>
      <c r="U53" s="27">
        <f>IF(OR(U$3="",$A53=""),"",IF(COUNTIFS(Solicitudes!$A$3:$A$502,$A53,Solicitudes!$D$3:$D$502,"&lt;="&amp;U$3,Solicitudes!$E$3:$E$502,"&gt;="&amp;U$3,Solicitudes!$G$3:$G$502,"Aprobada",Solicitudes!$L$3:$L$502,"&lt;&gt;Licencia",Solicitudes!$L$3:$L$502,"&lt;&gt;Ausencia")&gt;0,"V",IF(COUNTIFS(Solicitudes!$A$3:$A$502,$A53,Solicitudes!$D$3:$D$502,"&lt;="&amp;U$3,Solicitudes!$E$3:$E$502,"&gt;="&amp;U$3,Solicitudes!$G$3:$G$502,"Aprobada",Solicitudes!$L$3:$L$502,"Licencia")+COUNTIFS(Solicitudes!$A$3:$A$502,$A53,Solicitudes!$D$3:$D$502,"&lt;="&amp;U$3,Solicitudes!$E$3:$E$502,"&gt;="&amp;U$3,Solicitudes!$G$3:$G$502,"Aprobada",Solicitudes!$L$3:$L$502,"Ausencia")&gt;0,"L",IF(COUNTIFS(Solicitudes!$A$3:$A$502,$A53,Solicitudes!$D$3:$D$502,"&lt;="&amp;U$3,Solicitudes!$E$3:$E$502,"&gt;="&amp;U$3,Solicitudes!$G$3:$G$502,"Solicitada")+COUNTIFS(Solicitudes!$A$3:$A$502,$A53,Solicitudes!$D$3:$D$502,"&lt;="&amp;U$3,Solicitudes!$E$3:$E$502,"&gt;="&amp;U$3,Solicitudes!$G$3:$G$502,"Planificada")&gt;0,"P",""))))</f>
        <v/>
      </c>
      <c r="V53" s="27">
        <f>IF(OR(V$3="",$A53=""),"",IF(COUNTIFS(Solicitudes!$A$3:$A$502,$A53,Solicitudes!$D$3:$D$502,"&lt;="&amp;V$3,Solicitudes!$E$3:$E$502,"&gt;="&amp;V$3,Solicitudes!$G$3:$G$502,"Aprobada",Solicitudes!$L$3:$L$502,"&lt;&gt;Licencia",Solicitudes!$L$3:$L$502,"&lt;&gt;Ausencia")&gt;0,"V",IF(COUNTIFS(Solicitudes!$A$3:$A$502,$A53,Solicitudes!$D$3:$D$502,"&lt;="&amp;V$3,Solicitudes!$E$3:$E$502,"&gt;="&amp;V$3,Solicitudes!$G$3:$G$502,"Aprobada",Solicitudes!$L$3:$L$502,"Licencia")+COUNTIFS(Solicitudes!$A$3:$A$502,$A53,Solicitudes!$D$3:$D$502,"&lt;="&amp;V$3,Solicitudes!$E$3:$E$502,"&gt;="&amp;V$3,Solicitudes!$G$3:$G$502,"Aprobada",Solicitudes!$L$3:$L$502,"Ausencia")&gt;0,"L",IF(COUNTIFS(Solicitudes!$A$3:$A$502,$A53,Solicitudes!$D$3:$D$502,"&lt;="&amp;V$3,Solicitudes!$E$3:$E$502,"&gt;="&amp;V$3,Solicitudes!$G$3:$G$502,"Solicitada")+COUNTIFS(Solicitudes!$A$3:$A$502,$A53,Solicitudes!$D$3:$D$502,"&lt;="&amp;V$3,Solicitudes!$E$3:$E$502,"&gt;="&amp;V$3,Solicitudes!$G$3:$G$502,"Planificada")&gt;0,"P",""))))</f>
        <v/>
      </c>
      <c r="W53" s="27">
        <f>IF(OR(W$3="",$A53=""),"",IF(COUNTIFS(Solicitudes!$A$3:$A$502,$A53,Solicitudes!$D$3:$D$502,"&lt;="&amp;W$3,Solicitudes!$E$3:$E$502,"&gt;="&amp;W$3,Solicitudes!$G$3:$G$502,"Aprobada",Solicitudes!$L$3:$L$502,"&lt;&gt;Licencia",Solicitudes!$L$3:$L$502,"&lt;&gt;Ausencia")&gt;0,"V",IF(COUNTIFS(Solicitudes!$A$3:$A$502,$A53,Solicitudes!$D$3:$D$502,"&lt;="&amp;W$3,Solicitudes!$E$3:$E$502,"&gt;="&amp;W$3,Solicitudes!$G$3:$G$502,"Aprobada",Solicitudes!$L$3:$L$502,"Licencia")+COUNTIFS(Solicitudes!$A$3:$A$502,$A53,Solicitudes!$D$3:$D$502,"&lt;="&amp;W$3,Solicitudes!$E$3:$E$502,"&gt;="&amp;W$3,Solicitudes!$G$3:$G$502,"Aprobada",Solicitudes!$L$3:$L$502,"Ausencia")&gt;0,"L",IF(COUNTIFS(Solicitudes!$A$3:$A$502,$A53,Solicitudes!$D$3:$D$502,"&lt;="&amp;W$3,Solicitudes!$E$3:$E$502,"&gt;="&amp;W$3,Solicitudes!$G$3:$G$502,"Solicitada")+COUNTIFS(Solicitudes!$A$3:$A$502,$A53,Solicitudes!$D$3:$D$502,"&lt;="&amp;W$3,Solicitudes!$E$3:$E$502,"&gt;="&amp;W$3,Solicitudes!$G$3:$G$502,"Planificada")&gt;0,"P",""))))</f>
        <v/>
      </c>
      <c r="X53" s="27">
        <f>IF(OR(X$3="",$A53=""),"",IF(COUNTIFS(Solicitudes!$A$3:$A$502,$A53,Solicitudes!$D$3:$D$502,"&lt;="&amp;X$3,Solicitudes!$E$3:$E$502,"&gt;="&amp;X$3,Solicitudes!$G$3:$G$502,"Aprobada",Solicitudes!$L$3:$L$502,"&lt;&gt;Licencia",Solicitudes!$L$3:$L$502,"&lt;&gt;Ausencia")&gt;0,"V",IF(COUNTIFS(Solicitudes!$A$3:$A$502,$A53,Solicitudes!$D$3:$D$502,"&lt;="&amp;X$3,Solicitudes!$E$3:$E$502,"&gt;="&amp;X$3,Solicitudes!$G$3:$G$502,"Aprobada",Solicitudes!$L$3:$L$502,"Licencia")+COUNTIFS(Solicitudes!$A$3:$A$502,$A53,Solicitudes!$D$3:$D$502,"&lt;="&amp;X$3,Solicitudes!$E$3:$E$502,"&gt;="&amp;X$3,Solicitudes!$G$3:$G$502,"Aprobada",Solicitudes!$L$3:$L$502,"Ausencia")&gt;0,"L",IF(COUNTIFS(Solicitudes!$A$3:$A$502,$A53,Solicitudes!$D$3:$D$502,"&lt;="&amp;X$3,Solicitudes!$E$3:$E$502,"&gt;="&amp;X$3,Solicitudes!$G$3:$G$502,"Solicitada")+COUNTIFS(Solicitudes!$A$3:$A$502,$A53,Solicitudes!$D$3:$D$502,"&lt;="&amp;X$3,Solicitudes!$E$3:$E$502,"&gt;="&amp;X$3,Solicitudes!$G$3:$G$502,"Planificada")&gt;0,"P",""))))</f>
        <v/>
      </c>
      <c r="Y53" s="27">
        <f>IF(OR(Y$3="",$A53=""),"",IF(COUNTIFS(Solicitudes!$A$3:$A$502,$A53,Solicitudes!$D$3:$D$502,"&lt;="&amp;Y$3,Solicitudes!$E$3:$E$502,"&gt;="&amp;Y$3,Solicitudes!$G$3:$G$502,"Aprobada",Solicitudes!$L$3:$L$502,"&lt;&gt;Licencia",Solicitudes!$L$3:$L$502,"&lt;&gt;Ausencia")&gt;0,"V",IF(COUNTIFS(Solicitudes!$A$3:$A$502,$A53,Solicitudes!$D$3:$D$502,"&lt;="&amp;Y$3,Solicitudes!$E$3:$E$502,"&gt;="&amp;Y$3,Solicitudes!$G$3:$G$502,"Aprobada",Solicitudes!$L$3:$L$502,"Licencia")+COUNTIFS(Solicitudes!$A$3:$A$502,$A53,Solicitudes!$D$3:$D$502,"&lt;="&amp;Y$3,Solicitudes!$E$3:$E$502,"&gt;="&amp;Y$3,Solicitudes!$G$3:$G$502,"Aprobada",Solicitudes!$L$3:$L$502,"Ausencia")&gt;0,"L",IF(COUNTIFS(Solicitudes!$A$3:$A$502,$A53,Solicitudes!$D$3:$D$502,"&lt;="&amp;Y$3,Solicitudes!$E$3:$E$502,"&gt;="&amp;Y$3,Solicitudes!$G$3:$G$502,"Solicitada")+COUNTIFS(Solicitudes!$A$3:$A$502,$A53,Solicitudes!$D$3:$D$502,"&lt;="&amp;Y$3,Solicitudes!$E$3:$E$502,"&gt;="&amp;Y$3,Solicitudes!$G$3:$G$502,"Planificada")&gt;0,"P",""))))</f>
        <v/>
      </c>
      <c r="Z53" s="27">
        <f>IF(OR(Z$3="",$A53=""),"",IF(COUNTIFS(Solicitudes!$A$3:$A$502,$A53,Solicitudes!$D$3:$D$502,"&lt;="&amp;Z$3,Solicitudes!$E$3:$E$502,"&gt;="&amp;Z$3,Solicitudes!$G$3:$G$502,"Aprobada",Solicitudes!$L$3:$L$502,"&lt;&gt;Licencia",Solicitudes!$L$3:$L$502,"&lt;&gt;Ausencia")&gt;0,"V",IF(COUNTIFS(Solicitudes!$A$3:$A$502,$A53,Solicitudes!$D$3:$D$502,"&lt;="&amp;Z$3,Solicitudes!$E$3:$E$502,"&gt;="&amp;Z$3,Solicitudes!$G$3:$G$502,"Aprobada",Solicitudes!$L$3:$L$502,"Licencia")+COUNTIFS(Solicitudes!$A$3:$A$502,$A53,Solicitudes!$D$3:$D$502,"&lt;="&amp;Z$3,Solicitudes!$E$3:$E$502,"&gt;="&amp;Z$3,Solicitudes!$G$3:$G$502,"Aprobada",Solicitudes!$L$3:$L$502,"Ausencia")&gt;0,"L",IF(COUNTIFS(Solicitudes!$A$3:$A$502,$A53,Solicitudes!$D$3:$D$502,"&lt;="&amp;Z$3,Solicitudes!$E$3:$E$502,"&gt;="&amp;Z$3,Solicitudes!$G$3:$G$502,"Solicitada")+COUNTIFS(Solicitudes!$A$3:$A$502,$A53,Solicitudes!$D$3:$D$502,"&lt;="&amp;Z$3,Solicitudes!$E$3:$E$502,"&gt;="&amp;Z$3,Solicitudes!$G$3:$G$502,"Planificada")&gt;0,"P",""))))</f>
        <v/>
      </c>
      <c r="AA53" s="27">
        <f>IF(OR(AA$3="",$A53=""),"",IF(COUNTIFS(Solicitudes!$A$3:$A$502,$A53,Solicitudes!$D$3:$D$502,"&lt;="&amp;AA$3,Solicitudes!$E$3:$E$502,"&gt;="&amp;AA$3,Solicitudes!$G$3:$G$502,"Aprobada",Solicitudes!$L$3:$L$502,"&lt;&gt;Licencia",Solicitudes!$L$3:$L$502,"&lt;&gt;Ausencia")&gt;0,"V",IF(COUNTIFS(Solicitudes!$A$3:$A$502,$A53,Solicitudes!$D$3:$D$502,"&lt;="&amp;AA$3,Solicitudes!$E$3:$E$502,"&gt;="&amp;AA$3,Solicitudes!$G$3:$G$502,"Aprobada",Solicitudes!$L$3:$L$502,"Licencia")+COUNTIFS(Solicitudes!$A$3:$A$502,$A53,Solicitudes!$D$3:$D$502,"&lt;="&amp;AA$3,Solicitudes!$E$3:$E$502,"&gt;="&amp;AA$3,Solicitudes!$G$3:$G$502,"Aprobada",Solicitudes!$L$3:$L$502,"Ausencia")&gt;0,"L",IF(COUNTIFS(Solicitudes!$A$3:$A$502,$A53,Solicitudes!$D$3:$D$502,"&lt;="&amp;AA$3,Solicitudes!$E$3:$E$502,"&gt;="&amp;AA$3,Solicitudes!$G$3:$G$502,"Solicitada")+COUNTIFS(Solicitudes!$A$3:$A$502,$A53,Solicitudes!$D$3:$D$502,"&lt;="&amp;AA$3,Solicitudes!$E$3:$E$502,"&gt;="&amp;AA$3,Solicitudes!$G$3:$G$502,"Planificada")&gt;0,"P",""))))</f>
        <v/>
      </c>
      <c r="AB53" s="27">
        <f>IF(OR(AB$3="",$A53=""),"",IF(COUNTIFS(Solicitudes!$A$3:$A$502,$A53,Solicitudes!$D$3:$D$502,"&lt;="&amp;AB$3,Solicitudes!$E$3:$E$502,"&gt;="&amp;AB$3,Solicitudes!$G$3:$G$502,"Aprobada",Solicitudes!$L$3:$L$502,"&lt;&gt;Licencia",Solicitudes!$L$3:$L$502,"&lt;&gt;Ausencia")&gt;0,"V",IF(COUNTIFS(Solicitudes!$A$3:$A$502,$A53,Solicitudes!$D$3:$D$502,"&lt;="&amp;AB$3,Solicitudes!$E$3:$E$502,"&gt;="&amp;AB$3,Solicitudes!$G$3:$G$502,"Aprobada",Solicitudes!$L$3:$L$502,"Licencia")+COUNTIFS(Solicitudes!$A$3:$A$502,$A53,Solicitudes!$D$3:$D$502,"&lt;="&amp;AB$3,Solicitudes!$E$3:$E$502,"&gt;="&amp;AB$3,Solicitudes!$G$3:$G$502,"Aprobada",Solicitudes!$L$3:$L$502,"Ausencia")&gt;0,"L",IF(COUNTIFS(Solicitudes!$A$3:$A$502,$A53,Solicitudes!$D$3:$D$502,"&lt;="&amp;AB$3,Solicitudes!$E$3:$E$502,"&gt;="&amp;AB$3,Solicitudes!$G$3:$G$502,"Solicitada")+COUNTIFS(Solicitudes!$A$3:$A$502,$A53,Solicitudes!$D$3:$D$502,"&lt;="&amp;AB$3,Solicitudes!$E$3:$E$502,"&gt;="&amp;AB$3,Solicitudes!$G$3:$G$502,"Planificada")&gt;0,"P",""))))</f>
        <v/>
      </c>
      <c r="AC53" s="27">
        <f>IF(OR(AC$3="",$A53=""),"",IF(COUNTIFS(Solicitudes!$A$3:$A$502,$A53,Solicitudes!$D$3:$D$502,"&lt;="&amp;AC$3,Solicitudes!$E$3:$E$502,"&gt;="&amp;AC$3,Solicitudes!$G$3:$G$502,"Aprobada",Solicitudes!$L$3:$L$502,"&lt;&gt;Licencia",Solicitudes!$L$3:$L$502,"&lt;&gt;Ausencia")&gt;0,"V",IF(COUNTIFS(Solicitudes!$A$3:$A$502,$A53,Solicitudes!$D$3:$D$502,"&lt;="&amp;AC$3,Solicitudes!$E$3:$E$502,"&gt;="&amp;AC$3,Solicitudes!$G$3:$G$502,"Aprobada",Solicitudes!$L$3:$L$502,"Licencia")+COUNTIFS(Solicitudes!$A$3:$A$502,$A53,Solicitudes!$D$3:$D$502,"&lt;="&amp;AC$3,Solicitudes!$E$3:$E$502,"&gt;="&amp;AC$3,Solicitudes!$G$3:$G$502,"Aprobada",Solicitudes!$L$3:$L$502,"Ausencia")&gt;0,"L",IF(COUNTIFS(Solicitudes!$A$3:$A$502,$A53,Solicitudes!$D$3:$D$502,"&lt;="&amp;AC$3,Solicitudes!$E$3:$E$502,"&gt;="&amp;AC$3,Solicitudes!$G$3:$G$502,"Solicitada")+COUNTIFS(Solicitudes!$A$3:$A$502,$A53,Solicitudes!$D$3:$D$502,"&lt;="&amp;AC$3,Solicitudes!$E$3:$E$502,"&gt;="&amp;AC$3,Solicitudes!$G$3:$G$502,"Planificada")&gt;0,"P",""))))</f>
        <v/>
      </c>
      <c r="AD53" s="27">
        <f>IF(OR(AD$3="",$A53=""),"",IF(COUNTIFS(Solicitudes!$A$3:$A$502,$A53,Solicitudes!$D$3:$D$502,"&lt;="&amp;AD$3,Solicitudes!$E$3:$E$502,"&gt;="&amp;AD$3,Solicitudes!$G$3:$G$502,"Aprobada",Solicitudes!$L$3:$L$502,"&lt;&gt;Licencia",Solicitudes!$L$3:$L$502,"&lt;&gt;Ausencia")&gt;0,"V",IF(COUNTIFS(Solicitudes!$A$3:$A$502,$A53,Solicitudes!$D$3:$D$502,"&lt;="&amp;AD$3,Solicitudes!$E$3:$E$502,"&gt;="&amp;AD$3,Solicitudes!$G$3:$G$502,"Aprobada",Solicitudes!$L$3:$L$502,"Licencia")+COUNTIFS(Solicitudes!$A$3:$A$502,$A53,Solicitudes!$D$3:$D$502,"&lt;="&amp;AD$3,Solicitudes!$E$3:$E$502,"&gt;="&amp;AD$3,Solicitudes!$G$3:$G$502,"Aprobada",Solicitudes!$L$3:$L$502,"Ausencia")&gt;0,"L",IF(COUNTIFS(Solicitudes!$A$3:$A$502,$A53,Solicitudes!$D$3:$D$502,"&lt;="&amp;AD$3,Solicitudes!$E$3:$E$502,"&gt;="&amp;AD$3,Solicitudes!$G$3:$G$502,"Solicitada")+COUNTIFS(Solicitudes!$A$3:$A$502,$A53,Solicitudes!$D$3:$D$502,"&lt;="&amp;AD$3,Solicitudes!$E$3:$E$502,"&gt;="&amp;AD$3,Solicitudes!$G$3:$G$502,"Planificada")&gt;0,"P",""))))</f>
        <v/>
      </c>
      <c r="AE53" s="27">
        <f>IF(OR(AE$3="",$A53=""),"",IF(COUNTIFS(Solicitudes!$A$3:$A$502,$A53,Solicitudes!$D$3:$D$502,"&lt;="&amp;AE$3,Solicitudes!$E$3:$E$502,"&gt;="&amp;AE$3,Solicitudes!$G$3:$G$502,"Aprobada",Solicitudes!$L$3:$L$502,"&lt;&gt;Licencia",Solicitudes!$L$3:$L$502,"&lt;&gt;Ausencia")&gt;0,"V",IF(COUNTIFS(Solicitudes!$A$3:$A$502,$A53,Solicitudes!$D$3:$D$502,"&lt;="&amp;AE$3,Solicitudes!$E$3:$E$502,"&gt;="&amp;AE$3,Solicitudes!$G$3:$G$502,"Aprobada",Solicitudes!$L$3:$L$502,"Licencia")+COUNTIFS(Solicitudes!$A$3:$A$502,$A53,Solicitudes!$D$3:$D$502,"&lt;="&amp;AE$3,Solicitudes!$E$3:$E$502,"&gt;="&amp;AE$3,Solicitudes!$G$3:$G$502,"Aprobada",Solicitudes!$L$3:$L$502,"Ausencia")&gt;0,"L",IF(COUNTIFS(Solicitudes!$A$3:$A$502,$A53,Solicitudes!$D$3:$D$502,"&lt;="&amp;AE$3,Solicitudes!$E$3:$E$502,"&gt;="&amp;AE$3,Solicitudes!$G$3:$G$502,"Solicitada")+COUNTIFS(Solicitudes!$A$3:$A$502,$A53,Solicitudes!$D$3:$D$502,"&lt;="&amp;AE$3,Solicitudes!$E$3:$E$502,"&gt;="&amp;AE$3,Solicitudes!$G$3:$G$502,"Planificada")&gt;0,"P",""))))</f>
        <v/>
      </c>
      <c r="AF53" s="27">
        <f>IF(OR(AF$3="",$A53=""),"",IF(COUNTIFS(Solicitudes!$A$3:$A$502,$A53,Solicitudes!$D$3:$D$502,"&lt;="&amp;AF$3,Solicitudes!$E$3:$E$502,"&gt;="&amp;AF$3,Solicitudes!$G$3:$G$502,"Aprobada",Solicitudes!$L$3:$L$502,"&lt;&gt;Licencia",Solicitudes!$L$3:$L$502,"&lt;&gt;Ausencia")&gt;0,"V",IF(COUNTIFS(Solicitudes!$A$3:$A$502,$A53,Solicitudes!$D$3:$D$502,"&lt;="&amp;AF$3,Solicitudes!$E$3:$E$502,"&gt;="&amp;AF$3,Solicitudes!$G$3:$G$502,"Aprobada",Solicitudes!$L$3:$L$502,"Licencia")+COUNTIFS(Solicitudes!$A$3:$A$502,$A53,Solicitudes!$D$3:$D$502,"&lt;="&amp;AF$3,Solicitudes!$E$3:$E$502,"&gt;="&amp;AF$3,Solicitudes!$G$3:$G$502,"Aprobada",Solicitudes!$L$3:$L$502,"Ausencia")&gt;0,"L",IF(COUNTIFS(Solicitudes!$A$3:$A$502,$A53,Solicitudes!$D$3:$D$502,"&lt;="&amp;AF$3,Solicitudes!$E$3:$E$502,"&gt;="&amp;AF$3,Solicitudes!$G$3:$G$502,"Solicitada")+COUNTIFS(Solicitudes!$A$3:$A$502,$A53,Solicitudes!$D$3:$D$502,"&lt;="&amp;AF$3,Solicitudes!$E$3:$E$502,"&gt;="&amp;AF$3,Solicitudes!$G$3:$G$502,"Planificada")&gt;0,"P",""))))</f>
        <v/>
      </c>
      <c r="AG53" s="27">
        <f>IF(OR(AG$3="",$A53=""),"",IF(COUNTIFS(Solicitudes!$A$3:$A$502,$A53,Solicitudes!$D$3:$D$502,"&lt;="&amp;AG$3,Solicitudes!$E$3:$E$502,"&gt;="&amp;AG$3,Solicitudes!$G$3:$G$502,"Aprobada",Solicitudes!$L$3:$L$502,"&lt;&gt;Licencia",Solicitudes!$L$3:$L$502,"&lt;&gt;Ausencia")&gt;0,"V",IF(COUNTIFS(Solicitudes!$A$3:$A$502,$A53,Solicitudes!$D$3:$D$502,"&lt;="&amp;AG$3,Solicitudes!$E$3:$E$502,"&gt;="&amp;AG$3,Solicitudes!$G$3:$G$502,"Aprobada",Solicitudes!$L$3:$L$502,"Licencia")+COUNTIFS(Solicitudes!$A$3:$A$502,$A53,Solicitudes!$D$3:$D$502,"&lt;="&amp;AG$3,Solicitudes!$E$3:$E$502,"&gt;="&amp;AG$3,Solicitudes!$G$3:$G$502,"Aprobada",Solicitudes!$L$3:$L$502,"Ausencia")&gt;0,"L",IF(COUNTIFS(Solicitudes!$A$3:$A$502,$A53,Solicitudes!$D$3:$D$502,"&lt;="&amp;AG$3,Solicitudes!$E$3:$E$502,"&gt;="&amp;AG$3,Solicitudes!$G$3:$G$502,"Solicitada")+COUNTIFS(Solicitudes!$A$3:$A$502,$A53,Solicitudes!$D$3:$D$502,"&lt;="&amp;AG$3,Solicitudes!$E$3:$E$502,"&gt;="&amp;AG$3,Solicitudes!$G$3:$G$502,"Planificada")&gt;0,"P",""))))</f>
        <v/>
      </c>
    </row>
    <row r="54">
      <c r="A54">
        <f>IF(Saldos!A54="","",Saldos!A54)</f>
        <v/>
      </c>
      <c r="B54">
        <f>IF(A54="","",Saldos!B54)</f>
        <v/>
      </c>
      <c r="C54" s="27">
        <f>IF(OR(C$3="",$A54=""),"",IF(COUNTIFS(Solicitudes!$A$3:$A$502,$A54,Solicitudes!$D$3:$D$502,"&lt;="&amp;C$3,Solicitudes!$E$3:$E$502,"&gt;="&amp;C$3,Solicitudes!$G$3:$G$502,"Aprobada",Solicitudes!$L$3:$L$502,"&lt;&gt;Licencia",Solicitudes!$L$3:$L$502,"&lt;&gt;Ausencia")&gt;0,"V",IF(COUNTIFS(Solicitudes!$A$3:$A$502,$A54,Solicitudes!$D$3:$D$502,"&lt;="&amp;C$3,Solicitudes!$E$3:$E$502,"&gt;="&amp;C$3,Solicitudes!$G$3:$G$502,"Aprobada",Solicitudes!$L$3:$L$502,"Licencia")+COUNTIFS(Solicitudes!$A$3:$A$502,$A54,Solicitudes!$D$3:$D$502,"&lt;="&amp;C$3,Solicitudes!$E$3:$E$502,"&gt;="&amp;C$3,Solicitudes!$G$3:$G$502,"Aprobada",Solicitudes!$L$3:$L$502,"Ausencia")&gt;0,"L",IF(COUNTIFS(Solicitudes!$A$3:$A$502,$A54,Solicitudes!$D$3:$D$502,"&lt;="&amp;C$3,Solicitudes!$E$3:$E$502,"&gt;="&amp;C$3,Solicitudes!$G$3:$G$502,"Solicitada")+COUNTIFS(Solicitudes!$A$3:$A$502,$A54,Solicitudes!$D$3:$D$502,"&lt;="&amp;C$3,Solicitudes!$E$3:$E$502,"&gt;="&amp;C$3,Solicitudes!$G$3:$G$502,"Planificada")&gt;0,"P",""))))</f>
        <v/>
      </c>
      <c r="D54" s="27">
        <f>IF(OR(D$3="",$A54=""),"",IF(COUNTIFS(Solicitudes!$A$3:$A$502,$A54,Solicitudes!$D$3:$D$502,"&lt;="&amp;D$3,Solicitudes!$E$3:$E$502,"&gt;="&amp;D$3,Solicitudes!$G$3:$G$502,"Aprobada",Solicitudes!$L$3:$L$502,"&lt;&gt;Licencia",Solicitudes!$L$3:$L$502,"&lt;&gt;Ausencia")&gt;0,"V",IF(COUNTIFS(Solicitudes!$A$3:$A$502,$A54,Solicitudes!$D$3:$D$502,"&lt;="&amp;D$3,Solicitudes!$E$3:$E$502,"&gt;="&amp;D$3,Solicitudes!$G$3:$G$502,"Aprobada",Solicitudes!$L$3:$L$502,"Licencia")+COUNTIFS(Solicitudes!$A$3:$A$502,$A54,Solicitudes!$D$3:$D$502,"&lt;="&amp;D$3,Solicitudes!$E$3:$E$502,"&gt;="&amp;D$3,Solicitudes!$G$3:$G$502,"Aprobada",Solicitudes!$L$3:$L$502,"Ausencia")&gt;0,"L",IF(COUNTIFS(Solicitudes!$A$3:$A$502,$A54,Solicitudes!$D$3:$D$502,"&lt;="&amp;D$3,Solicitudes!$E$3:$E$502,"&gt;="&amp;D$3,Solicitudes!$G$3:$G$502,"Solicitada")+COUNTIFS(Solicitudes!$A$3:$A$502,$A54,Solicitudes!$D$3:$D$502,"&lt;="&amp;D$3,Solicitudes!$E$3:$E$502,"&gt;="&amp;D$3,Solicitudes!$G$3:$G$502,"Planificada")&gt;0,"P",""))))</f>
        <v/>
      </c>
      <c r="E54" s="27">
        <f>IF(OR(E$3="",$A54=""),"",IF(COUNTIFS(Solicitudes!$A$3:$A$502,$A54,Solicitudes!$D$3:$D$502,"&lt;="&amp;E$3,Solicitudes!$E$3:$E$502,"&gt;="&amp;E$3,Solicitudes!$G$3:$G$502,"Aprobada",Solicitudes!$L$3:$L$502,"&lt;&gt;Licencia",Solicitudes!$L$3:$L$502,"&lt;&gt;Ausencia")&gt;0,"V",IF(COUNTIFS(Solicitudes!$A$3:$A$502,$A54,Solicitudes!$D$3:$D$502,"&lt;="&amp;E$3,Solicitudes!$E$3:$E$502,"&gt;="&amp;E$3,Solicitudes!$G$3:$G$502,"Aprobada",Solicitudes!$L$3:$L$502,"Licencia")+COUNTIFS(Solicitudes!$A$3:$A$502,$A54,Solicitudes!$D$3:$D$502,"&lt;="&amp;E$3,Solicitudes!$E$3:$E$502,"&gt;="&amp;E$3,Solicitudes!$G$3:$G$502,"Aprobada",Solicitudes!$L$3:$L$502,"Ausencia")&gt;0,"L",IF(COUNTIFS(Solicitudes!$A$3:$A$502,$A54,Solicitudes!$D$3:$D$502,"&lt;="&amp;E$3,Solicitudes!$E$3:$E$502,"&gt;="&amp;E$3,Solicitudes!$G$3:$G$502,"Solicitada")+COUNTIFS(Solicitudes!$A$3:$A$502,$A54,Solicitudes!$D$3:$D$502,"&lt;="&amp;E$3,Solicitudes!$E$3:$E$502,"&gt;="&amp;E$3,Solicitudes!$G$3:$G$502,"Planificada")&gt;0,"P",""))))</f>
        <v/>
      </c>
      <c r="F54" s="27">
        <f>IF(OR(F$3="",$A54=""),"",IF(COUNTIFS(Solicitudes!$A$3:$A$502,$A54,Solicitudes!$D$3:$D$502,"&lt;="&amp;F$3,Solicitudes!$E$3:$E$502,"&gt;="&amp;F$3,Solicitudes!$G$3:$G$502,"Aprobada",Solicitudes!$L$3:$L$502,"&lt;&gt;Licencia",Solicitudes!$L$3:$L$502,"&lt;&gt;Ausencia")&gt;0,"V",IF(COUNTIFS(Solicitudes!$A$3:$A$502,$A54,Solicitudes!$D$3:$D$502,"&lt;="&amp;F$3,Solicitudes!$E$3:$E$502,"&gt;="&amp;F$3,Solicitudes!$G$3:$G$502,"Aprobada",Solicitudes!$L$3:$L$502,"Licencia")+COUNTIFS(Solicitudes!$A$3:$A$502,$A54,Solicitudes!$D$3:$D$502,"&lt;="&amp;F$3,Solicitudes!$E$3:$E$502,"&gt;="&amp;F$3,Solicitudes!$G$3:$G$502,"Aprobada",Solicitudes!$L$3:$L$502,"Ausencia")&gt;0,"L",IF(COUNTIFS(Solicitudes!$A$3:$A$502,$A54,Solicitudes!$D$3:$D$502,"&lt;="&amp;F$3,Solicitudes!$E$3:$E$502,"&gt;="&amp;F$3,Solicitudes!$G$3:$G$502,"Solicitada")+COUNTIFS(Solicitudes!$A$3:$A$502,$A54,Solicitudes!$D$3:$D$502,"&lt;="&amp;F$3,Solicitudes!$E$3:$E$502,"&gt;="&amp;F$3,Solicitudes!$G$3:$G$502,"Planificada")&gt;0,"P",""))))</f>
        <v/>
      </c>
      <c r="G54" s="27">
        <f>IF(OR(G$3="",$A54=""),"",IF(COUNTIFS(Solicitudes!$A$3:$A$502,$A54,Solicitudes!$D$3:$D$502,"&lt;="&amp;G$3,Solicitudes!$E$3:$E$502,"&gt;="&amp;G$3,Solicitudes!$G$3:$G$502,"Aprobada",Solicitudes!$L$3:$L$502,"&lt;&gt;Licencia",Solicitudes!$L$3:$L$502,"&lt;&gt;Ausencia")&gt;0,"V",IF(COUNTIFS(Solicitudes!$A$3:$A$502,$A54,Solicitudes!$D$3:$D$502,"&lt;="&amp;G$3,Solicitudes!$E$3:$E$502,"&gt;="&amp;G$3,Solicitudes!$G$3:$G$502,"Aprobada",Solicitudes!$L$3:$L$502,"Licencia")+COUNTIFS(Solicitudes!$A$3:$A$502,$A54,Solicitudes!$D$3:$D$502,"&lt;="&amp;G$3,Solicitudes!$E$3:$E$502,"&gt;="&amp;G$3,Solicitudes!$G$3:$G$502,"Aprobada",Solicitudes!$L$3:$L$502,"Ausencia")&gt;0,"L",IF(COUNTIFS(Solicitudes!$A$3:$A$502,$A54,Solicitudes!$D$3:$D$502,"&lt;="&amp;G$3,Solicitudes!$E$3:$E$502,"&gt;="&amp;G$3,Solicitudes!$G$3:$G$502,"Solicitada")+COUNTIFS(Solicitudes!$A$3:$A$502,$A54,Solicitudes!$D$3:$D$502,"&lt;="&amp;G$3,Solicitudes!$E$3:$E$502,"&gt;="&amp;G$3,Solicitudes!$G$3:$G$502,"Planificada")&gt;0,"P",""))))</f>
        <v/>
      </c>
      <c r="H54" s="27">
        <f>IF(OR(H$3="",$A54=""),"",IF(COUNTIFS(Solicitudes!$A$3:$A$502,$A54,Solicitudes!$D$3:$D$502,"&lt;="&amp;H$3,Solicitudes!$E$3:$E$502,"&gt;="&amp;H$3,Solicitudes!$G$3:$G$502,"Aprobada",Solicitudes!$L$3:$L$502,"&lt;&gt;Licencia",Solicitudes!$L$3:$L$502,"&lt;&gt;Ausencia")&gt;0,"V",IF(COUNTIFS(Solicitudes!$A$3:$A$502,$A54,Solicitudes!$D$3:$D$502,"&lt;="&amp;H$3,Solicitudes!$E$3:$E$502,"&gt;="&amp;H$3,Solicitudes!$G$3:$G$502,"Aprobada",Solicitudes!$L$3:$L$502,"Licencia")+COUNTIFS(Solicitudes!$A$3:$A$502,$A54,Solicitudes!$D$3:$D$502,"&lt;="&amp;H$3,Solicitudes!$E$3:$E$502,"&gt;="&amp;H$3,Solicitudes!$G$3:$G$502,"Aprobada",Solicitudes!$L$3:$L$502,"Ausencia")&gt;0,"L",IF(COUNTIFS(Solicitudes!$A$3:$A$502,$A54,Solicitudes!$D$3:$D$502,"&lt;="&amp;H$3,Solicitudes!$E$3:$E$502,"&gt;="&amp;H$3,Solicitudes!$G$3:$G$502,"Solicitada")+COUNTIFS(Solicitudes!$A$3:$A$502,$A54,Solicitudes!$D$3:$D$502,"&lt;="&amp;H$3,Solicitudes!$E$3:$E$502,"&gt;="&amp;H$3,Solicitudes!$G$3:$G$502,"Planificada")&gt;0,"P",""))))</f>
        <v/>
      </c>
      <c r="I54" s="27">
        <f>IF(OR(I$3="",$A54=""),"",IF(COUNTIFS(Solicitudes!$A$3:$A$502,$A54,Solicitudes!$D$3:$D$502,"&lt;="&amp;I$3,Solicitudes!$E$3:$E$502,"&gt;="&amp;I$3,Solicitudes!$G$3:$G$502,"Aprobada",Solicitudes!$L$3:$L$502,"&lt;&gt;Licencia",Solicitudes!$L$3:$L$502,"&lt;&gt;Ausencia")&gt;0,"V",IF(COUNTIFS(Solicitudes!$A$3:$A$502,$A54,Solicitudes!$D$3:$D$502,"&lt;="&amp;I$3,Solicitudes!$E$3:$E$502,"&gt;="&amp;I$3,Solicitudes!$G$3:$G$502,"Aprobada",Solicitudes!$L$3:$L$502,"Licencia")+COUNTIFS(Solicitudes!$A$3:$A$502,$A54,Solicitudes!$D$3:$D$502,"&lt;="&amp;I$3,Solicitudes!$E$3:$E$502,"&gt;="&amp;I$3,Solicitudes!$G$3:$G$502,"Aprobada",Solicitudes!$L$3:$L$502,"Ausencia")&gt;0,"L",IF(COUNTIFS(Solicitudes!$A$3:$A$502,$A54,Solicitudes!$D$3:$D$502,"&lt;="&amp;I$3,Solicitudes!$E$3:$E$502,"&gt;="&amp;I$3,Solicitudes!$G$3:$G$502,"Solicitada")+COUNTIFS(Solicitudes!$A$3:$A$502,$A54,Solicitudes!$D$3:$D$502,"&lt;="&amp;I$3,Solicitudes!$E$3:$E$502,"&gt;="&amp;I$3,Solicitudes!$G$3:$G$502,"Planificada")&gt;0,"P",""))))</f>
        <v/>
      </c>
      <c r="J54" s="27">
        <f>IF(OR(J$3="",$A54=""),"",IF(COUNTIFS(Solicitudes!$A$3:$A$502,$A54,Solicitudes!$D$3:$D$502,"&lt;="&amp;J$3,Solicitudes!$E$3:$E$502,"&gt;="&amp;J$3,Solicitudes!$G$3:$G$502,"Aprobada",Solicitudes!$L$3:$L$502,"&lt;&gt;Licencia",Solicitudes!$L$3:$L$502,"&lt;&gt;Ausencia")&gt;0,"V",IF(COUNTIFS(Solicitudes!$A$3:$A$502,$A54,Solicitudes!$D$3:$D$502,"&lt;="&amp;J$3,Solicitudes!$E$3:$E$502,"&gt;="&amp;J$3,Solicitudes!$G$3:$G$502,"Aprobada",Solicitudes!$L$3:$L$502,"Licencia")+COUNTIFS(Solicitudes!$A$3:$A$502,$A54,Solicitudes!$D$3:$D$502,"&lt;="&amp;J$3,Solicitudes!$E$3:$E$502,"&gt;="&amp;J$3,Solicitudes!$G$3:$G$502,"Aprobada",Solicitudes!$L$3:$L$502,"Ausencia")&gt;0,"L",IF(COUNTIFS(Solicitudes!$A$3:$A$502,$A54,Solicitudes!$D$3:$D$502,"&lt;="&amp;J$3,Solicitudes!$E$3:$E$502,"&gt;="&amp;J$3,Solicitudes!$G$3:$G$502,"Solicitada")+COUNTIFS(Solicitudes!$A$3:$A$502,$A54,Solicitudes!$D$3:$D$502,"&lt;="&amp;J$3,Solicitudes!$E$3:$E$502,"&gt;="&amp;J$3,Solicitudes!$G$3:$G$502,"Planificada")&gt;0,"P",""))))</f>
        <v/>
      </c>
      <c r="K54" s="27">
        <f>IF(OR(K$3="",$A54=""),"",IF(COUNTIFS(Solicitudes!$A$3:$A$502,$A54,Solicitudes!$D$3:$D$502,"&lt;="&amp;K$3,Solicitudes!$E$3:$E$502,"&gt;="&amp;K$3,Solicitudes!$G$3:$G$502,"Aprobada",Solicitudes!$L$3:$L$502,"&lt;&gt;Licencia",Solicitudes!$L$3:$L$502,"&lt;&gt;Ausencia")&gt;0,"V",IF(COUNTIFS(Solicitudes!$A$3:$A$502,$A54,Solicitudes!$D$3:$D$502,"&lt;="&amp;K$3,Solicitudes!$E$3:$E$502,"&gt;="&amp;K$3,Solicitudes!$G$3:$G$502,"Aprobada",Solicitudes!$L$3:$L$502,"Licencia")+COUNTIFS(Solicitudes!$A$3:$A$502,$A54,Solicitudes!$D$3:$D$502,"&lt;="&amp;K$3,Solicitudes!$E$3:$E$502,"&gt;="&amp;K$3,Solicitudes!$G$3:$G$502,"Aprobada",Solicitudes!$L$3:$L$502,"Ausencia")&gt;0,"L",IF(COUNTIFS(Solicitudes!$A$3:$A$502,$A54,Solicitudes!$D$3:$D$502,"&lt;="&amp;K$3,Solicitudes!$E$3:$E$502,"&gt;="&amp;K$3,Solicitudes!$G$3:$G$502,"Solicitada")+COUNTIFS(Solicitudes!$A$3:$A$502,$A54,Solicitudes!$D$3:$D$502,"&lt;="&amp;K$3,Solicitudes!$E$3:$E$502,"&gt;="&amp;K$3,Solicitudes!$G$3:$G$502,"Planificada")&gt;0,"P",""))))</f>
        <v/>
      </c>
      <c r="L54" s="27">
        <f>IF(OR(L$3="",$A54=""),"",IF(COUNTIFS(Solicitudes!$A$3:$A$502,$A54,Solicitudes!$D$3:$D$502,"&lt;="&amp;L$3,Solicitudes!$E$3:$E$502,"&gt;="&amp;L$3,Solicitudes!$G$3:$G$502,"Aprobada",Solicitudes!$L$3:$L$502,"&lt;&gt;Licencia",Solicitudes!$L$3:$L$502,"&lt;&gt;Ausencia")&gt;0,"V",IF(COUNTIFS(Solicitudes!$A$3:$A$502,$A54,Solicitudes!$D$3:$D$502,"&lt;="&amp;L$3,Solicitudes!$E$3:$E$502,"&gt;="&amp;L$3,Solicitudes!$G$3:$G$502,"Aprobada",Solicitudes!$L$3:$L$502,"Licencia")+COUNTIFS(Solicitudes!$A$3:$A$502,$A54,Solicitudes!$D$3:$D$502,"&lt;="&amp;L$3,Solicitudes!$E$3:$E$502,"&gt;="&amp;L$3,Solicitudes!$G$3:$G$502,"Aprobada",Solicitudes!$L$3:$L$502,"Ausencia")&gt;0,"L",IF(COUNTIFS(Solicitudes!$A$3:$A$502,$A54,Solicitudes!$D$3:$D$502,"&lt;="&amp;L$3,Solicitudes!$E$3:$E$502,"&gt;="&amp;L$3,Solicitudes!$G$3:$G$502,"Solicitada")+COUNTIFS(Solicitudes!$A$3:$A$502,$A54,Solicitudes!$D$3:$D$502,"&lt;="&amp;L$3,Solicitudes!$E$3:$E$502,"&gt;="&amp;L$3,Solicitudes!$G$3:$G$502,"Planificada")&gt;0,"P",""))))</f>
        <v/>
      </c>
      <c r="M54" s="27">
        <f>IF(OR(M$3="",$A54=""),"",IF(COUNTIFS(Solicitudes!$A$3:$A$502,$A54,Solicitudes!$D$3:$D$502,"&lt;="&amp;M$3,Solicitudes!$E$3:$E$502,"&gt;="&amp;M$3,Solicitudes!$G$3:$G$502,"Aprobada",Solicitudes!$L$3:$L$502,"&lt;&gt;Licencia",Solicitudes!$L$3:$L$502,"&lt;&gt;Ausencia")&gt;0,"V",IF(COUNTIFS(Solicitudes!$A$3:$A$502,$A54,Solicitudes!$D$3:$D$502,"&lt;="&amp;M$3,Solicitudes!$E$3:$E$502,"&gt;="&amp;M$3,Solicitudes!$G$3:$G$502,"Aprobada",Solicitudes!$L$3:$L$502,"Licencia")+COUNTIFS(Solicitudes!$A$3:$A$502,$A54,Solicitudes!$D$3:$D$502,"&lt;="&amp;M$3,Solicitudes!$E$3:$E$502,"&gt;="&amp;M$3,Solicitudes!$G$3:$G$502,"Aprobada",Solicitudes!$L$3:$L$502,"Ausencia")&gt;0,"L",IF(COUNTIFS(Solicitudes!$A$3:$A$502,$A54,Solicitudes!$D$3:$D$502,"&lt;="&amp;M$3,Solicitudes!$E$3:$E$502,"&gt;="&amp;M$3,Solicitudes!$G$3:$G$502,"Solicitada")+COUNTIFS(Solicitudes!$A$3:$A$502,$A54,Solicitudes!$D$3:$D$502,"&lt;="&amp;M$3,Solicitudes!$E$3:$E$502,"&gt;="&amp;M$3,Solicitudes!$G$3:$G$502,"Planificada")&gt;0,"P",""))))</f>
        <v/>
      </c>
      <c r="N54" s="27">
        <f>IF(OR(N$3="",$A54=""),"",IF(COUNTIFS(Solicitudes!$A$3:$A$502,$A54,Solicitudes!$D$3:$D$502,"&lt;="&amp;N$3,Solicitudes!$E$3:$E$502,"&gt;="&amp;N$3,Solicitudes!$G$3:$G$502,"Aprobada",Solicitudes!$L$3:$L$502,"&lt;&gt;Licencia",Solicitudes!$L$3:$L$502,"&lt;&gt;Ausencia")&gt;0,"V",IF(COUNTIFS(Solicitudes!$A$3:$A$502,$A54,Solicitudes!$D$3:$D$502,"&lt;="&amp;N$3,Solicitudes!$E$3:$E$502,"&gt;="&amp;N$3,Solicitudes!$G$3:$G$502,"Aprobada",Solicitudes!$L$3:$L$502,"Licencia")+COUNTIFS(Solicitudes!$A$3:$A$502,$A54,Solicitudes!$D$3:$D$502,"&lt;="&amp;N$3,Solicitudes!$E$3:$E$502,"&gt;="&amp;N$3,Solicitudes!$G$3:$G$502,"Aprobada",Solicitudes!$L$3:$L$502,"Ausencia")&gt;0,"L",IF(COUNTIFS(Solicitudes!$A$3:$A$502,$A54,Solicitudes!$D$3:$D$502,"&lt;="&amp;N$3,Solicitudes!$E$3:$E$502,"&gt;="&amp;N$3,Solicitudes!$G$3:$G$502,"Solicitada")+COUNTIFS(Solicitudes!$A$3:$A$502,$A54,Solicitudes!$D$3:$D$502,"&lt;="&amp;N$3,Solicitudes!$E$3:$E$502,"&gt;="&amp;N$3,Solicitudes!$G$3:$G$502,"Planificada")&gt;0,"P",""))))</f>
        <v/>
      </c>
      <c r="O54" s="27">
        <f>IF(OR(O$3="",$A54=""),"",IF(COUNTIFS(Solicitudes!$A$3:$A$502,$A54,Solicitudes!$D$3:$D$502,"&lt;="&amp;O$3,Solicitudes!$E$3:$E$502,"&gt;="&amp;O$3,Solicitudes!$G$3:$G$502,"Aprobada",Solicitudes!$L$3:$L$502,"&lt;&gt;Licencia",Solicitudes!$L$3:$L$502,"&lt;&gt;Ausencia")&gt;0,"V",IF(COUNTIFS(Solicitudes!$A$3:$A$502,$A54,Solicitudes!$D$3:$D$502,"&lt;="&amp;O$3,Solicitudes!$E$3:$E$502,"&gt;="&amp;O$3,Solicitudes!$G$3:$G$502,"Aprobada",Solicitudes!$L$3:$L$502,"Licencia")+COUNTIFS(Solicitudes!$A$3:$A$502,$A54,Solicitudes!$D$3:$D$502,"&lt;="&amp;O$3,Solicitudes!$E$3:$E$502,"&gt;="&amp;O$3,Solicitudes!$G$3:$G$502,"Aprobada",Solicitudes!$L$3:$L$502,"Ausencia")&gt;0,"L",IF(COUNTIFS(Solicitudes!$A$3:$A$502,$A54,Solicitudes!$D$3:$D$502,"&lt;="&amp;O$3,Solicitudes!$E$3:$E$502,"&gt;="&amp;O$3,Solicitudes!$G$3:$G$502,"Solicitada")+COUNTIFS(Solicitudes!$A$3:$A$502,$A54,Solicitudes!$D$3:$D$502,"&lt;="&amp;O$3,Solicitudes!$E$3:$E$502,"&gt;="&amp;O$3,Solicitudes!$G$3:$G$502,"Planificada")&gt;0,"P",""))))</f>
        <v/>
      </c>
      <c r="P54" s="27">
        <f>IF(OR(P$3="",$A54=""),"",IF(COUNTIFS(Solicitudes!$A$3:$A$502,$A54,Solicitudes!$D$3:$D$502,"&lt;="&amp;P$3,Solicitudes!$E$3:$E$502,"&gt;="&amp;P$3,Solicitudes!$G$3:$G$502,"Aprobada",Solicitudes!$L$3:$L$502,"&lt;&gt;Licencia",Solicitudes!$L$3:$L$502,"&lt;&gt;Ausencia")&gt;0,"V",IF(COUNTIFS(Solicitudes!$A$3:$A$502,$A54,Solicitudes!$D$3:$D$502,"&lt;="&amp;P$3,Solicitudes!$E$3:$E$502,"&gt;="&amp;P$3,Solicitudes!$G$3:$G$502,"Aprobada",Solicitudes!$L$3:$L$502,"Licencia")+COUNTIFS(Solicitudes!$A$3:$A$502,$A54,Solicitudes!$D$3:$D$502,"&lt;="&amp;P$3,Solicitudes!$E$3:$E$502,"&gt;="&amp;P$3,Solicitudes!$G$3:$G$502,"Aprobada",Solicitudes!$L$3:$L$502,"Ausencia")&gt;0,"L",IF(COUNTIFS(Solicitudes!$A$3:$A$502,$A54,Solicitudes!$D$3:$D$502,"&lt;="&amp;P$3,Solicitudes!$E$3:$E$502,"&gt;="&amp;P$3,Solicitudes!$G$3:$G$502,"Solicitada")+COUNTIFS(Solicitudes!$A$3:$A$502,$A54,Solicitudes!$D$3:$D$502,"&lt;="&amp;P$3,Solicitudes!$E$3:$E$502,"&gt;="&amp;P$3,Solicitudes!$G$3:$G$502,"Planificada")&gt;0,"P",""))))</f>
        <v/>
      </c>
      <c r="Q54" s="27">
        <f>IF(OR(Q$3="",$A54=""),"",IF(COUNTIFS(Solicitudes!$A$3:$A$502,$A54,Solicitudes!$D$3:$D$502,"&lt;="&amp;Q$3,Solicitudes!$E$3:$E$502,"&gt;="&amp;Q$3,Solicitudes!$G$3:$G$502,"Aprobada",Solicitudes!$L$3:$L$502,"&lt;&gt;Licencia",Solicitudes!$L$3:$L$502,"&lt;&gt;Ausencia")&gt;0,"V",IF(COUNTIFS(Solicitudes!$A$3:$A$502,$A54,Solicitudes!$D$3:$D$502,"&lt;="&amp;Q$3,Solicitudes!$E$3:$E$502,"&gt;="&amp;Q$3,Solicitudes!$G$3:$G$502,"Aprobada",Solicitudes!$L$3:$L$502,"Licencia")+COUNTIFS(Solicitudes!$A$3:$A$502,$A54,Solicitudes!$D$3:$D$502,"&lt;="&amp;Q$3,Solicitudes!$E$3:$E$502,"&gt;="&amp;Q$3,Solicitudes!$G$3:$G$502,"Aprobada",Solicitudes!$L$3:$L$502,"Ausencia")&gt;0,"L",IF(COUNTIFS(Solicitudes!$A$3:$A$502,$A54,Solicitudes!$D$3:$D$502,"&lt;="&amp;Q$3,Solicitudes!$E$3:$E$502,"&gt;="&amp;Q$3,Solicitudes!$G$3:$G$502,"Solicitada")+COUNTIFS(Solicitudes!$A$3:$A$502,$A54,Solicitudes!$D$3:$D$502,"&lt;="&amp;Q$3,Solicitudes!$E$3:$E$502,"&gt;="&amp;Q$3,Solicitudes!$G$3:$G$502,"Planificada")&gt;0,"P",""))))</f>
        <v/>
      </c>
      <c r="R54" s="27">
        <f>IF(OR(R$3="",$A54=""),"",IF(COUNTIFS(Solicitudes!$A$3:$A$502,$A54,Solicitudes!$D$3:$D$502,"&lt;="&amp;R$3,Solicitudes!$E$3:$E$502,"&gt;="&amp;R$3,Solicitudes!$G$3:$G$502,"Aprobada",Solicitudes!$L$3:$L$502,"&lt;&gt;Licencia",Solicitudes!$L$3:$L$502,"&lt;&gt;Ausencia")&gt;0,"V",IF(COUNTIFS(Solicitudes!$A$3:$A$502,$A54,Solicitudes!$D$3:$D$502,"&lt;="&amp;R$3,Solicitudes!$E$3:$E$502,"&gt;="&amp;R$3,Solicitudes!$G$3:$G$502,"Aprobada",Solicitudes!$L$3:$L$502,"Licencia")+COUNTIFS(Solicitudes!$A$3:$A$502,$A54,Solicitudes!$D$3:$D$502,"&lt;="&amp;R$3,Solicitudes!$E$3:$E$502,"&gt;="&amp;R$3,Solicitudes!$G$3:$G$502,"Aprobada",Solicitudes!$L$3:$L$502,"Ausencia")&gt;0,"L",IF(COUNTIFS(Solicitudes!$A$3:$A$502,$A54,Solicitudes!$D$3:$D$502,"&lt;="&amp;R$3,Solicitudes!$E$3:$E$502,"&gt;="&amp;R$3,Solicitudes!$G$3:$G$502,"Solicitada")+COUNTIFS(Solicitudes!$A$3:$A$502,$A54,Solicitudes!$D$3:$D$502,"&lt;="&amp;R$3,Solicitudes!$E$3:$E$502,"&gt;="&amp;R$3,Solicitudes!$G$3:$G$502,"Planificada")&gt;0,"P",""))))</f>
        <v/>
      </c>
      <c r="S54" s="27">
        <f>IF(OR(S$3="",$A54=""),"",IF(COUNTIFS(Solicitudes!$A$3:$A$502,$A54,Solicitudes!$D$3:$D$502,"&lt;="&amp;S$3,Solicitudes!$E$3:$E$502,"&gt;="&amp;S$3,Solicitudes!$G$3:$G$502,"Aprobada",Solicitudes!$L$3:$L$502,"&lt;&gt;Licencia",Solicitudes!$L$3:$L$502,"&lt;&gt;Ausencia")&gt;0,"V",IF(COUNTIFS(Solicitudes!$A$3:$A$502,$A54,Solicitudes!$D$3:$D$502,"&lt;="&amp;S$3,Solicitudes!$E$3:$E$502,"&gt;="&amp;S$3,Solicitudes!$G$3:$G$502,"Aprobada",Solicitudes!$L$3:$L$502,"Licencia")+COUNTIFS(Solicitudes!$A$3:$A$502,$A54,Solicitudes!$D$3:$D$502,"&lt;="&amp;S$3,Solicitudes!$E$3:$E$502,"&gt;="&amp;S$3,Solicitudes!$G$3:$G$502,"Aprobada",Solicitudes!$L$3:$L$502,"Ausencia")&gt;0,"L",IF(COUNTIFS(Solicitudes!$A$3:$A$502,$A54,Solicitudes!$D$3:$D$502,"&lt;="&amp;S$3,Solicitudes!$E$3:$E$502,"&gt;="&amp;S$3,Solicitudes!$G$3:$G$502,"Solicitada")+COUNTIFS(Solicitudes!$A$3:$A$502,$A54,Solicitudes!$D$3:$D$502,"&lt;="&amp;S$3,Solicitudes!$E$3:$E$502,"&gt;="&amp;S$3,Solicitudes!$G$3:$G$502,"Planificada")&gt;0,"P",""))))</f>
        <v/>
      </c>
      <c r="T54" s="27">
        <f>IF(OR(T$3="",$A54=""),"",IF(COUNTIFS(Solicitudes!$A$3:$A$502,$A54,Solicitudes!$D$3:$D$502,"&lt;="&amp;T$3,Solicitudes!$E$3:$E$502,"&gt;="&amp;T$3,Solicitudes!$G$3:$G$502,"Aprobada",Solicitudes!$L$3:$L$502,"&lt;&gt;Licencia",Solicitudes!$L$3:$L$502,"&lt;&gt;Ausencia")&gt;0,"V",IF(COUNTIFS(Solicitudes!$A$3:$A$502,$A54,Solicitudes!$D$3:$D$502,"&lt;="&amp;T$3,Solicitudes!$E$3:$E$502,"&gt;="&amp;T$3,Solicitudes!$G$3:$G$502,"Aprobada",Solicitudes!$L$3:$L$502,"Licencia")+COUNTIFS(Solicitudes!$A$3:$A$502,$A54,Solicitudes!$D$3:$D$502,"&lt;="&amp;T$3,Solicitudes!$E$3:$E$502,"&gt;="&amp;T$3,Solicitudes!$G$3:$G$502,"Aprobada",Solicitudes!$L$3:$L$502,"Ausencia")&gt;0,"L",IF(COUNTIFS(Solicitudes!$A$3:$A$502,$A54,Solicitudes!$D$3:$D$502,"&lt;="&amp;T$3,Solicitudes!$E$3:$E$502,"&gt;="&amp;T$3,Solicitudes!$G$3:$G$502,"Solicitada")+COUNTIFS(Solicitudes!$A$3:$A$502,$A54,Solicitudes!$D$3:$D$502,"&lt;="&amp;T$3,Solicitudes!$E$3:$E$502,"&gt;="&amp;T$3,Solicitudes!$G$3:$G$502,"Planificada")&gt;0,"P",""))))</f>
        <v/>
      </c>
      <c r="U54" s="27">
        <f>IF(OR(U$3="",$A54=""),"",IF(COUNTIFS(Solicitudes!$A$3:$A$502,$A54,Solicitudes!$D$3:$D$502,"&lt;="&amp;U$3,Solicitudes!$E$3:$E$502,"&gt;="&amp;U$3,Solicitudes!$G$3:$G$502,"Aprobada",Solicitudes!$L$3:$L$502,"&lt;&gt;Licencia",Solicitudes!$L$3:$L$502,"&lt;&gt;Ausencia")&gt;0,"V",IF(COUNTIFS(Solicitudes!$A$3:$A$502,$A54,Solicitudes!$D$3:$D$502,"&lt;="&amp;U$3,Solicitudes!$E$3:$E$502,"&gt;="&amp;U$3,Solicitudes!$G$3:$G$502,"Aprobada",Solicitudes!$L$3:$L$502,"Licencia")+COUNTIFS(Solicitudes!$A$3:$A$502,$A54,Solicitudes!$D$3:$D$502,"&lt;="&amp;U$3,Solicitudes!$E$3:$E$502,"&gt;="&amp;U$3,Solicitudes!$G$3:$G$502,"Aprobada",Solicitudes!$L$3:$L$502,"Ausencia")&gt;0,"L",IF(COUNTIFS(Solicitudes!$A$3:$A$502,$A54,Solicitudes!$D$3:$D$502,"&lt;="&amp;U$3,Solicitudes!$E$3:$E$502,"&gt;="&amp;U$3,Solicitudes!$G$3:$G$502,"Solicitada")+COUNTIFS(Solicitudes!$A$3:$A$502,$A54,Solicitudes!$D$3:$D$502,"&lt;="&amp;U$3,Solicitudes!$E$3:$E$502,"&gt;="&amp;U$3,Solicitudes!$G$3:$G$502,"Planificada")&gt;0,"P",""))))</f>
        <v/>
      </c>
      <c r="V54" s="27">
        <f>IF(OR(V$3="",$A54=""),"",IF(COUNTIFS(Solicitudes!$A$3:$A$502,$A54,Solicitudes!$D$3:$D$502,"&lt;="&amp;V$3,Solicitudes!$E$3:$E$502,"&gt;="&amp;V$3,Solicitudes!$G$3:$G$502,"Aprobada",Solicitudes!$L$3:$L$502,"&lt;&gt;Licencia",Solicitudes!$L$3:$L$502,"&lt;&gt;Ausencia")&gt;0,"V",IF(COUNTIFS(Solicitudes!$A$3:$A$502,$A54,Solicitudes!$D$3:$D$502,"&lt;="&amp;V$3,Solicitudes!$E$3:$E$502,"&gt;="&amp;V$3,Solicitudes!$G$3:$G$502,"Aprobada",Solicitudes!$L$3:$L$502,"Licencia")+COUNTIFS(Solicitudes!$A$3:$A$502,$A54,Solicitudes!$D$3:$D$502,"&lt;="&amp;V$3,Solicitudes!$E$3:$E$502,"&gt;="&amp;V$3,Solicitudes!$G$3:$G$502,"Aprobada",Solicitudes!$L$3:$L$502,"Ausencia")&gt;0,"L",IF(COUNTIFS(Solicitudes!$A$3:$A$502,$A54,Solicitudes!$D$3:$D$502,"&lt;="&amp;V$3,Solicitudes!$E$3:$E$502,"&gt;="&amp;V$3,Solicitudes!$G$3:$G$502,"Solicitada")+COUNTIFS(Solicitudes!$A$3:$A$502,$A54,Solicitudes!$D$3:$D$502,"&lt;="&amp;V$3,Solicitudes!$E$3:$E$502,"&gt;="&amp;V$3,Solicitudes!$G$3:$G$502,"Planificada")&gt;0,"P",""))))</f>
        <v/>
      </c>
      <c r="W54" s="27">
        <f>IF(OR(W$3="",$A54=""),"",IF(COUNTIFS(Solicitudes!$A$3:$A$502,$A54,Solicitudes!$D$3:$D$502,"&lt;="&amp;W$3,Solicitudes!$E$3:$E$502,"&gt;="&amp;W$3,Solicitudes!$G$3:$G$502,"Aprobada",Solicitudes!$L$3:$L$502,"&lt;&gt;Licencia",Solicitudes!$L$3:$L$502,"&lt;&gt;Ausencia")&gt;0,"V",IF(COUNTIFS(Solicitudes!$A$3:$A$502,$A54,Solicitudes!$D$3:$D$502,"&lt;="&amp;W$3,Solicitudes!$E$3:$E$502,"&gt;="&amp;W$3,Solicitudes!$G$3:$G$502,"Aprobada",Solicitudes!$L$3:$L$502,"Licencia")+COUNTIFS(Solicitudes!$A$3:$A$502,$A54,Solicitudes!$D$3:$D$502,"&lt;="&amp;W$3,Solicitudes!$E$3:$E$502,"&gt;="&amp;W$3,Solicitudes!$G$3:$G$502,"Aprobada",Solicitudes!$L$3:$L$502,"Ausencia")&gt;0,"L",IF(COUNTIFS(Solicitudes!$A$3:$A$502,$A54,Solicitudes!$D$3:$D$502,"&lt;="&amp;W$3,Solicitudes!$E$3:$E$502,"&gt;="&amp;W$3,Solicitudes!$G$3:$G$502,"Solicitada")+COUNTIFS(Solicitudes!$A$3:$A$502,$A54,Solicitudes!$D$3:$D$502,"&lt;="&amp;W$3,Solicitudes!$E$3:$E$502,"&gt;="&amp;W$3,Solicitudes!$G$3:$G$502,"Planificada")&gt;0,"P",""))))</f>
        <v/>
      </c>
      <c r="X54" s="27">
        <f>IF(OR(X$3="",$A54=""),"",IF(COUNTIFS(Solicitudes!$A$3:$A$502,$A54,Solicitudes!$D$3:$D$502,"&lt;="&amp;X$3,Solicitudes!$E$3:$E$502,"&gt;="&amp;X$3,Solicitudes!$G$3:$G$502,"Aprobada",Solicitudes!$L$3:$L$502,"&lt;&gt;Licencia",Solicitudes!$L$3:$L$502,"&lt;&gt;Ausencia")&gt;0,"V",IF(COUNTIFS(Solicitudes!$A$3:$A$502,$A54,Solicitudes!$D$3:$D$502,"&lt;="&amp;X$3,Solicitudes!$E$3:$E$502,"&gt;="&amp;X$3,Solicitudes!$G$3:$G$502,"Aprobada",Solicitudes!$L$3:$L$502,"Licencia")+COUNTIFS(Solicitudes!$A$3:$A$502,$A54,Solicitudes!$D$3:$D$502,"&lt;="&amp;X$3,Solicitudes!$E$3:$E$502,"&gt;="&amp;X$3,Solicitudes!$G$3:$G$502,"Aprobada",Solicitudes!$L$3:$L$502,"Ausencia")&gt;0,"L",IF(COUNTIFS(Solicitudes!$A$3:$A$502,$A54,Solicitudes!$D$3:$D$502,"&lt;="&amp;X$3,Solicitudes!$E$3:$E$502,"&gt;="&amp;X$3,Solicitudes!$G$3:$G$502,"Solicitada")+COUNTIFS(Solicitudes!$A$3:$A$502,$A54,Solicitudes!$D$3:$D$502,"&lt;="&amp;X$3,Solicitudes!$E$3:$E$502,"&gt;="&amp;X$3,Solicitudes!$G$3:$G$502,"Planificada")&gt;0,"P",""))))</f>
        <v/>
      </c>
      <c r="Y54" s="27">
        <f>IF(OR(Y$3="",$A54=""),"",IF(COUNTIFS(Solicitudes!$A$3:$A$502,$A54,Solicitudes!$D$3:$D$502,"&lt;="&amp;Y$3,Solicitudes!$E$3:$E$502,"&gt;="&amp;Y$3,Solicitudes!$G$3:$G$502,"Aprobada",Solicitudes!$L$3:$L$502,"&lt;&gt;Licencia",Solicitudes!$L$3:$L$502,"&lt;&gt;Ausencia")&gt;0,"V",IF(COUNTIFS(Solicitudes!$A$3:$A$502,$A54,Solicitudes!$D$3:$D$502,"&lt;="&amp;Y$3,Solicitudes!$E$3:$E$502,"&gt;="&amp;Y$3,Solicitudes!$G$3:$G$502,"Aprobada",Solicitudes!$L$3:$L$502,"Licencia")+COUNTIFS(Solicitudes!$A$3:$A$502,$A54,Solicitudes!$D$3:$D$502,"&lt;="&amp;Y$3,Solicitudes!$E$3:$E$502,"&gt;="&amp;Y$3,Solicitudes!$G$3:$G$502,"Aprobada",Solicitudes!$L$3:$L$502,"Ausencia")&gt;0,"L",IF(COUNTIFS(Solicitudes!$A$3:$A$502,$A54,Solicitudes!$D$3:$D$502,"&lt;="&amp;Y$3,Solicitudes!$E$3:$E$502,"&gt;="&amp;Y$3,Solicitudes!$G$3:$G$502,"Solicitada")+COUNTIFS(Solicitudes!$A$3:$A$502,$A54,Solicitudes!$D$3:$D$502,"&lt;="&amp;Y$3,Solicitudes!$E$3:$E$502,"&gt;="&amp;Y$3,Solicitudes!$G$3:$G$502,"Planificada")&gt;0,"P",""))))</f>
        <v/>
      </c>
      <c r="Z54" s="27">
        <f>IF(OR(Z$3="",$A54=""),"",IF(COUNTIFS(Solicitudes!$A$3:$A$502,$A54,Solicitudes!$D$3:$D$502,"&lt;="&amp;Z$3,Solicitudes!$E$3:$E$502,"&gt;="&amp;Z$3,Solicitudes!$G$3:$G$502,"Aprobada",Solicitudes!$L$3:$L$502,"&lt;&gt;Licencia",Solicitudes!$L$3:$L$502,"&lt;&gt;Ausencia")&gt;0,"V",IF(COUNTIFS(Solicitudes!$A$3:$A$502,$A54,Solicitudes!$D$3:$D$502,"&lt;="&amp;Z$3,Solicitudes!$E$3:$E$502,"&gt;="&amp;Z$3,Solicitudes!$G$3:$G$502,"Aprobada",Solicitudes!$L$3:$L$502,"Licencia")+COUNTIFS(Solicitudes!$A$3:$A$502,$A54,Solicitudes!$D$3:$D$502,"&lt;="&amp;Z$3,Solicitudes!$E$3:$E$502,"&gt;="&amp;Z$3,Solicitudes!$G$3:$G$502,"Aprobada",Solicitudes!$L$3:$L$502,"Ausencia")&gt;0,"L",IF(COUNTIFS(Solicitudes!$A$3:$A$502,$A54,Solicitudes!$D$3:$D$502,"&lt;="&amp;Z$3,Solicitudes!$E$3:$E$502,"&gt;="&amp;Z$3,Solicitudes!$G$3:$G$502,"Solicitada")+COUNTIFS(Solicitudes!$A$3:$A$502,$A54,Solicitudes!$D$3:$D$502,"&lt;="&amp;Z$3,Solicitudes!$E$3:$E$502,"&gt;="&amp;Z$3,Solicitudes!$G$3:$G$502,"Planificada")&gt;0,"P",""))))</f>
        <v/>
      </c>
      <c r="AA54" s="27">
        <f>IF(OR(AA$3="",$A54=""),"",IF(COUNTIFS(Solicitudes!$A$3:$A$502,$A54,Solicitudes!$D$3:$D$502,"&lt;="&amp;AA$3,Solicitudes!$E$3:$E$502,"&gt;="&amp;AA$3,Solicitudes!$G$3:$G$502,"Aprobada",Solicitudes!$L$3:$L$502,"&lt;&gt;Licencia",Solicitudes!$L$3:$L$502,"&lt;&gt;Ausencia")&gt;0,"V",IF(COUNTIFS(Solicitudes!$A$3:$A$502,$A54,Solicitudes!$D$3:$D$502,"&lt;="&amp;AA$3,Solicitudes!$E$3:$E$502,"&gt;="&amp;AA$3,Solicitudes!$G$3:$G$502,"Aprobada",Solicitudes!$L$3:$L$502,"Licencia")+COUNTIFS(Solicitudes!$A$3:$A$502,$A54,Solicitudes!$D$3:$D$502,"&lt;="&amp;AA$3,Solicitudes!$E$3:$E$502,"&gt;="&amp;AA$3,Solicitudes!$G$3:$G$502,"Aprobada",Solicitudes!$L$3:$L$502,"Ausencia")&gt;0,"L",IF(COUNTIFS(Solicitudes!$A$3:$A$502,$A54,Solicitudes!$D$3:$D$502,"&lt;="&amp;AA$3,Solicitudes!$E$3:$E$502,"&gt;="&amp;AA$3,Solicitudes!$G$3:$G$502,"Solicitada")+COUNTIFS(Solicitudes!$A$3:$A$502,$A54,Solicitudes!$D$3:$D$502,"&lt;="&amp;AA$3,Solicitudes!$E$3:$E$502,"&gt;="&amp;AA$3,Solicitudes!$G$3:$G$502,"Planificada")&gt;0,"P",""))))</f>
        <v/>
      </c>
      <c r="AB54" s="27">
        <f>IF(OR(AB$3="",$A54=""),"",IF(COUNTIFS(Solicitudes!$A$3:$A$502,$A54,Solicitudes!$D$3:$D$502,"&lt;="&amp;AB$3,Solicitudes!$E$3:$E$502,"&gt;="&amp;AB$3,Solicitudes!$G$3:$G$502,"Aprobada",Solicitudes!$L$3:$L$502,"&lt;&gt;Licencia",Solicitudes!$L$3:$L$502,"&lt;&gt;Ausencia")&gt;0,"V",IF(COUNTIFS(Solicitudes!$A$3:$A$502,$A54,Solicitudes!$D$3:$D$502,"&lt;="&amp;AB$3,Solicitudes!$E$3:$E$502,"&gt;="&amp;AB$3,Solicitudes!$G$3:$G$502,"Aprobada",Solicitudes!$L$3:$L$502,"Licencia")+COUNTIFS(Solicitudes!$A$3:$A$502,$A54,Solicitudes!$D$3:$D$502,"&lt;="&amp;AB$3,Solicitudes!$E$3:$E$502,"&gt;="&amp;AB$3,Solicitudes!$G$3:$G$502,"Aprobada",Solicitudes!$L$3:$L$502,"Ausencia")&gt;0,"L",IF(COUNTIFS(Solicitudes!$A$3:$A$502,$A54,Solicitudes!$D$3:$D$502,"&lt;="&amp;AB$3,Solicitudes!$E$3:$E$502,"&gt;="&amp;AB$3,Solicitudes!$G$3:$G$502,"Solicitada")+COUNTIFS(Solicitudes!$A$3:$A$502,$A54,Solicitudes!$D$3:$D$502,"&lt;="&amp;AB$3,Solicitudes!$E$3:$E$502,"&gt;="&amp;AB$3,Solicitudes!$G$3:$G$502,"Planificada")&gt;0,"P",""))))</f>
        <v/>
      </c>
      <c r="AC54" s="27">
        <f>IF(OR(AC$3="",$A54=""),"",IF(COUNTIFS(Solicitudes!$A$3:$A$502,$A54,Solicitudes!$D$3:$D$502,"&lt;="&amp;AC$3,Solicitudes!$E$3:$E$502,"&gt;="&amp;AC$3,Solicitudes!$G$3:$G$502,"Aprobada",Solicitudes!$L$3:$L$502,"&lt;&gt;Licencia",Solicitudes!$L$3:$L$502,"&lt;&gt;Ausencia")&gt;0,"V",IF(COUNTIFS(Solicitudes!$A$3:$A$502,$A54,Solicitudes!$D$3:$D$502,"&lt;="&amp;AC$3,Solicitudes!$E$3:$E$502,"&gt;="&amp;AC$3,Solicitudes!$G$3:$G$502,"Aprobada",Solicitudes!$L$3:$L$502,"Licencia")+COUNTIFS(Solicitudes!$A$3:$A$502,$A54,Solicitudes!$D$3:$D$502,"&lt;="&amp;AC$3,Solicitudes!$E$3:$E$502,"&gt;="&amp;AC$3,Solicitudes!$G$3:$G$502,"Aprobada",Solicitudes!$L$3:$L$502,"Ausencia")&gt;0,"L",IF(COUNTIFS(Solicitudes!$A$3:$A$502,$A54,Solicitudes!$D$3:$D$502,"&lt;="&amp;AC$3,Solicitudes!$E$3:$E$502,"&gt;="&amp;AC$3,Solicitudes!$G$3:$G$502,"Solicitada")+COUNTIFS(Solicitudes!$A$3:$A$502,$A54,Solicitudes!$D$3:$D$502,"&lt;="&amp;AC$3,Solicitudes!$E$3:$E$502,"&gt;="&amp;AC$3,Solicitudes!$G$3:$G$502,"Planificada")&gt;0,"P",""))))</f>
        <v/>
      </c>
      <c r="AD54" s="27">
        <f>IF(OR(AD$3="",$A54=""),"",IF(COUNTIFS(Solicitudes!$A$3:$A$502,$A54,Solicitudes!$D$3:$D$502,"&lt;="&amp;AD$3,Solicitudes!$E$3:$E$502,"&gt;="&amp;AD$3,Solicitudes!$G$3:$G$502,"Aprobada",Solicitudes!$L$3:$L$502,"&lt;&gt;Licencia",Solicitudes!$L$3:$L$502,"&lt;&gt;Ausencia")&gt;0,"V",IF(COUNTIFS(Solicitudes!$A$3:$A$502,$A54,Solicitudes!$D$3:$D$502,"&lt;="&amp;AD$3,Solicitudes!$E$3:$E$502,"&gt;="&amp;AD$3,Solicitudes!$G$3:$G$502,"Aprobada",Solicitudes!$L$3:$L$502,"Licencia")+COUNTIFS(Solicitudes!$A$3:$A$502,$A54,Solicitudes!$D$3:$D$502,"&lt;="&amp;AD$3,Solicitudes!$E$3:$E$502,"&gt;="&amp;AD$3,Solicitudes!$G$3:$G$502,"Aprobada",Solicitudes!$L$3:$L$502,"Ausencia")&gt;0,"L",IF(COUNTIFS(Solicitudes!$A$3:$A$502,$A54,Solicitudes!$D$3:$D$502,"&lt;="&amp;AD$3,Solicitudes!$E$3:$E$502,"&gt;="&amp;AD$3,Solicitudes!$G$3:$G$502,"Solicitada")+COUNTIFS(Solicitudes!$A$3:$A$502,$A54,Solicitudes!$D$3:$D$502,"&lt;="&amp;AD$3,Solicitudes!$E$3:$E$502,"&gt;="&amp;AD$3,Solicitudes!$G$3:$G$502,"Planificada")&gt;0,"P",""))))</f>
        <v/>
      </c>
      <c r="AE54" s="27">
        <f>IF(OR(AE$3="",$A54=""),"",IF(COUNTIFS(Solicitudes!$A$3:$A$502,$A54,Solicitudes!$D$3:$D$502,"&lt;="&amp;AE$3,Solicitudes!$E$3:$E$502,"&gt;="&amp;AE$3,Solicitudes!$G$3:$G$502,"Aprobada",Solicitudes!$L$3:$L$502,"&lt;&gt;Licencia",Solicitudes!$L$3:$L$502,"&lt;&gt;Ausencia")&gt;0,"V",IF(COUNTIFS(Solicitudes!$A$3:$A$502,$A54,Solicitudes!$D$3:$D$502,"&lt;="&amp;AE$3,Solicitudes!$E$3:$E$502,"&gt;="&amp;AE$3,Solicitudes!$G$3:$G$502,"Aprobada",Solicitudes!$L$3:$L$502,"Licencia")+COUNTIFS(Solicitudes!$A$3:$A$502,$A54,Solicitudes!$D$3:$D$502,"&lt;="&amp;AE$3,Solicitudes!$E$3:$E$502,"&gt;="&amp;AE$3,Solicitudes!$G$3:$G$502,"Aprobada",Solicitudes!$L$3:$L$502,"Ausencia")&gt;0,"L",IF(COUNTIFS(Solicitudes!$A$3:$A$502,$A54,Solicitudes!$D$3:$D$502,"&lt;="&amp;AE$3,Solicitudes!$E$3:$E$502,"&gt;="&amp;AE$3,Solicitudes!$G$3:$G$502,"Solicitada")+COUNTIFS(Solicitudes!$A$3:$A$502,$A54,Solicitudes!$D$3:$D$502,"&lt;="&amp;AE$3,Solicitudes!$E$3:$E$502,"&gt;="&amp;AE$3,Solicitudes!$G$3:$G$502,"Planificada")&gt;0,"P",""))))</f>
        <v/>
      </c>
      <c r="AF54" s="27">
        <f>IF(OR(AF$3="",$A54=""),"",IF(COUNTIFS(Solicitudes!$A$3:$A$502,$A54,Solicitudes!$D$3:$D$502,"&lt;="&amp;AF$3,Solicitudes!$E$3:$E$502,"&gt;="&amp;AF$3,Solicitudes!$G$3:$G$502,"Aprobada",Solicitudes!$L$3:$L$502,"&lt;&gt;Licencia",Solicitudes!$L$3:$L$502,"&lt;&gt;Ausencia")&gt;0,"V",IF(COUNTIFS(Solicitudes!$A$3:$A$502,$A54,Solicitudes!$D$3:$D$502,"&lt;="&amp;AF$3,Solicitudes!$E$3:$E$502,"&gt;="&amp;AF$3,Solicitudes!$G$3:$G$502,"Aprobada",Solicitudes!$L$3:$L$502,"Licencia")+COUNTIFS(Solicitudes!$A$3:$A$502,$A54,Solicitudes!$D$3:$D$502,"&lt;="&amp;AF$3,Solicitudes!$E$3:$E$502,"&gt;="&amp;AF$3,Solicitudes!$G$3:$G$502,"Aprobada",Solicitudes!$L$3:$L$502,"Ausencia")&gt;0,"L",IF(COUNTIFS(Solicitudes!$A$3:$A$502,$A54,Solicitudes!$D$3:$D$502,"&lt;="&amp;AF$3,Solicitudes!$E$3:$E$502,"&gt;="&amp;AF$3,Solicitudes!$G$3:$G$502,"Solicitada")+COUNTIFS(Solicitudes!$A$3:$A$502,$A54,Solicitudes!$D$3:$D$502,"&lt;="&amp;AF$3,Solicitudes!$E$3:$E$502,"&gt;="&amp;AF$3,Solicitudes!$G$3:$G$502,"Planificada")&gt;0,"P",""))))</f>
        <v/>
      </c>
      <c r="AG54" s="27">
        <f>IF(OR(AG$3="",$A54=""),"",IF(COUNTIFS(Solicitudes!$A$3:$A$502,$A54,Solicitudes!$D$3:$D$502,"&lt;="&amp;AG$3,Solicitudes!$E$3:$E$502,"&gt;="&amp;AG$3,Solicitudes!$G$3:$G$502,"Aprobada",Solicitudes!$L$3:$L$502,"&lt;&gt;Licencia",Solicitudes!$L$3:$L$502,"&lt;&gt;Ausencia")&gt;0,"V",IF(COUNTIFS(Solicitudes!$A$3:$A$502,$A54,Solicitudes!$D$3:$D$502,"&lt;="&amp;AG$3,Solicitudes!$E$3:$E$502,"&gt;="&amp;AG$3,Solicitudes!$G$3:$G$502,"Aprobada",Solicitudes!$L$3:$L$502,"Licencia")+COUNTIFS(Solicitudes!$A$3:$A$502,$A54,Solicitudes!$D$3:$D$502,"&lt;="&amp;AG$3,Solicitudes!$E$3:$E$502,"&gt;="&amp;AG$3,Solicitudes!$G$3:$G$502,"Aprobada",Solicitudes!$L$3:$L$502,"Ausencia")&gt;0,"L",IF(COUNTIFS(Solicitudes!$A$3:$A$502,$A54,Solicitudes!$D$3:$D$502,"&lt;="&amp;AG$3,Solicitudes!$E$3:$E$502,"&gt;="&amp;AG$3,Solicitudes!$G$3:$G$502,"Solicitada")+COUNTIFS(Solicitudes!$A$3:$A$502,$A54,Solicitudes!$D$3:$D$502,"&lt;="&amp;AG$3,Solicitudes!$E$3:$E$502,"&gt;="&amp;AG$3,Solicitudes!$G$3:$G$502,"Planificada")&gt;0,"P",""))))</f>
        <v/>
      </c>
    </row>
    <row r="55">
      <c r="A55">
        <f>IF(Saldos!A55="","",Saldos!A55)</f>
        <v/>
      </c>
      <c r="B55">
        <f>IF(A55="","",Saldos!B55)</f>
        <v/>
      </c>
      <c r="C55" s="27">
        <f>IF(OR(C$3="",$A55=""),"",IF(COUNTIFS(Solicitudes!$A$3:$A$502,$A55,Solicitudes!$D$3:$D$502,"&lt;="&amp;C$3,Solicitudes!$E$3:$E$502,"&gt;="&amp;C$3,Solicitudes!$G$3:$G$502,"Aprobada",Solicitudes!$L$3:$L$502,"&lt;&gt;Licencia",Solicitudes!$L$3:$L$502,"&lt;&gt;Ausencia")&gt;0,"V",IF(COUNTIFS(Solicitudes!$A$3:$A$502,$A55,Solicitudes!$D$3:$D$502,"&lt;="&amp;C$3,Solicitudes!$E$3:$E$502,"&gt;="&amp;C$3,Solicitudes!$G$3:$G$502,"Aprobada",Solicitudes!$L$3:$L$502,"Licencia")+COUNTIFS(Solicitudes!$A$3:$A$502,$A55,Solicitudes!$D$3:$D$502,"&lt;="&amp;C$3,Solicitudes!$E$3:$E$502,"&gt;="&amp;C$3,Solicitudes!$G$3:$G$502,"Aprobada",Solicitudes!$L$3:$L$502,"Ausencia")&gt;0,"L",IF(COUNTIFS(Solicitudes!$A$3:$A$502,$A55,Solicitudes!$D$3:$D$502,"&lt;="&amp;C$3,Solicitudes!$E$3:$E$502,"&gt;="&amp;C$3,Solicitudes!$G$3:$G$502,"Solicitada")+COUNTIFS(Solicitudes!$A$3:$A$502,$A55,Solicitudes!$D$3:$D$502,"&lt;="&amp;C$3,Solicitudes!$E$3:$E$502,"&gt;="&amp;C$3,Solicitudes!$G$3:$G$502,"Planificada")&gt;0,"P",""))))</f>
        <v/>
      </c>
      <c r="D55" s="27">
        <f>IF(OR(D$3="",$A55=""),"",IF(COUNTIFS(Solicitudes!$A$3:$A$502,$A55,Solicitudes!$D$3:$D$502,"&lt;="&amp;D$3,Solicitudes!$E$3:$E$502,"&gt;="&amp;D$3,Solicitudes!$G$3:$G$502,"Aprobada",Solicitudes!$L$3:$L$502,"&lt;&gt;Licencia",Solicitudes!$L$3:$L$502,"&lt;&gt;Ausencia")&gt;0,"V",IF(COUNTIFS(Solicitudes!$A$3:$A$502,$A55,Solicitudes!$D$3:$D$502,"&lt;="&amp;D$3,Solicitudes!$E$3:$E$502,"&gt;="&amp;D$3,Solicitudes!$G$3:$G$502,"Aprobada",Solicitudes!$L$3:$L$502,"Licencia")+COUNTIFS(Solicitudes!$A$3:$A$502,$A55,Solicitudes!$D$3:$D$502,"&lt;="&amp;D$3,Solicitudes!$E$3:$E$502,"&gt;="&amp;D$3,Solicitudes!$G$3:$G$502,"Aprobada",Solicitudes!$L$3:$L$502,"Ausencia")&gt;0,"L",IF(COUNTIFS(Solicitudes!$A$3:$A$502,$A55,Solicitudes!$D$3:$D$502,"&lt;="&amp;D$3,Solicitudes!$E$3:$E$502,"&gt;="&amp;D$3,Solicitudes!$G$3:$G$502,"Solicitada")+COUNTIFS(Solicitudes!$A$3:$A$502,$A55,Solicitudes!$D$3:$D$502,"&lt;="&amp;D$3,Solicitudes!$E$3:$E$502,"&gt;="&amp;D$3,Solicitudes!$G$3:$G$502,"Planificada")&gt;0,"P",""))))</f>
        <v/>
      </c>
      <c r="E55" s="27">
        <f>IF(OR(E$3="",$A55=""),"",IF(COUNTIFS(Solicitudes!$A$3:$A$502,$A55,Solicitudes!$D$3:$D$502,"&lt;="&amp;E$3,Solicitudes!$E$3:$E$502,"&gt;="&amp;E$3,Solicitudes!$G$3:$G$502,"Aprobada",Solicitudes!$L$3:$L$502,"&lt;&gt;Licencia",Solicitudes!$L$3:$L$502,"&lt;&gt;Ausencia")&gt;0,"V",IF(COUNTIFS(Solicitudes!$A$3:$A$502,$A55,Solicitudes!$D$3:$D$502,"&lt;="&amp;E$3,Solicitudes!$E$3:$E$502,"&gt;="&amp;E$3,Solicitudes!$G$3:$G$502,"Aprobada",Solicitudes!$L$3:$L$502,"Licencia")+COUNTIFS(Solicitudes!$A$3:$A$502,$A55,Solicitudes!$D$3:$D$502,"&lt;="&amp;E$3,Solicitudes!$E$3:$E$502,"&gt;="&amp;E$3,Solicitudes!$G$3:$G$502,"Aprobada",Solicitudes!$L$3:$L$502,"Ausencia")&gt;0,"L",IF(COUNTIFS(Solicitudes!$A$3:$A$502,$A55,Solicitudes!$D$3:$D$502,"&lt;="&amp;E$3,Solicitudes!$E$3:$E$502,"&gt;="&amp;E$3,Solicitudes!$G$3:$G$502,"Solicitada")+COUNTIFS(Solicitudes!$A$3:$A$502,$A55,Solicitudes!$D$3:$D$502,"&lt;="&amp;E$3,Solicitudes!$E$3:$E$502,"&gt;="&amp;E$3,Solicitudes!$G$3:$G$502,"Planificada")&gt;0,"P",""))))</f>
        <v/>
      </c>
      <c r="F55" s="27">
        <f>IF(OR(F$3="",$A55=""),"",IF(COUNTIFS(Solicitudes!$A$3:$A$502,$A55,Solicitudes!$D$3:$D$502,"&lt;="&amp;F$3,Solicitudes!$E$3:$E$502,"&gt;="&amp;F$3,Solicitudes!$G$3:$G$502,"Aprobada",Solicitudes!$L$3:$L$502,"&lt;&gt;Licencia",Solicitudes!$L$3:$L$502,"&lt;&gt;Ausencia")&gt;0,"V",IF(COUNTIFS(Solicitudes!$A$3:$A$502,$A55,Solicitudes!$D$3:$D$502,"&lt;="&amp;F$3,Solicitudes!$E$3:$E$502,"&gt;="&amp;F$3,Solicitudes!$G$3:$G$502,"Aprobada",Solicitudes!$L$3:$L$502,"Licencia")+COUNTIFS(Solicitudes!$A$3:$A$502,$A55,Solicitudes!$D$3:$D$502,"&lt;="&amp;F$3,Solicitudes!$E$3:$E$502,"&gt;="&amp;F$3,Solicitudes!$G$3:$G$502,"Aprobada",Solicitudes!$L$3:$L$502,"Ausencia")&gt;0,"L",IF(COUNTIFS(Solicitudes!$A$3:$A$502,$A55,Solicitudes!$D$3:$D$502,"&lt;="&amp;F$3,Solicitudes!$E$3:$E$502,"&gt;="&amp;F$3,Solicitudes!$G$3:$G$502,"Solicitada")+COUNTIFS(Solicitudes!$A$3:$A$502,$A55,Solicitudes!$D$3:$D$502,"&lt;="&amp;F$3,Solicitudes!$E$3:$E$502,"&gt;="&amp;F$3,Solicitudes!$G$3:$G$502,"Planificada")&gt;0,"P",""))))</f>
        <v/>
      </c>
      <c r="G55" s="27">
        <f>IF(OR(G$3="",$A55=""),"",IF(COUNTIFS(Solicitudes!$A$3:$A$502,$A55,Solicitudes!$D$3:$D$502,"&lt;="&amp;G$3,Solicitudes!$E$3:$E$502,"&gt;="&amp;G$3,Solicitudes!$G$3:$G$502,"Aprobada",Solicitudes!$L$3:$L$502,"&lt;&gt;Licencia",Solicitudes!$L$3:$L$502,"&lt;&gt;Ausencia")&gt;0,"V",IF(COUNTIFS(Solicitudes!$A$3:$A$502,$A55,Solicitudes!$D$3:$D$502,"&lt;="&amp;G$3,Solicitudes!$E$3:$E$502,"&gt;="&amp;G$3,Solicitudes!$G$3:$G$502,"Aprobada",Solicitudes!$L$3:$L$502,"Licencia")+COUNTIFS(Solicitudes!$A$3:$A$502,$A55,Solicitudes!$D$3:$D$502,"&lt;="&amp;G$3,Solicitudes!$E$3:$E$502,"&gt;="&amp;G$3,Solicitudes!$G$3:$G$502,"Aprobada",Solicitudes!$L$3:$L$502,"Ausencia")&gt;0,"L",IF(COUNTIFS(Solicitudes!$A$3:$A$502,$A55,Solicitudes!$D$3:$D$502,"&lt;="&amp;G$3,Solicitudes!$E$3:$E$502,"&gt;="&amp;G$3,Solicitudes!$G$3:$G$502,"Solicitada")+COUNTIFS(Solicitudes!$A$3:$A$502,$A55,Solicitudes!$D$3:$D$502,"&lt;="&amp;G$3,Solicitudes!$E$3:$E$502,"&gt;="&amp;G$3,Solicitudes!$G$3:$G$502,"Planificada")&gt;0,"P",""))))</f>
        <v/>
      </c>
      <c r="H55" s="27">
        <f>IF(OR(H$3="",$A55=""),"",IF(COUNTIFS(Solicitudes!$A$3:$A$502,$A55,Solicitudes!$D$3:$D$502,"&lt;="&amp;H$3,Solicitudes!$E$3:$E$502,"&gt;="&amp;H$3,Solicitudes!$G$3:$G$502,"Aprobada",Solicitudes!$L$3:$L$502,"&lt;&gt;Licencia",Solicitudes!$L$3:$L$502,"&lt;&gt;Ausencia")&gt;0,"V",IF(COUNTIFS(Solicitudes!$A$3:$A$502,$A55,Solicitudes!$D$3:$D$502,"&lt;="&amp;H$3,Solicitudes!$E$3:$E$502,"&gt;="&amp;H$3,Solicitudes!$G$3:$G$502,"Aprobada",Solicitudes!$L$3:$L$502,"Licencia")+COUNTIFS(Solicitudes!$A$3:$A$502,$A55,Solicitudes!$D$3:$D$502,"&lt;="&amp;H$3,Solicitudes!$E$3:$E$502,"&gt;="&amp;H$3,Solicitudes!$G$3:$G$502,"Aprobada",Solicitudes!$L$3:$L$502,"Ausencia")&gt;0,"L",IF(COUNTIFS(Solicitudes!$A$3:$A$502,$A55,Solicitudes!$D$3:$D$502,"&lt;="&amp;H$3,Solicitudes!$E$3:$E$502,"&gt;="&amp;H$3,Solicitudes!$G$3:$G$502,"Solicitada")+COUNTIFS(Solicitudes!$A$3:$A$502,$A55,Solicitudes!$D$3:$D$502,"&lt;="&amp;H$3,Solicitudes!$E$3:$E$502,"&gt;="&amp;H$3,Solicitudes!$G$3:$G$502,"Planificada")&gt;0,"P",""))))</f>
        <v/>
      </c>
      <c r="I55" s="27">
        <f>IF(OR(I$3="",$A55=""),"",IF(COUNTIFS(Solicitudes!$A$3:$A$502,$A55,Solicitudes!$D$3:$D$502,"&lt;="&amp;I$3,Solicitudes!$E$3:$E$502,"&gt;="&amp;I$3,Solicitudes!$G$3:$G$502,"Aprobada",Solicitudes!$L$3:$L$502,"&lt;&gt;Licencia",Solicitudes!$L$3:$L$502,"&lt;&gt;Ausencia")&gt;0,"V",IF(COUNTIFS(Solicitudes!$A$3:$A$502,$A55,Solicitudes!$D$3:$D$502,"&lt;="&amp;I$3,Solicitudes!$E$3:$E$502,"&gt;="&amp;I$3,Solicitudes!$G$3:$G$502,"Aprobada",Solicitudes!$L$3:$L$502,"Licencia")+COUNTIFS(Solicitudes!$A$3:$A$502,$A55,Solicitudes!$D$3:$D$502,"&lt;="&amp;I$3,Solicitudes!$E$3:$E$502,"&gt;="&amp;I$3,Solicitudes!$G$3:$G$502,"Aprobada",Solicitudes!$L$3:$L$502,"Ausencia")&gt;0,"L",IF(COUNTIFS(Solicitudes!$A$3:$A$502,$A55,Solicitudes!$D$3:$D$502,"&lt;="&amp;I$3,Solicitudes!$E$3:$E$502,"&gt;="&amp;I$3,Solicitudes!$G$3:$G$502,"Solicitada")+COUNTIFS(Solicitudes!$A$3:$A$502,$A55,Solicitudes!$D$3:$D$502,"&lt;="&amp;I$3,Solicitudes!$E$3:$E$502,"&gt;="&amp;I$3,Solicitudes!$G$3:$G$502,"Planificada")&gt;0,"P",""))))</f>
        <v/>
      </c>
      <c r="J55" s="27">
        <f>IF(OR(J$3="",$A55=""),"",IF(COUNTIFS(Solicitudes!$A$3:$A$502,$A55,Solicitudes!$D$3:$D$502,"&lt;="&amp;J$3,Solicitudes!$E$3:$E$502,"&gt;="&amp;J$3,Solicitudes!$G$3:$G$502,"Aprobada",Solicitudes!$L$3:$L$502,"&lt;&gt;Licencia",Solicitudes!$L$3:$L$502,"&lt;&gt;Ausencia")&gt;0,"V",IF(COUNTIFS(Solicitudes!$A$3:$A$502,$A55,Solicitudes!$D$3:$D$502,"&lt;="&amp;J$3,Solicitudes!$E$3:$E$502,"&gt;="&amp;J$3,Solicitudes!$G$3:$G$502,"Aprobada",Solicitudes!$L$3:$L$502,"Licencia")+COUNTIFS(Solicitudes!$A$3:$A$502,$A55,Solicitudes!$D$3:$D$502,"&lt;="&amp;J$3,Solicitudes!$E$3:$E$502,"&gt;="&amp;J$3,Solicitudes!$G$3:$G$502,"Aprobada",Solicitudes!$L$3:$L$502,"Ausencia")&gt;0,"L",IF(COUNTIFS(Solicitudes!$A$3:$A$502,$A55,Solicitudes!$D$3:$D$502,"&lt;="&amp;J$3,Solicitudes!$E$3:$E$502,"&gt;="&amp;J$3,Solicitudes!$G$3:$G$502,"Solicitada")+COUNTIFS(Solicitudes!$A$3:$A$502,$A55,Solicitudes!$D$3:$D$502,"&lt;="&amp;J$3,Solicitudes!$E$3:$E$502,"&gt;="&amp;J$3,Solicitudes!$G$3:$G$502,"Planificada")&gt;0,"P",""))))</f>
        <v/>
      </c>
      <c r="K55" s="27">
        <f>IF(OR(K$3="",$A55=""),"",IF(COUNTIFS(Solicitudes!$A$3:$A$502,$A55,Solicitudes!$D$3:$D$502,"&lt;="&amp;K$3,Solicitudes!$E$3:$E$502,"&gt;="&amp;K$3,Solicitudes!$G$3:$G$502,"Aprobada",Solicitudes!$L$3:$L$502,"&lt;&gt;Licencia",Solicitudes!$L$3:$L$502,"&lt;&gt;Ausencia")&gt;0,"V",IF(COUNTIFS(Solicitudes!$A$3:$A$502,$A55,Solicitudes!$D$3:$D$502,"&lt;="&amp;K$3,Solicitudes!$E$3:$E$502,"&gt;="&amp;K$3,Solicitudes!$G$3:$G$502,"Aprobada",Solicitudes!$L$3:$L$502,"Licencia")+COUNTIFS(Solicitudes!$A$3:$A$502,$A55,Solicitudes!$D$3:$D$502,"&lt;="&amp;K$3,Solicitudes!$E$3:$E$502,"&gt;="&amp;K$3,Solicitudes!$G$3:$G$502,"Aprobada",Solicitudes!$L$3:$L$502,"Ausencia")&gt;0,"L",IF(COUNTIFS(Solicitudes!$A$3:$A$502,$A55,Solicitudes!$D$3:$D$502,"&lt;="&amp;K$3,Solicitudes!$E$3:$E$502,"&gt;="&amp;K$3,Solicitudes!$G$3:$G$502,"Solicitada")+COUNTIFS(Solicitudes!$A$3:$A$502,$A55,Solicitudes!$D$3:$D$502,"&lt;="&amp;K$3,Solicitudes!$E$3:$E$502,"&gt;="&amp;K$3,Solicitudes!$G$3:$G$502,"Planificada")&gt;0,"P",""))))</f>
        <v/>
      </c>
      <c r="L55" s="27">
        <f>IF(OR(L$3="",$A55=""),"",IF(COUNTIFS(Solicitudes!$A$3:$A$502,$A55,Solicitudes!$D$3:$D$502,"&lt;="&amp;L$3,Solicitudes!$E$3:$E$502,"&gt;="&amp;L$3,Solicitudes!$G$3:$G$502,"Aprobada",Solicitudes!$L$3:$L$502,"&lt;&gt;Licencia",Solicitudes!$L$3:$L$502,"&lt;&gt;Ausencia")&gt;0,"V",IF(COUNTIFS(Solicitudes!$A$3:$A$502,$A55,Solicitudes!$D$3:$D$502,"&lt;="&amp;L$3,Solicitudes!$E$3:$E$502,"&gt;="&amp;L$3,Solicitudes!$G$3:$G$502,"Aprobada",Solicitudes!$L$3:$L$502,"Licencia")+COUNTIFS(Solicitudes!$A$3:$A$502,$A55,Solicitudes!$D$3:$D$502,"&lt;="&amp;L$3,Solicitudes!$E$3:$E$502,"&gt;="&amp;L$3,Solicitudes!$G$3:$G$502,"Aprobada",Solicitudes!$L$3:$L$502,"Ausencia")&gt;0,"L",IF(COUNTIFS(Solicitudes!$A$3:$A$502,$A55,Solicitudes!$D$3:$D$502,"&lt;="&amp;L$3,Solicitudes!$E$3:$E$502,"&gt;="&amp;L$3,Solicitudes!$G$3:$G$502,"Solicitada")+COUNTIFS(Solicitudes!$A$3:$A$502,$A55,Solicitudes!$D$3:$D$502,"&lt;="&amp;L$3,Solicitudes!$E$3:$E$502,"&gt;="&amp;L$3,Solicitudes!$G$3:$G$502,"Planificada")&gt;0,"P",""))))</f>
        <v/>
      </c>
      <c r="M55" s="27">
        <f>IF(OR(M$3="",$A55=""),"",IF(COUNTIFS(Solicitudes!$A$3:$A$502,$A55,Solicitudes!$D$3:$D$502,"&lt;="&amp;M$3,Solicitudes!$E$3:$E$502,"&gt;="&amp;M$3,Solicitudes!$G$3:$G$502,"Aprobada",Solicitudes!$L$3:$L$502,"&lt;&gt;Licencia",Solicitudes!$L$3:$L$502,"&lt;&gt;Ausencia")&gt;0,"V",IF(COUNTIFS(Solicitudes!$A$3:$A$502,$A55,Solicitudes!$D$3:$D$502,"&lt;="&amp;M$3,Solicitudes!$E$3:$E$502,"&gt;="&amp;M$3,Solicitudes!$G$3:$G$502,"Aprobada",Solicitudes!$L$3:$L$502,"Licencia")+COUNTIFS(Solicitudes!$A$3:$A$502,$A55,Solicitudes!$D$3:$D$502,"&lt;="&amp;M$3,Solicitudes!$E$3:$E$502,"&gt;="&amp;M$3,Solicitudes!$G$3:$G$502,"Aprobada",Solicitudes!$L$3:$L$502,"Ausencia")&gt;0,"L",IF(COUNTIFS(Solicitudes!$A$3:$A$502,$A55,Solicitudes!$D$3:$D$502,"&lt;="&amp;M$3,Solicitudes!$E$3:$E$502,"&gt;="&amp;M$3,Solicitudes!$G$3:$G$502,"Solicitada")+COUNTIFS(Solicitudes!$A$3:$A$502,$A55,Solicitudes!$D$3:$D$502,"&lt;="&amp;M$3,Solicitudes!$E$3:$E$502,"&gt;="&amp;M$3,Solicitudes!$G$3:$G$502,"Planificada")&gt;0,"P",""))))</f>
        <v/>
      </c>
      <c r="N55" s="27">
        <f>IF(OR(N$3="",$A55=""),"",IF(COUNTIFS(Solicitudes!$A$3:$A$502,$A55,Solicitudes!$D$3:$D$502,"&lt;="&amp;N$3,Solicitudes!$E$3:$E$502,"&gt;="&amp;N$3,Solicitudes!$G$3:$G$502,"Aprobada",Solicitudes!$L$3:$L$502,"&lt;&gt;Licencia",Solicitudes!$L$3:$L$502,"&lt;&gt;Ausencia")&gt;0,"V",IF(COUNTIFS(Solicitudes!$A$3:$A$502,$A55,Solicitudes!$D$3:$D$502,"&lt;="&amp;N$3,Solicitudes!$E$3:$E$502,"&gt;="&amp;N$3,Solicitudes!$G$3:$G$502,"Aprobada",Solicitudes!$L$3:$L$502,"Licencia")+COUNTIFS(Solicitudes!$A$3:$A$502,$A55,Solicitudes!$D$3:$D$502,"&lt;="&amp;N$3,Solicitudes!$E$3:$E$502,"&gt;="&amp;N$3,Solicitudes!$G$3:$G$502,"Aprobada",Solicitudes!$L$3:$L$502,"Ausencia")&gt;0,"L",IF(COUNTIFS(Solicitudes!$A$3:$A$502,$A55,Solicitudes!$D$3:$D$502,"&lt;="&amp;N$3,Solicitudes!$E$3:$E$502,"&gt;="&amp;N$3,Solicitudes!$G$3:$G$502,"Solicitada")+COUNTIFS(Solicitudes!$A$3:$A$502,$A55,Solicitudes!$D$3:$D$502,"&lt;="&amp;N$3,Solicitudes!$E$3:$E$502,"&gt;="&amp;N$3,Solicitudes!$G$3:$G$502,"Planificada")&gt;0,"P",""))))</f>
        <v/>
      </c>
      <c r="O55" s="27">
        <f>IF(OR(O$3="",$A55=""),"",IF(COUNTIFS(Solicitudes!$A$3:$A$502,$A55,Solicitudes!$D$3:$D$502,"&lt;="&amp;O$3,Solicitudes!$E$3:$E$502,"&gt;="&amp;O$3,Solicitudes!$G$3:$G$502,"Aprobada",Solicitudes!$L$3:$L$502,"&lt;&gt;Licencia",Solicitudes!$L$3:$L$502,"&lt;&gt;Ausencia")&gt;0,"V",IF(COUNTIFS(Solicitudes!$A$3:$A$502,$A55,Solicitudes!$D$3:$D$502,"&lt;="&amp;O$3,Solicitudes!$E$3:$E$502,"&gt;="&amp;O$3,Solicitudes!$G$3:$G$502,"Aprobada",Solicitudes!$L$3:$L$502,"Licencia")+COUNTIFS(Solicitudes!$A$3:$A$502,$A55,Solicitudes!$D$3:$D$502,"&lt;="&amp;O$3,Solicitudes!$E$3:$E$502,"&gt;="&amp;O$3,Solicitudes!$G$3:$G$502,"Aprobada",Solicitudes!$L$3:$L$502,"Ausencia")&gt;0,"L",IF(COUNTIFS(Solicitudes!$A$3:$A$502,$A55,Solicitudes!$D$3:$D$502,"&lt;="&amp;O$3,Solicitudes!$E$3:$E$502,"&gt;="&amp;O$3,Solicitudes!$G$3:$G$502,"Solicitada")+COUNTIFS(Solicitudes!$A$3:$A$502,$A55,Solicitudes!$D$3:$D$502,"&lt;="&amp;O$3,Solicitudes!$E$3:$E$502,"&gt;="&amp;O$3,Solicitudes!$G$3:$G$502,"Planificada")&gt;0,"P",""))))</f>
        <v/>
      </c>
      <c r="P55" s="27">
        <f>IF(OR(P$3="",$A55=""),"",IF(COUNTIFS(Solicitudes!$A$3:$A$502,$A55,Solicitudes!$D$3:$D$502,"&lt;="&amp;P$3,Solicitudes!$E$3:$E$502,"&gt;="&amp;P$3,Solicitudes!$G$3:$G$502,"Aprobada",Solicitudes!$L$3:$L$502,"&lt;&gt;Licencia",Solicitudes!$L$3:$L$502,"&lt;&gt;Ausencia")&gt;0,"V",IF(COUNTIFS(Solicitudes!$A$3:$A$502,$A55,Solicitudes!$D$3:$D$502,"&lt;="&amp;P$3,Solicitudes!$E$3:$E$502,"&gt;="&amp;P$3,Solicitudes!$G$3:$G$502,"Aprobada",Solicitudes!$L$3:$L$502,"Licencia")+COUNTIFS(Solicitudes!$A$3:$A$502,$A55,Solicitudes!$D$3:$D$502,"&lt;="&amp;P$3,Solicitudes!$E$3:$E$502,"&gt;="&amp;P$3,Solicitudes!$G$3:$G$502,"Aprobada",Solicitudes!$L$3:$L$502,"Ausencia")&gt;0,"L",IF(COUNTIFS(Solicitudes!$A$3:$A$502,$A55,Solicitudes!$D$3:$D$502,"&lt;="&amp;P$3,Solicitudes!$E$3:$E$502,"&gt;="&amp;P$3,Solicitudes!$G$3:$G$502,"Solicitada")+COUNTIFS(Solicitudes!$A$3:$A$502,$A55,Solicitudes!$D$3:$D$502,"&lt;="&amp;P$3,Solicitudes!$E$3:$E$502,"&gt;="&amp;P$3,Solicitudes!$G$3:$G$502,"Planificada")&gt;0,"P",""))))</f>
        <v/>
      </c>
      <c r="Q55" s="27">
        <f>IF(OR(Q$3="",$A55=""),"",IF(COUNTIFS(Solicitudes!$A$3:$A$502,$A55,Solicitudes!$D$3:$D$502,"&lt;="&amp;Q$3,Solicitudes!$E$3:$E$502,"&gt;="&amp;Q$3,Solicitudes!$G$3:$G$502,"Aprobada",Solicitudes!$L$3:$L$502,"&lt;&gt;Licencia",Solicitudes!$L$3:$L$502,"&lt;&gt;Ausencia")&gt;0,"V",IF(COUNTIFS(Solicitudes!$A$3:$A$502,$A55,Solicitudes!$D$3:$D$502,"&lt;="&amp;Q$3,Solicitudes!$E$3:$E$502,"&gt;="&amp;Q$3,Solicitudes!$G$3:$G$502,"Aprobada",Solicitudes!$L$3:$L$502,"Licencia")+COUNTIFS(Solicitudes!$A$3:$A$502,$A55,Solicitudes!$D$3:$D$502,"&lt;="&amp;Q$3,Solicitudes!$E$3:$E$502,"&gt;="&amp;Q$3,Solicitudes!$G$3:$G$502,"Aprobada",Solicitudes!$L$3:$L$502,"Ausencia")&gt;0,"L",IF(COUNTIFS(Solicitudes!$A$3:$A$502,$A55,Solicitudes!$D$3:$D$502,"&lt;="&amp;Q$3,Solicitudes!$E$3:$E$502,"&gt;="&amp;Q$3,Solicitudes!$G$3:$G$502,"Solicitada")+COUNTIFS(Solicitudes!$A$3:$A$502,$A55,Solicitudes!$D$3:$D$502,"&lt;="&amp;Q$3,Solicitudes!$E$3:$E$502,"&gt;="&amp;Q$3,Solicitudes!$G$3:$G$502,"Planificada")&gt;0,"P",""))))</f>
        <v/>
      </c>
      <c r="R55" s="27">
        <f>IF(OR(R$3="",$A55=""),"",IF(COUNTIFS(Solicitudes!$A$3:$A$502,$A55,Solicitudes!$D$3:$D$502,"&lt;="&amp;R$3,Solicitudes!$E$3:$E$502,"&gt;="&amp;R$3,Solicitudes!$G$3:$G$502,"Aprobada",Solicitudes!$L$3:$L$502,"&lt;&gt;Licencia",Solicitudes!$L$3:$L$502,"&lt;&gt;Ausencia")&gt;0,"V",IF(COUNTIFS(Solicitudes!$A$3:$A$502,$A55,Solicitudes!$D$3:$D$502,"&lt;="&amp;R$3,Solicitudes!$E$3:$E$502,"&gt;="&amp;R$3,Solicitudes!$G$3:$G$502,"Aprobada",Solicitudes!$L$3:$L$502,"Licencia")+COUNTIFS(Solicitudes!$A$3:$A$502,$A55,Solicitudes!$D$3:$D$502,"&lt;="&amp;R$3,Solicitudes!$E$3:$E$502,"&gt;="&amp;R$3,Solicitudes!$G$3:$G$502,"Aprobada",Solicitudes!$L$3:$L$502,"Ausencia")&gt;0,"L",IF(COUNTIFS(Solicitudes!$A$3:$A$502,$A55,Solicitudes!$D$3:$D$502,"&lt;="&amp;R$3,Solicitudes!$E$3:$E$502,"&gt;="&amp;R$3,Solicitudes!$G$3:$G$502,"Solicitada")+COUNTIFS(Solicitudes!$A$3:$A$502,$A55,Solicitudes!$D$3:$D$502,"&lt;="&amp;R$3,Solicitudes!$E$3:$E$502,"&gt;="&amp;R$3,Solicitudes!$G$3:$G$502,"Planificada")&gt;0,"P",""))))</f>
        <v/>
      </c>
      <c r="S55" s="27">
        <f>IF(OR(S$3="",$A55=""),"",IF(COUNTIFS(Solicitudes!$A$3:$A$502,$A55,Solicitudes!$D$3:$D$502,"&lt;="&amp;S$3,Solicitudes!$E$3:$E$502,"&gt;="&amp;S$3,Solicitudes!$G$3:$G$502,"Aprobada",Solicitudes!$L$3:$L$502,"&lt;&gt;Licencia",Solicitudes!$L$3:$L$502,"&lt;&gt;Ausencia")&gt;0,"V",IF(COUNTIFS(Solicitudes!$A$3:$A$502,$A55,Solicitudes!$D$3:$D$502,"&lt;="&amp;S$3,Solicitudes!$E$3:$E$502,"&gt;="&amp;S$3,Solicitudes!$G$3:$G$502,"Aprobada",Solicitudes!$L$3:$L$502,"Licencia")+COUNTIFS(Solicitudes!$A$3:$A$502,$A55,Solicitudes!$D$3:$D$502,"&lt;="&amp;S$3,Solicitudes!$E$3:$E$502,"&gt;="&amp;S$3,Solicitudes!$G$3:$G$502,"Aprobada",Solicitudes!$L$3:$L$502,"Ausencia")&gt;0,"L",IF(COUNTIFS(Solicitudes!$A$3:$A$502,$A55,Solicitudes!$D$3:$D$502,"&lt;="&amp;S$3,Solicitudes!$E$3:$E$502,"&gt;="&amp;S$3,Solicitudes!$G$3:$G$502,"Solicitada")+COUNTIFS(Solicitudes!$A$3:$A$502,$A55,Solicitudes!$D$3:$D$502,"&lt;="&amp;S$3,Solicitudes!$E$3:$E$502,"&gt;="&amp;S$3,Solicitudes!$G$3:$G$502,"Planificada")&gt;0,"P",""))))</f>
        <v/>
      </c>
      <c r="T55" s="27">
        <f>IF(OR(T$3="",$A55=""),"",IF(COUNTIFS(Solicitudes!$A$3:$A$502,$A55,Solicitudes!$D$3:$D$502,"&lt;="&amp;T$3,Solicitudes!$E$3:$E$502,"&gt;="&amp;T$3,Solicitudes!$G$3:$G$502,"Aprobada",Solicitudes!$L$3:$L$502,"&lt;&gt;Licencia",Solicitudes!$L$3:$L$502,"&lt;&gt;Ausencia")&gt;0,"V",IF(COUNTIFS(Solicitudes!$A$3:$A$502,$A55,Solicitudes!$D$3:$D$502,"&lt;="&amp;T$3,Solicitudes!$E$3:$E$502,"&gt;="&amp;T$3,Solicitudes!$G$3:$G$502,"Aprobada",Solicitudes!$L$3:$L$502,"Licencia")+COUNTIFS(Solicitudes!$A$3:$A$502,$A55,Solicitudes!$D$3:$D$502,"&lt;="&amp;T$3,Solicitudes!$E$3:$E$502,"&gt;="&amp;T$3,Solicitudes!$G$3:$G$502,"Aprobada",Solicitudes!$L$3:$L$502,"Ausencia")&gt;0,"L",IF(COUNTIFS(Solicitudes!$A$3:$A$502,$A55,Solicitudes!$D$3:$D$502,"&lt;="&amp;T$3,Solicitudes!$E$3:$E$502,"&gt;="&amp;T$3,Solicitudes!$G$3:$G$502,"Solicitada")+COUNTIFS(Solicitudes!$A$3:$A$502,$A55,Solicitudes!$D$3:$D$502,"&lt;="&amp;T$3,Solicitudes!$E$3:$E$502,"&gt;="&amp;T$3,Solicitudes!$G$3:$G$502,"Planificada")&gt;0,"P",""))))</f>
        <v/>
      </c>
      <c r="U55" s="27">
        <f>IF(OR(U$3="",$A55=""),"",IF(COUNTIFS(Solicitudes!$A$3:$A$502,$A55,Solicitudes!$D$3:$D$502,"&lt;="&amp;U$3,Solicitudes!$E$3:$E$502,"&gt;="&amp;U$3,Solicitudes!$G$3:$G$502,"Aprobada",Solicitudes!$L$3:$L$502,"&lt;&gt;Licencia",Solicitudes!$L$3:$L$502,"&lt;&gt;Ausencia")&gt;0,"V",IF(COUNTIFS(Solicitudes!$A$3:$A$502,$A55,Solicitudes!$D$3:$D$502,"&lt;="&amp;U$3,Solicitudes!$E$3:$E$502,"&gt;="&amp;U$3,Solicitudes!$G$3:$G$502,"Aprobada",Solicitudes!$L$3:$L$502,"Licencia")+COUNTIFS(Solicitudes!$A$3:$A$502,$A55,Solicitudes!$D$3:$D$502,"&lt;="&amp;U$3,Solicitudes!$E$3:$E$502,"&gt;="&amp;U$3,Solicitudes!$G$3:$G$502,"Aprobada",Solicitudes!$L$3:$L$502,"Ausencia")&gt;0,"L",IF(COUNTIFS(Solicitudes!$A$3:$A$502,$A55,Solicitudes!$D$3:$D$502,"&lt;="&amp;U$3,Solicitudes!$E$3:$E$502,"&gt;="&amp;U$3,Solicitudes!$G$3:$G$502,"Solicitada")+COUNTIFS(Solicitudes!$A$3:$A$502,$A55,Solicitudes!$D$3:$D$502,"&lt;="&amp;U$3,Solicitudes!$E$3:$E$502,"&gt;="&amp;U$3,Solicitudes!$G$3:$G$502,"Planificada")&gt;0,"P",""))))</f>
        <v/>
      </c>
      <c r="V55" s="27">
        <f>IF(OR(V$3="",$A55=""),"",IF(COUNTIFS(Solicitudes!$A$3:$A$502,$A55,Solicitudes!$D$3:$D$502,"&lt;="&amp;V$3,Solicitudes!$E$3:$E$502,"&gt;="&amp;V$3,Solicitudes!$G$3:$G$502,"Aprobada",Solicitudes!$L$3:$L$502,"&lt;&gt;Licencia",Solicitudes!$L$3:$L$502,"&lt;&gt;Ausencia")&gt;0,"V",IF(COUNTIFS(Solicitudes!$A$3:$A$502,$A55,Solicitudes!$D$3:$D$502,"&lt;="&amp;V$3,Solicitudes!$E$3:$E$502,"&gt;="&amp;V$3,Solicitudes!$G$3:$G$502,"Aprobada",Solicitudes!$L$3:$L$502,"Licencia")+COUNTIFS(Solicitudes!$A$3:$A$502,$A55,Solicitudes!$D$3:$D$502,"&lt;="&amp;V$3,Solicitudes!$E$3:$E$502,"&gt;="&amp;V$3,Solicitudes!$G$3:$G$502,"Aprobada",Solicitudes!$L$3:$L$502,"Ausencia")&gt;0,"L",IF(COUNTIFS(Solicitudes!$A$3:$A$502,$A55,Solicitudes!$D$3:$D$502,"&lt;="&amp;V$3,Solicitudes!$E$3:$E$502,"&gt;="&amp;V$3,Solicitudes!$G$3:$G$502,"Solicitada")+COUNTIFS(Solicitudes!$A$3:$A$502,$A55,Solicitudes!$D$3:$D$502,"&lt;="&amp;V$3,Solicitudes!$E$3:$E$502,"&gt;="&amp;V$3,Solicitudes!$G$3:$G$502,"Planificada")&gt;0,"P",""))))</f>
        <v/>
      </c>
      <c r="W55" s="27">
        <f>IF(OR(W$3="",$A55=""),"",IF(COUNTIFS(Solicitudes!$A$3:$A$502,$A55,Solicitudes!$D$3:$D$502,"&lt;="&amp;W$3,Solicitudes!$E$3:$E$502,"&gt;="&amp;W$3,Solicitudes!$G$3:$G$502,"Aprobada",Solicitudes!$L$3:$L$502,"&lt;&gt;Licencia",Solicitudes!$L$3:$L$502,"&lt;&gt;Ausencia")&gt;0,"V",IF(COUNTIFS(Solicitudes!$A$3:$A$502,$A55,Solicitudes!$D$3:$D$502,"&lt;="&amp;W$3,Solicitudes!$E$3:$E$502,"&gt;="&amp;W$3,Solicitudes!$G$3:$G$502,"Aprobada",Solicitudes!$L$3:$L$502,"Licencia")+COUNTIFS(Solicitudes!$A$3:$A$502,$A55,Solicitudes!$D$3:$D$502,"&lt;="&amp;W$3,Solicitudes!$E$3:$E$502,"&gt;="&amp;W$3,Solicitudes!$G$3:$G$502,"Aprobada",Solicitudes!$L$3:$L$502,"Ausencia")&gt;0,"L",IF(COUNTIFS(Solicitudes!$A$3:$A$502,$A55,Solicitudes!$D$3:$D$502,"&lt;="&amp;W$3,Solicitudes!$E$3:$E$502,"&gt;="&amp;W$3,Solicitudes!$G$3:$G$502,"Solicitada")+COUNTIFS(Solicitudes!$A$3:$A$502,$A55,Solicitudes!$D$3:$D$502,"&lt;="&amp;W$3,Solicitudes!$E$3:$E$502,"&gt;="&amp;W$3,Solicitudes!$G$3:$G$502,"Planificada")&gt;0,"P",""))))</f>
        <v/>
      </c>
      <c r="X55" s="27">
        <f>IF(OR(X$3="",$A55=""),"",IF(COUNTIFS(Solicitudes!$A$3:$A$502,$A55,Solicitudes!$D$3:$D$502,"&lt;="&amp;X$3,Solicitudes!$E$3:$E$502,"&gt;="&amp;X$3,Solicitudes!$G$3:$G$502,"Aprobada",Solicitudes!$L$3:$L$502,"&lt;&gt;Licencia",Solicitudes!$L$3:$L$502,"&lt;&gt;Ausencia")&gt;0,"V",IF(COUNTIFS(Solicitudes!$A$3:$A$502,$A55,Solicitudes!$D$3:$D$502,"&lt;="&amp;X$3,Solicitudes!$E$3:$E$502,"&gt;="&amp;X$3,Solicitudes!$G$3:$G$502,"Aprobada",Solicitudes!$L$3:$L$502,"Licencia")+COUNTIFS(Solicitudes!$A$3:$A$502,$A55,Solicitudes!$D$3:$D$502,"&lt;="&amp;X$3,Solicitudes!$E$3:$E$502,"&gt;="&amp;X$3,Solicitudes!$G$3:$G$502,"Aprobada",Solicitudes!$L$3:$L$502,"Ausencia")&gt;0,"L",IF(COUNTIFS(Solicitudes!$A$3:$A$502,$A55,Solicitudes!$D$3:$D$502,"&lt;="&amp;X$3,Solicitudes!$E$3:$E$502,"&gt;="&amp;X$3,Solicitudes!$G$3:$G$502,"Solicitada")+COUNTIFS(Solicitudes!$A$3:$A$502,$A55,Solicitudes!$D$3:$D$502,"&lt;="&amp;X$3,Solicitudes!$E$3:$E$502,"&gt;="&amp;X$3,Solicitudes!$G$3:$G$502,"Planificada")&gt;0,"P",""))))</f>
        <v/>
      </c>
      <c r="Y55" s="27">
        <f>IF(OR(Y$3="",$A55=""),"",IF(COUNTIFS(Solicitudes!$A$3:$A$502,$A55,Solicitudes!$D$3:$D$502,"&lt;="&amp;Y$3,Solicitudes!$E$3:$E$502,"&gt;="&amp;Y$3,Solicitudes!$G$3:$G$502,"Aprobada",Solicitudes!$L$3:$L$502,"&lt;&gt;Licencia",Solicitudes!$L$3:$L$502,"&lt;&gt;Ausencia")&gt;0,"V",IF(COUNTIFS(Solicitudes!$A$3:$A$502,$A55,Solicitudes!$D$3:$D$502,"&lt;="&amp;Y$3,Solicitudes!$E$3:$E$502,"&gt;="&amp;Y$3,Solicitudes!$G$3:$G$502,"Aprobada",Solicitudes!$L$3:$L$502,"Licencia")+COUNTIFS(Solicitudes!$A$3:$A$502,$A55,Solicitudes!$D$3:$D$502,"&lt;="&amp;Y$3,Solicitudes!$E$3:$E$502,"&gt;="&amp;Y$3,Solicitudes!$G$3:$G$502,"Aprobada",Solicitudes!$L$3:$L$502,"Ausencia")&gt;0,"L",IF(COUNTIFS(Solicitudes!$A$3:$A$502,$A55,Solicitudes!$D$3:$D$502,"&lt;="&amp;Y$3,Solicitudes!$E$3:$E$502,"&gt;="&amp;Y$3,Solicitudes!$G$3:$G$502,"Solicitada")+COUNTIFS(Solicitudes!$A$3:$A$502,$A55,Solicitudes!$D$3:$D$502,"&lt;="&amp;Y$3,Solicitudes!$E$3:$E$502,"&gt;="&amp;Y$3,Solicitudes!$G$3:$G$502,"Planificada")&gt;0,"P",""))))</f>
        <v/>
      </c>
      <c r="Z55" s="27">
        <f>IF(OR(Z$3="",$A55=""),"",IF(COUNTIFS(Solicitudes!$A$3:$A$502,$A55,Solicitudes!$D$3:$D$502,"&lt;="&amp;Z$3,Solicitudes!$E$3:$E$502,"&gt;="&amp;Z$3,Solicitudes!$G$3:$G$502,"Aprobada",Solicitudes!$L$3:$L$502,"&lt;&gt;Licencia",Solicitudes!$L$3:$L$502,"&lt;&gt;Ausencia")&gt;0,"V",IF(COUNTIFS(Solicitudes!$A$3:$A$502,$A55,Solicitudes!$D$3:$D$502,"&lt;="&amp;Z$3,Solicitudes!$E$3:$E$502,"&gt;="&amp;Z$3,Solicitudes!$G$3:$G$502,"Aprobada",Solicitudes!$L$3:$L$502,"Licencia")+COUNTIFS(Solicitudes!$A$3:$A$502,$A55,Solicitudes!$D$3:$D$502,"&lt;="&amp;Z$3,Solicitudes!$E$3:$E$502,"&gt;="&amp;Z$3,Solicitudes!$G$3:$G$502,"Aprobada",Solicitudes!$L$3:$L$502,"Ausencia")&gt;0,"L",IF(COUNTIFS(Solicitudes!$A$3:$A$502,$A55,Solicitudes!$D$3:$D$502,"&lt;="&amp;Z$3,Solicitudes!$E$3:$E$502,"&gt;="&amp;Z$3,Solicitudes!$G$3:$G$502,"Solicitada")+COUNTIFS(Solicitudes!$A$3:$A$502,$A55,Solicitudes!$D$3:$D$502,"&lt;="&amp;Z$3,Solicitudes!$E$3:$E$502,"&gt;="&amp;Z$3,Solicitudes!$G$3:$G$502,"Planificada")&gt;0,"P",""))))</f>
        <v/>
      </c>
      <c r="AA55" s="27">
        <f>IF(OR(AA$3="",$A55=""),"",IF(COUNTIFS(Solicitudes!$A$3:$A$502,$A55,Solicitudes!$D$3:$D$502,"&lt;="&amp;AA$3,Solicitudes!$E$3:$E$502,"&gt;="&amp;AA$3,Solicitudes!$G$3:$G$502,"Aprobada",Solicitudes!$L$3:$L$502,"&lt;&gt;Licencia",Solicitudes!$L$3:$L$502,"&lt;&gt;Ausencia")&gt;0,"V",IF(COUNTIFS(Solicitudes!$A$3:$A$502,$A55,Solicitudes!$D$3:$D$502,"&lt;="&amp;AA$3,Solicitudes!$E$3:$E$502,"&gt;="&amp;AA$3,Solicitudes!$G$3:$G$502,"Aprobada",Solicitudes!$L$3:$L$502,"Licencia")+COUNTIFS(Solicitudes!$A$3:$A$502,$A55,Solicitudes!$D$3:$D$502,"&lt;="&amp;AA$3,Solicitudes!$E$3:$E$502,"&gt;="&amp;AA$3,Solicitudes!$G$3:$G$502,"Aprobada",Solicitudes!$L$3:$L$502,"Ausencia")&gt;0,"L",IF(COUNTIFS(Solicitudes!$A$3:$A$502,$A55,Solicitudes!$D$3:$D$502,"&lt;="&amp;AA$3,Solicitudes!$E$3:$E$502,"&gt;="&amp;AA$3,Solicitudes!$G$3:$G$502,"Solicitada")+COUNTIFS(Solicitudes!$A$3:$A$502,$A55,Solicitudes!$D$3:$D$502,"&lt;="&amp;AA$3,Solicitudes!$E$3:$E$502,"&gt;="&amp;AA$3,Solicitudes!$G$3:$G$502,"Planificada")&gt;0,"P",""))))</f>
        <v/>
      </c>
      <c r="AB55" s="27">
        <f>IF(OR(AB$3="",$A55=""),"",IF(COUNTIFS(Solicitudes!$A$3:$A$502,$A55,Solicitudes!$D$3:$D$502,"&lt;="&amp;AB$3,Solicitudes!$E$3:$E$502,"&gt;="&amp;AB$3,Solicitudes!$G$3:$G$502,"Aprobada",Solicitudes!$L$3:$L$502,"&lt;&gt;Licencia",Solicitudes!$L$3:$L$502,"&lt;&gt;Ausencia")&gt;0,"V",IF(COUNTIFS(Solicitudes!$A$3:$A$502,$A55,Solicitudes!$D$3:$D$502,"&lt;="&amp;AB$3,Solicitudes!$E$3:$E$502,"&gt;="&amp;AB$3,Solicitudes!$G$3:$G$502,"Aprobada",Solicitudes!$L$3:$L$502,"Licencia")+COUNTIFS(Solicitudes!$A$3:$A$502,$A55,Solicitudes!$D$3:$D$502,"&lt;="&amp;AB$3,Solicitudes!$E$3:$E$502,"&gt;="&amp;AB$3,Solicitudes!$G$3:$G$502,"Aprobada",Solicitudes!$L$3:$L$502,"Ausencia")&gt;0,"L",IF(COUNTIFS(Solicitudes!$A$3:$A$502,$A55,Solicitudes!$D$3:$D$502,"&lt;="&amp;AB$3,Solicitudes!$E$3:$E$502,"&gt;="&amp;AB$3,Solicitudes!$G$3:$G$502,"Solicitada")+COUNTIFS(Solicitudes!$A$3:$A$502,$A55,Solicitudes!$D$3:$D$502,"&lt;="&amp;AB$3,Solicitudes!$E$3:$E$502,"&gt;="&amp;AB$3,Solicitudes!$G$3:$G$502,"Planificada")&gt;0,"P",""))))</f>
        <v/>
      </c>
      <c r="AC55" s="27">
        <f>IF(OR(AC$3="",$A55=""),"",IF(COUNTIFS(Solicitudes!$A$3:$A$502,$A55,Solicitudes!$D$3:$D$502,"&lt;="&amp;AC$3,Solicitudes!$E$3:$E$502,"&gt;="&amp;AC$3,Solicitudes!$G$3:$G$502,"Aprobada",Solicitudes!$L$3:$L$502,"&lt;&gt;Licencia",Solicitudes!$L$3:$L$502,"&lt;&gt;Ausencia")&gt;0,"V",IF(COUNTIFS(Solicitudes!$A$3:$A$502,$A55,Solicitudes!$D$3:$D$502,"&lt;="&amp;AC$3,Solicitudes!$E$3:$E$502,"&gt;="&amp;AC$3,Solicitudes!$G$3:$G$502,"Aprobada",Solicitudes!$L$3:$L$502,"Licencia")+COUNTIFS(Solicitudes!$A$3:$A$502,$A55,Solicitudes!$D$3:$D$502,"&lt;="&amp;AC$3,Solicitudes!$E$3:$E$502,"&gt;="&amp;AC$3,Solicitudes!$G$3:$G$502,"Aprobada",Solicitudes!$L$3:$L$502,"Ausencia")&gt;0,"L",IF(COUNTIFS(Solicitudes!$A$3:$A$502,$A55,Solicitudes!$D$3:$D$502,"&lt;="&amp;AC$3,Solicitudes!$E$3:$E$502,"&gt;="&amp;AC$3,Solicitudes!$G$3:$G$502,"Solicitada")+COUNTIFS(Solicitudes!$A$3:$A$502,$A55,Solicitudes!$D$3:$D$502,"&lt;="&amp;AC$3,Solicitudes!$E$3:$E$502,"&gt;="&amp;AC$3,Solicitudes!$G$3:$G$502,"Planificada")&gt;0,"P",""))))</f>
        <v/>
      </c>
      <c r="AD55" s="27">
        <f>IF(OR(AD$3="",$A55=""),"",IF(COUNTIFS(Solicitudes!$A$3:$A$502,$A55,Solicitudes!$D$3:$D$502,"&lt;="&amp;AD$3,Solicitudes!$E$3:$E$502,"&gt;="&amp;AD$3,Solicitudes!$G$3:$G$502,"Aprobada",Solicitudes!$L$3:$L$502,"&lt;&gt;Licencia",Solicitudes!$L$3:$L$502,"&lt;&gt;Ausencia")&gt;0,"V",IF(COUNTIFS(Solicitudes!$A$3:$A$502,$A55,Solicitudes!$D$3:$D$502,"&lt;="&amp;AD$3,Solicitudes!$E$3:$E$502,"&gt;="&amp;AD$3,Solicitudes!$G$3:$G$502,"Aprobada",Solicitudes!$L$3:$L$502,"Licencia")+COUNTIFS(Solicitudes!$A$3:$A$502,$A55,Solicitudes!$D$3:$D$502,"&lt;="&amp;AD$3,Solicitudes!$E$3:$E$502,"&gt;="&amp;AD$3,Solicitudes!$G$3:$G$502,"Aprobada",Solicitudes!$L$3:$L$502,"Ausencia")&gt;0,"L",IF(COUNTIFS(Solicitudes!$A$3:$A$502,$A55,Solicitudes!$D$3:$D$502,"&lt;="&amp;AD$3,Solicitudes!$E$3:$E$502,"&gt;="&amp;AD$3,Solicitudes!$G$3:$G$502,"Solicitada")+COUNTIFS(Solicitudes!$A$3:$A$502,$A55,Solicitudes!$D$3:$D$502,"&lt;="&amp;AD$3,Solicitudes!$E$3:$E$502,"&gt;="&amp;AD$3,Solicitudes!$G$3:$G$502,"Planificada")&gt;0,"P",""))))</f>
        <v/>
      </c>
      <c r="AE55" s="27">
        <f>IF(OR(AE$3="",$A55=""),"",IF(COUNTIFS(Solicitudes!$A$3:$A$502,$A55,Solicitudes!$D$3:$D$502,"&lt;="&amp;AE$3,Solicitudes!$E$3:$E$502,"&gt;="&amp;AE$3,Solicitudes!$G$3:$G$502,"Aprobada",Solicitudes!$L$3:$L$502,"&lt;&gt;Licencia",Solicitudes!$L$3:$L$502,"&lt;&gt;Ausencia")&gt;0,"V",IF(COUNTIFS(Solicitudes!$A$3:$A$502,$A55,Solicitudes!$D$3:$D$502,"&lt;="&amp;AE$3,Solicitudes!$E$3:$E$502,"&gt;="&amp;AE$3,Solicitudes!$G$3:$G$502,"Aprobada",Solicitudes!$L$3:$L$502,"Licencia")+COUNTIFS(Solicitudes!$A$3:$A$502,$A55,Solicitudes!$D$3:$D$502,"&lt;="&amp;AE$3,Solicitudes!$E$3:$E$502,"&gt;="&amp;AE$3,Solicitudes!$G$3:$G$502,"Aprobada",Solicitudes!$L$3:$L$502,"Ausencia")&gt;0,"L",IF(COUNTIFS(Solicitudes!$A$3:$A$502,$A55,Solicitudes!$D$3:$D$502,"&lt;="&amp;AE$3,Solicitudes!$E$3:$E$502,"&gt;="&amp;AE$3,Solicitudes!$G$3:$G$502,"Solicitada")+COUNTIFS(Solicitudes!$A$3:$A$502,$A55,Solicitudes!$D$3:$D$502,"&lt;="&amp;AE$3,Solicitudes!$E$3:$E$502,"&gt;="&amp;AE$3,Solicitudes!$G$3:$G$502,"Planificada")&gt;0,"P",""))))</f>
        <v/>
      </c>
      <c r="AF55" s="27">
        <f>IF(OR(AF$3="",$A55=""),"",IF(COUNTIFS(Solicitudes!$A$3:$A$502,$A55,Solicitudes!$D$3:$D$502,"&lt;="&amp;AF$3,Solicitudes!$E$3:$E$502,"&gt;="&amp;AF$3,Solicitudes!$G$3:$G$502,"Aprobada",Solicitudes!$L$3:$L$502,"&lt;&gt;Licencia",Solicitudes!$L$3:$L$502,"&lt;&gt;Ausencia")&gt;0,"V",IF(COUNTIFS(Solicitudes!$A$3:$A$502,$A55,Solicitudes!$D$3:$D$502,"&lt;="&amp;AF$3,Solicitudes!$E$3:$E$502,"&gt;="&amp;AF$3,Solicitudes!$G$3:$G$502,"Aprobada",Solicitudes!$L$3:$L$502,"Licencia")+COUNTIFS(Solicitudes!$A$3:$A$502,$A55,Solicitudes!$D$3:$D$502,"&lt;="&amp;AF$3,Solicitudes!$E$3:$E$502,"&gt;="&amp;AF$3,Solicitudes!$G$3:$G$502,"Aprobada",Solicitudes!$L$3:$L$502,"Ausencia")&gt;0,"L",IF(COUNTIFS(Solicitudes!$A$3:$A$502,$A55,Solicitudes!$D$3:$D$502,"&lt;="&amp;AF$3,Solicitudes!$E$3:$E$502,"&gt;="&amp;AF$3,Solicitudes!$G$3:$G$502,"Solicitada")+COUNTIFS(Solicitudes!$A$3:$A$502,$A55,Solicitudes!$D$3:$D$502,"&lt;="&amp;AF$3,Solicitudes!$E$3:$E$502,"&gt;="&amp;AF$3,Solicitudes!$G$3:$G$502,"Planificada")&gt;0,"P",""))))</f>
        <v/>
      </c>
      <c r="AG55" s="27">
        <f>IF(OR(AG$3="",$A55=""),"",IF(COUNTIFS(Solicitudes!$A$3:$A$502,$A55,Solicitudes!$D$3:$D$502,"&lt;="&amp;AG$3,Solicitudes!$E$3:$E$502,"&gt;="&amp;AG$3,Solicitudes!$G$3:$G$502,"Aprobada",Solicitudes!$L$3:$L$502,"&lt;&gt;Licencia",Solicitudes!$L$3:$L$502,"&lt;&gt;Ausencia")&gt;0,"V",IF(COUNTIFS(Solicitudes!$A$3:$A$502,$A55,Solicitudes!$D$3:$D$502,"&lt;="&amp;AG$3,Solicitudes!$E$3:$E$502,"&gt;="&amp;AG$3,Solicitudes!$G$3:$G$502,"Aprobada",Solicitudes!$L$3:$L$502,"Licencia")+COUNTIFS(Solicitudes!$A$3:$A$502,$A55,Solicitudes!$D$3:$D$502,"&lt;="&amp;AG$3,Solicitudes!$E$3:$E$502,"&gt;="&amp;AG$3,Solicitudes!$G$3:$G$502,"Aprobada",Solicitudes!$L$3:$L$502,"Ausencia")&gt;0,"L",IF(COUNTIFS(Solicitudes!$A$3:$A$502,$A55,Solicitudes!$D$3:$D$502,"&lt;="&amp;AG$3,Solicitudes!$E$3:$E$502,"&gt;="&amp;AG$3,Solicitudes!$G$3:$G$502,"Solicitada")+COUNTIFS(Solicitudes!$A$3:$A$502,$A55,Solicitudes!$D$3:$D$502,"&lt;="&amp;AG$3,Solicitudes!$E$3:$E$502,"&gt;="&amp;AG$3,Solicitudes!$G$3:$G$502,"Planificada")&gt;0,"P",""))))</f>
        <v/>
      </c>
    </row>
    <row r="56">
      <c r="A56">
        <f>IF(Saldos!A56="","",Saldos!A56)</f>
        <v/>
      </c>
      <c r="B56">
        <f>IF(A56="","",Saldos!B56)</f>
        <v/>
      </c>
      <c r="C56" s="27">
        <f>IF(OR(C$3="",$A56=""),"",IF(COUNTIFS(Solicitudes!$A$3:$A$502,$A56,Solicitudes!$D$3:$D$502,"&lt;="&amp;C$3,Solicitudes!$E$3:$E$502,"&gt;="&amp;C$3,Solicitudes!$G$3:$G$502,"Aprobada",Solicitudes!$L$3:$L$502,"&lt;&gt;Licencia",Solicitudes!$L$3:$L$502,"&lt;&gt;Ausencia")&gt;0,"V",IF(COUNTIFS(Solicitudes!$A$3:$A$502,$A56,Solicitudes!$D$3:$D$502,"&lt;="&amp;C$3,Solicitudes!$E$3:$E$502,"&gt;="&amp;C$3,Solicitudes!$G$3:$G$502,"Aprobada",Solicitudes!$L$3:$L$502,"Licencia")+COUNTIFS(Solicitudes!$A$3:$A$502,$A56,Solicitudes!$D$3:$D$502,"&lt;="&amp;C$3,Solicitudes!$E$3:$E$502,"&gt;="&amp;C$3,Solicitudes!$G$3:$G$502,"Aprobada",Solicitudes!$L$3:$L$502,"Ausencia")&gt;0,"L",IF(COUNTIFS(Solicitudes!$A$3:$A$502,$A56,Solicitudes!$D$3:$D$502,"&lt;="&amp;C$3,Solicitudes!$E$3:$E$502,"&gt;="&amp;C$3,Solicitudes!$G$3:$G$502,"Solicitada")+COUNTIFS(Solicitudes!$A$3:$A$502,$A56,Solicitudes!$D$3:$D$502,"&lt;="&amp;C$3,Solicitudes!$E$3:$E$502,"&gt;="&amp;C$3,Solicitudes!$G$3:$G$502,"Planificada")&gt;0,"P",""))))</f>
        <v/>
      </c>
      <c r="D56" s="27">
        <f>IF(OR(D$3="",$A56=""),"",IF(COUNTIFS(Solicitudes!$A$3:$A$502,$A56,Solicitudes!$D$3:$D$502,"&lt;="&amp;D$3,Solicitudes!$E$3:$E$502,"&gt;="&amp;D$3,Solicitudes!$G$3:$G$502,"Aprobada",Solicitudes!$L$3:$L$502,"&lt;&gt;Licencia",Solicitudes!$L$3:$L$502,"&lt;&gt;Ausencia")&gt;0,"V",IF(COUNTIFS(Solicitudes!$A$3:$A$502,$A56,Solicitudes!$D$3:$D$502,"&lt;="&amp;D$3,Solicitudes!$E$3:$E$502,"&gt;="&amp;D$3,Solicitudes!$G$3:$G$502,"Aprobada",Solicitudes!$L$3:$L$502,"Licencia")+COUNTIFS(Solicitudes!$A$3:$A$502,$A56,Solicitudes!$D$3:$D$502,"&lt;="&amp;D$3,Solicitudes!$E$3:$E$502,"&gt;="&amp;D$3,Solicitudes!$G$3:$G$502,"Aprobada",Solicitudes!$L$3:$L$502,"Ausencia")&gt;0,"L",IF(COUNTIFS(Solicitudes!$A$3:$A$502,$A56,Solicitudes!$D$3:$D$502,"&lt;="&amp;D$3,Solicitudes!$E$3:$E$502,"&gt;="&amp;D$3,Solicitudes!$G$3:$G$502,"Solicitada")+COUNTIFS(Solicitudes!$A$3:$A$502,$A56,Solicitudes!$D$3:$D$502,"&lt;="&amp;D$3,Solicitudes!$E$3:$E$502,"&gt;="&amp;D$3,Solicitudes!$G$3:$G$502,"Planificada")&gt;0,"P",""))))</f>
        <v/>
      </c>
      <c r="E56" s="27">
        <f>IF(OR(E$3="",$A56=""),"",IF(COUNTIFS(Solicitudes!$A$3:$A$502,$A56,Solicitudes!$D$3:$D$502,"&lt;="&amp;E$3,Solicitudes!$E$3:$E$502,"&gt;="&amp;E$3,Solicitudes!$G$3:$G$502,"Aprobada",Solicitudes!$L$3:$L$502,"&lt;&gt;Licencia",Solicitudes!$L$3:$L$502,"&lt;&gt;Ausencia")&gt;0,"V",IF(COUNTIFS(Solicitudes!$A$3:$A$502,$A56,Solicitudes!$D$3:$D$502,"&lt;="&amp;E$3,Solicitudes!$E$3:$E$502,"&gt;="&amp;E$3,Solicitudes!$G$3:$G$502,"Aprobada",Solicitudes!$L$3:$L$502,"Licencia")+COUNTIFS(Solicitudes!$A$3:$A$502,$A56,Solicitudes!$D$3:$D$502,"&lt;="&amp;E$3,Solicitudes!$E$3:$E$502,"&gt;="&amp;E$3,Solicitudes!$G$3:$G$502,"Aprobada",Solicitudes!$L$3:$L$502,"Ausencia")&gt;0,"L",IF(COUNTIFS(Solicitudes!$A$3:$A$502,$A56,Solicitudes!$D$3:$D$502,"&lt;="&amp;E$3,Solicitudes!$E$3:$E$502,"&gt;="&amp;E$3,Solicitudes!$G$3:$G$502,"Solicitada")+COUNTIFS(Solicitudes!$A$3:$A$502,$A56,Solicitudes!$D$3:$D$502,"&lt;="&amp;E$3,Solicitudes!$E$3:$E$502,"&gt;="&amp;E$3,Solicitudes!$G$3:$G$502,"Planificada")&gt;0,"P",""))))</f>
        <v/>
      </c>
      <c r="F56" s="27">
        <f>IF(OR(F$3="",$A56=""),"",IF(COUNTIFS(Solicitudes!$A$3:$A$502,$A56,Solicitudes!$D$3:$D$502,"&lt;="&amp;F$3,Solicitudes!$E$3:$E$502,"&gt;="&amp;F$3,Solicitudes!$G$3:$G$502,"Aprobada",Solicitudes!$L$3:$L$502,"&lt;&gt;Licencia",Solicitudes!$L$3:$L$502,"&lt;&gt;Ausencia")&gt;0,"V",IF(COUNTIFS(Solicitudes!$A$3:$A$502,$A56,Solicitudes!$D$3:$D$502,"&lt;="&amp;F$3,Solicitudes!$E$3:$E$502,"&gt;="&amp;F$3,Solicitudes!$G$3:$G$502,"Aprobada",Solicitudes!$L$3:$L$502,"Licencia")+COUNTIFS(Solicitudes!$A$3:$A$502,$A56,Solicitudes!$D$3:$D$502,"&lt;="&amp;F$3,Solicitudes!$E$3:$E$502,"&gt;="&amp;F$3,Solicitudes!$G$3:$G$502,"Aprobada",Solicitudes!$L$3:$L$502,"Ausencia")&gt;0,"L",IF(COUNTIFS(Solicitudes!$A$3:$A$502,$A56,Solicitudes!$D$3:$D$502,"&lt;="&amp;F$3,Solicitudes!$E$3:$E$502,"&gt;="&amp;F$3,Solicitudes!$G$3:$G$502,"Solicitada")+COUNTIFS(Solicitudes!$A$3:$A$502,$A56,Solicitudes!$D$3:$D$502,"&lt;="&amp;F$3,Solicitudes!$E$3:$E$502,"&gt;="&amp;F$3,Solicitudes!$G$3:$G$502,"Planificada")&gt;0,"P",""))))</f>
        <v/>
      </c>
      <c r="G56" s="27">
        <f>IF(OR(G$3="",$A56=""),"",IF(COUNTIFS(Solicitudes!$A$3:$A$502,$A56,Solicitudes!$D$3:$D$502,"&lt;="&amp;G$3,Solicitudes!$E$3:$E$502,"&gt;="&amp;G$3,Solicitudes!$G$3:$G$502,"Aprobada",Solicitudes!$L$3:$L$502,"&lt;&gt;Licencia",Solicitudes!$L$3:$L$502,"&lt;&gt;Ausencia")&gt;0,"V",IF(COUNTIFS(Solicitudes!$A$3:$A$502,$A56,Solicitudes!$D$3:$D$502,"&lt;="&amp;G$3,Solicitudes!$E$3:$E$502,"&gt;="&amp;G$3,Solicitudes!$G$3:$G$502,"Aprobada",Solicitudes!$L$3:$L$502,"Licencia")+COUNTIFS(Solicitudes!$A$3:$A$502,$A56,Solicitudes!$D$3:$D$502,"&lt;="&amp;G$3,Solicitudes!$E$3:$E$502,"&gt;="&amp;G$3,Solicitudes!$G$3:$G$502,"Aprobada",Solicitudes!$L$3:$L$502,"Ausencia")&gt;0,"L",IF(COUNTIFS(Solicitudes!$A$3:$A$502,$A56,Solicitudes!$D$3:$D$502,"&lt;="&amp;G$3,Solicitudes!$E$3:$E$502,"&gt;="&amp;G$3,Solicitudes!$G$3:$G$502,"Solicitada")+COUNTIFS(Solicitudes!$A$3:$A$502,$A56,Solicitudes!$D$3:$D$502,"&lt;="&amp;G$3,Solicitudes!$E$3:$E$502,"&gt;="&amp;G$3,Solicitudes!$G$3:$G$502,"Planificada")&gt;0,"P",""))))</f>
        <v/>
      </c>
      <c r="H56" s="27">
        <f>IF(OR(H$3="",$A56=""),"",IF(COUNTIFS(Solicitudes!$A$3:$A$502,$A56,Solicitudes!$D$3:$D$502,"&lt;="&amp;H$3,Solicitudes!$E$3:$E$502,"&gt;="&amp;H$3,Solicitudes!$G$3:$G$502,"Aprobada",Solicitudes!$L$3:$L$502,"&lt;&gt;Licencia",Solicitudes!$L$3:$L$502,"&lt;&gt;Ausencia")&gt;0,"V",IF(COUNTIFS(Solicitudes!$A$3:$A$502,$A56,Solicitudes!$D$3:$D$502,"&lt;="&amp;H$3,Solicitudes!$E$3:$E$502,"&gt;="&amp;H$3,Solicitudes!$G$3:$G$502,"Aprobada",Solicitudes!$L$3:$L$502,"Licencia")+COUNTIFS(Solicitudes!$A$3:$A$502,$A56,Solicitudes!$D$3:$D$502,"&lt;="&amp;H$3,Solicitudes!$E$3:$E$502,"&gt;="&amp;H$3,Solicitudes!$G$3:$G$502,"Aprobada",Solicitudes!$L$3:$L$502,"Ausencia")&gt;0,"L",IF(COUNTIFS(Solicitudes!$A$3:$A$502,$A56,Solicitudes!$D$3:$D$502,"&lt;="&amp;H$3,Solicitudes!$E$3:$E$502,"&gt;="&amp;H$3,Solicitudes!$G$3:$G$502,"Solicitada")+COUNTIFS(Solicitudes!$A$3:$A$502,$A56,Solicitudes!$D$3:$D$502,"&lt;="&amp;H$3,Solicitudes!$E$3:$E$502,"&gt;="&amp;H$3,Solicitudes!$G$3:$G$502,"Planificada")&gt;0,"P",""))))</f>
        <v/>
      </c>
      <c r="I56" s="27">
        <f>IF(OR(I$3="",$A56=""),"",IF(COUNTIFS(Solicitudes!$A$3:$A$502,$A56,Solicitudes!$D$3:$D$502,"&lt;="&amp;I$3,Solicitudes!$E$3:$E$502,"&gt;="&amp;I$3,Solicitudes!$G$3:$G$502,"Aprobada",Solicitudes!$L$3:$L$502,"&lt;&gt;Licencia",Solicitudes!$L$3:$L$502,"&lt;&gt;Ausencia")&gt;0,"V",IF(COUNTIFS(Solicitudes!$A$3:$A$502,$A56,Solicitudes!$D$3:$D$502,"&lt;="&amp;I$3,Solicitudes!$E$3:$E$502,"&gt;="&amp;I$3,Solicitudes!$G$3:$G$502,"Aprobada",Solicitudes!$L$3:$L$502,"Licencia")+COUNTIFS(Solicitudes!$A$3:$A$502,$A56,Solicitudes!$D$3:$D$502,"&lt;="&amp;I$3,Solicitudes!$E$3:$E$502,"&gt;="&amp;I$3,Solicitudes!$G$3:$G$502,"Aprobada",Solicitudes!$L$3:$L$502,"Ausencia")&gt;0,"L",IF(COUNTIFS(Solicitudes!$A$3:$A$502,$A56,Solicitudes!$D$3:$D$502,"&lt;="&amp;I$3,Solicitudes!$E$3:$E$502,"&gt;="&amp;I$3,Solicitudes!$G$3:$G$502,"Solicitada")+COUNTIFS(Solicitudes!$A$3:$A$502,$A56,Solicitudes!$D$3:$D$502,"&lt;="&amp;I$3,Solicitudes!$E$3:$E$502,"&gt;="&amp;I$3,Solicitudes!$G$3:$G$502,"Planificada")&gt;0,"P",""))))</f>
        <v/>
      </c>
      <c r="J56" s="27">
        <f>IF(OR(J$3="",$A56=""),"",IF(COUNTIFS(Solicitudes!$A$3:$A$502,$A56,Solicitudes!$D$3:$D$502,"&lt;="&amp;J$3,Solicitudes!$E$3:$E$502,"&gt;="&amp;J$3,Solicitudes!$G$3:$G$502,"Aprobada",Solicitudes!$L$3:$L$502,"&lt;&gt;Licencia",Solicitudes!$L$3:$L$502,"&lt;&gt;Ausencia")&gt;0,"V",IF(COUNTIFS(Solicitudes!$A$3:$A$502,$A56,Solicitudes!$D$3:$D$502,"&lt;="&amp;J$3,Solicitudes!$E$3:$E$502,"&gt;="&amp;J$3,Solicitudes!$G$3:$G$502,"Aprobada",Solicitudes!$L$3:$L$502,"Licencia")+COUNTIFS(Solicitudes!$A$3:$A$502,$A56,Solicitudes!$D$3:$D$502,"&lt;="&amp;J$3,Solicitudes!$E$3:$E$502,"&gt;="&amp;J$3,Solicitudes!$G$3:$G$502,"Aprobada",Solicitudes!$L$3:$L$502,"Ausencia")&gt;0,"L",IF(COUNTIFS(Solicitudes!$A$3:$A$502,$A56,Solicitudes!$D$3:$D$502,"&lt;="&amp;J$3,Solicitudes!$E$3:$E$502,"&gt;="&amp;J$3,Solicitudes!$G$3:$G$502,"Solicitada")+COUNTIFS(Solicitudes!$A$3:$A$502,$A56,Solicitudes!$D$3:$D$502,"&lt;="&amp;J$3,Solicitudes!$E$3:$E$502,"&gt;="&amp;J$3,Solicitudes!$G$3:$G$502,"Planificada")&gt;0,"P",""))))</f>
        <v/>
      </c>
      <c r="K56" s="27">
        <f>IF(OR(K$3="",$A56=""),"",IF(COUNTIFS(Solicitudes!$A$3:$A$502,$A56,Solicitudes!$D$3:$D$502,"&lt;="&amp;K$3,Solicitudes!$E$3:$E$502,"&gt;="&amp;K$3,Solicitudes!$G$3:$G$502,"Aprobada",Solicitudes!$L$3:$L$502,"&lt;&gt;Licencia",Solicitudes!$L$3:$L$502,"&lt;&gt;Ausencia")&gt;0,"V",IF(COUNTIFS(Solicitudes!$A$3:$A$502,$A56,Solicitudes!$D$3:$D$502,"&lt;="&amp;K$3,Solicitudes!$E$3:$E$502,"&gt;="&amp;K$3,Solicitudes!$G$3:$G$502,"Aprobada",Solicitudes!$L$3:$L$502,"Licencia")+COUNTIFS(Solicitudes!$A$3:$A$502,$A56,Solicitudes!$D$3:$D$502,"&lt;="&amp;K$3,Solicitudes!$E$3:$E$502,"&gt;="&amp;K$3,Solicitudes!$G$3:$G$502,"Aprobada",Solicitudes!$L$3:$L$502,"Ausencia")&gt;0,"L",IF(COUNTIFS(Solicitudes!$A$3:$A$502,$A56,Solicitudes!$D$3:$D$502,"&lt;="&amp;K$3,Solicitudes!$E$3:$E$502,"&gt;="&amp;K$3,Solicitudes!$G$3:$G$502,"Solicitada")+COUNTIFS(Solicitudes!$A$3:$A$502,$A56,Solicitudes!$D$3:$D$502,"&lt;="&amp;K$3,Solicitudes!$E$3:$E$502,"&gt;="&amp;K$3,Solicitudes!$G$3:$G$502,"Planificada")&gt;0,"P",""))))</f>
        <v/>
      </c>
      <c r="L56" s="27">
        <f>IF(OR(L$3="",$A56=""),"",IF(COUNTIFS(Solicitudes!$A$3:$A$502,$A56,Solicitudes!$D$3:$D$502,"&lt;="&amp;L$3,Solicitudes!$E$3:$E$502,"&gt;="&amp;L$3,Solicitudes!$G$3:$G$502,"Aprobada",Solicitudes!$L$3:$L$502,"&lt;&gt;Licencia",Solicitudes!$L$3:$L$502,"&lt;&gt;Ausencia")&gt;0,"V",IF(COUNTIFS(Solicitudes!$A$3:$A$502,$A56,Solicitudes!$D$3:$D$502,"&lt;="&amp;L$3,Solicitudes!$E$3:$E$502,"&gt;="&amp;L$3,Solicitudes!$G$3:$G$502,"Aprobada",Solicitudes!$L$3:$L$502,"Licencia")+COUNTIFS(Solicitudes!$A$3:$A$502,$A56,Solicitudes!$D$3:$D$502,"&lt;="&amp;L$3,Solicitudes!$E$3:$E$502,"&gt;="&amp;L$3,Solicitudes!$G$3:$G$502,"Aprobada",Solicitudes!$L$3:$L$502,"Ausencia")&gt;0,"L",IF(COUNTIFS(Solicitudes!$A$3:$A$502,$A56,Solicitudes!$D$3:$D$502,"&lt;="&amp;L$3,Solicitudes!$E$3:$E$502,"&gt;="&amp;L$3,Solicitudes!$G$3:$G$502,"Solicitada")+COUNTIFS(Solicitudes!$A$3:$A$502,$A56,Solicitudes!$D$3:$D$502,"&lt;="&amp;L$3,Solicitudes!$E$3:$E$502,"&gt;="&amp;L$3,Solicitudes!$G$3:$G$502,"Planificada")&gt;0,"P",""))))</f>
        <v/>
      </c>
      <c r="M56" s="27">
        <f>IF(OR(M$3="",$A56=""),"",IF(COUNTIFS(Solicitudes!$A$3:$A$502,$A56,Solicitudes!$D$3:$D$502,"&lt;="&amp;M$3,Solicitudes!$E$3:$E$502,"&gt;="&amp;M$3,Solicitudes!$G$3:$G$502,"Aprobada",Solicitudes!$L$3:$L$502,"&lt;&gt;Licencia",Solicitudes!$L$3:$L$502,"&lt;&gt;Ausencia")&gt;0,"V",IF(COUNTIFS(Solicitudes!$A$3:$A$502,$A56,Solicitudes!$D$3:$D$502,"&lt;="&amp;M$3,Solicitudes!$E$3:$E$502,"&gt;="&amp;M$3,Solicitudes!$G$3:$G$502,"Aprobada",Solicitudes!$L$3:$L$502,"Licencia")+COUNTIFS(Solicitudes!$A$3:$A$502,$A56,Solicitudes!$D$3:$D$502,"&lt;="&amp;M$3,Solicitudes!$E$3:$E$502,"&gt;="&amp;M$3,Solicitudes!$G$3:$G$502,"Aprobada",Solicitudes!$L$3:$L$502,"Ausencia")&gt;0,"L",IF(COUNTIFS(Solicitudes!$A$3:$A$502,$A56,Solicitudes!$D$3:$D$502,"&lt;="&amp;M$3,Solicitudes!$E$3:$E$502,"&gt;="&amp;M$3,Solicitudes!$G$3:$G$502,"Solicitada")+COUNTIFS(Solicitudes!$A$3:$A$502,$A56,Solicitudes!$D$3:$D$502,"&lt;="&amp;M$3,Solicitudes!$E$3:$E$502,"&gt;="&amp;M$3,Solicitudes!$G$3:$G$502,"Planificada")&gt;0,"P",""))))</f>
        <v/>
      </c>
      <c r="N56" s="27">
        <f>IF(OR(N$3="",$A56=""),"",IF(COUNTIFS(Solicitudes!$A$3:$A$502,$A56,Solicitudes!$D$3:$D$502,"&lt;="&amp;N$3,Solicitudes!$E$3:$E$502,"&gt;="&amp;N$3,Solicitudes!$G$3:$G$502,"Aprobada",Solicitudes!$L$3:$L$502,"&lt;&gt;Licencia",Solicitudes!$L$3:$L$502,"&lt;&gt;Ausencia")&gt;0,"V",IF(COUNTIFS(Solicitudes!$A$3:$A$502,$A56,Solicitudes!$D$3:$D$502,"&lt;="&amp;N$3,Solicitudes!$E$3:$E$502,"&gt;="&amp;N$3,Solicitudes!$G$3:$G$502,"Aprobada",Solicitudes!$L$3:$L$502,"Licencia")+COUNTIFS(Solicitudes!$A$3:$A$502,$A56,Solicitudes!$D$3:$D$502,"&lt;="&amp;N$3,Solicitudes!$E$3:$E$502,"&gt;="&amp;N$3,Solicitudes!$G$3:$G$502,"Aprobada",Solicitudes!$L$3:$L$502,"Ausencia")&gt;0,"L",IF(COUNTIFS(Solicitudes!$A$3:$A$502,$A56,Solicitudes!$D$3:$D$502,"&lt;="&amp;N$3,Solicitudes!$E$3:$E$502,"&gt;="&amp;N$3,Solicitudes!$G$3:$G$502,"Solicitada")+COUNTIFS(Solicitudes!$A$3:$A$502,$A56,Solicitudes!$D$3:$D$502,"&lt;="&amp;N$3,Solicitudes!$E$3:$E$502,"&gt;="&amp;N$3,Solicitudes!$G$3:$G$502,"Planificada")&gt;0,"P",""))))</f>
        <v/>
      </c>
      <c r="O56" s="27">
        <f>IF(OR(O$3="",$A56=""),"",IF(COUNTIFS(Solicitudes!$A$3:$A$502,$A56,Solicitudes!$D$3:$D$502,"&lt;="&amp;O$3,Solicitudes!$E$3:$E$502,"&gt;="&amp;O$3,Solicitudes!$G$3:$G$502,"Aprobada",Solicitudes!$L$3:$L$502,"&lt;&gt;Licencia",Solicitudes!$L$3:$L$502,"&lt;&gt;Ausencia")&gt;0,"V",IF(COUNTIFS(Solicitudes!$A$3:$A$502,$A56,Solicitudes!$D$3:$D$502,"&lt;="&amp;O$3,Solicitudes!$E$3:$E$502,"&gt;="&amp;O$3,Solicitudes!$G$3:$G$502,"Aprobada",Solicitudes!$L$3:$L$502,"Licencia")+COUNTIFS(Solicitudes!$A$3:$A$502,$A56,Solicitudes!$D$3:$D$502,"&lt;="&amp;O$3,Solicitudes!$E$3:$E$502,"&gt;="&amp;O$3,Solicitudes!$G$3:$G$502,"Aprobada",Solicitudes!$L$3:$L$502,"Ausencia")&gt;0,"L",IF(COUNTIFS(Solicitudes!$A$3:$A$502,$A56,Solicitudes!$D$3:$D$502,"&lt;="&amp;O$3,Solicitudes!$E$3:$E$502,"&gt;="&amp;O$3,Solicitudes!$G$3:$G$502,"Solicitada")+COUNTIFS(Solicitudes!$A$3:$A$502,$A56,Solicitudes!$D$3:$D$502,"&lt;="&amp;O$3,Solicitudes!$E$3:$E$502,"&gt;="&amp;O$3,Solicitudes!$G$3:$G$502,"Planificada")&gt;0,"P",""))))</f>
        <v/>
      </c>
      <c r="P56" s="27">
        <f>IF(OR(P$3="",$A56=""),"",IF(COUNTIFS(Solicitudes!$A$3:$A$502,$A56,Solicitudes!$D$3:$D$502,"&lt;="&amp;P$3,Solicitudes!$E$3:$E$502,"&gt;="&amp;P$3,Solicitudes!$G$3:$G$502,"Aprobada",Solicitudes!$L$3:$L$502,"&lt;&gt;Licencia",Solicitudes!$L$3:$L$502,"&lt;&gt;Ausencia")&gt;0,"V",IF(COUNTIFS(Solicitudes!$A$3:$A$502,$A56,Solicitudes!$D$3:$D$502,"&lt;="&amp;P$3,Solicitudes!$E$3:$E$502,"&gt;="&amp;P$3,Solicitudes!$G$3:$G$502,"Aprobada",Solicitudes!$L$3:$L$502,"Licencia")+COUNTIFS(Solicitudes!$A$3:$A$502,$A56,Solicitudes!$D$3:$D$502,"&lt;="&amp;P$3,Solicitudes!$E$3:$E$502,"&gt;="&amp;P$3,Solicitudes!$G$3:$G$502,"Aprobada",Solicitudes!$L$3:$L$502,"Ausencia")&gt;0,"L",IF(COUNTIFS(Solicitudes!$A$3:$A$502,$A56,Solicitudes!$D$3:$D$502,"&lt;="&amp;P$3,Solicitudes!$E$3:$E$502,"&gt;="&amp;P$3,Solicitudes!$G$3:$G$502,"Solicitada")+COUNTIFS(Solicitudes!$A$3:$A$502,$A56,Solicitudes!$D$3:$D$502,"&lt;="&amp;P$3,Solicitudes!$E$3:$E$502,"&gt;="&amp;P$3,Solicitudes!$G$3:$G$502,"Planificada")&gt;0,"P",""))))</f>
        <v/>
      </c>
      <c r="Q56" s="27">
        <f>IF(OR(Q$3="",$A56=""),"",IF(COUNTIFS(Solicitudes!$A$3:$A$502,$A56,Solicitudes!$D$3:$D$502,"&lt;="&amp;Q$3,Solicitudes!$E$3:$E$502,"&gt;="&amp;Q$3,Solicitudes!$G$3:$G$502,"Aprobada",Solicitudes!$L$3:$L$502,"&lt;&gt;Licencia",Solicitudes!$L$3:$L$502,"&lt;&gt;Ausencia")&gt;0,"V",IF(COUNTIFS(Solicitudes!$A$3:$A$502,$A56,Solicitudes!$D$3:$D$502,"&lt;="&amp;Q$3,Solicitudes!$E$3:$E$502,"&gt;="&amp;Q$3,Solicitudes!$G$3:$G$502,"Aprobada",Solicitudes!$L$3:$L$502,"Licencia")+COUNTIFS(Solicitudes!$A$3:$A$502,$A56,Solicitudes!$D$3:$D$502,"&lt;="&amp;Q$3,Solicitudes!$E$3:$E$502,"&gt;="&amp;Q$3,Solicitudes!$G$3:$G$502,"Aprobada",Solicitudes!$L$3:$L$502,"Ausencia")&gt;0,"L",IF(COUNTIFS(Solicitudes!$A$3:$A$502,$A56,Solicitudes!$D$3:$D$502,"&lt;="&amp;Q$3,Solicitudes!$E$3:$E$502,"&gt;="&amp;Q$3,Solicitudes!$G$3:$G$502,"Solicitada")+COUNTIFS(Solicitudes!$A$3:$A$502,$A56,Solicitudes!$D$3:$D$502,"&lt;="&amp;Q$3,Solicitudes!$E$3:$E$502,"&gt;="&amp;Q$3,Solicitudes!$G$3:$G$502,"Planificada")&gt;0,"P",""))))</f>
        <v/>
      </c>
      <c r="R56" s="27">
        <f>IF(OR(R$3="",$A56=""),"",IF(COUNTIFS(Solicitudes!$A$3:$A$502,$A56,Solicitudes!$D$3:$D$502,"&lt;="&amp;R$3,Solicitudes!$E$3:$E$502,"&gt;="&amp;R$3,Solicitudes!$G$3:$G$502,"Aprobada",Solicitudes!$L$3:$L$502,"&lt;&gt;Licencia",Solicitudes!$L$3:$L$502,"&lt;&gt;Ausencia")&gt;0,"V",IF(COUNTIFS(Solicitudes!$A$3:$A$502,$A56,Solicitudes!$D$3:$D$502,"&lt;="&amp;R$3,Solicitudes!$E$3:$E$502,"&gt;="&amp;R$3,Solicitudes!$G$3:$G$502,"Aprobada",Solicitudes!$L$3:$L$502,"Licencia")+COUNTIFS(Solicitudes!$A$3:$A$502,$A56,Solicitudes!$D$3:$D$502,"&lt;="&amp;R$3,Solicitudes!$E$3:$E$502,"&gt;="&amp;R$3,Solicitudes!$G$3:$G$502,"Aprobada",Solicitudes!$L$3:$L$502,"Ausencia")&gt;0,"L",IF(COUNTIFS(Solicitudes!$A$3:$A$502,$A56,Solicitudes!$D$3:$D$502,"&lt;="&amp;R$3,Solicitudes!$E$3:$E$502,"&gt;="&amp;R$3,Solicitudes!$G$3:$G$502,"Solicitada")+COUNTIFS(Solicitudes!$A$3:$A$502,$A56,Solicitudes!$D$3:$D$502,"&lt;="&amp;R$3,Solicitudes!$E$3:$E$502,"&gt;="&amp;R$3,Solicitudes!$G$3:$G$502,"Planificada")&gt;0,"P",""))))</f>
        <v/>
      </c>
      <c r="S56" s="27">
        <f>IF(OR(S$3="",$A56=""),"",IF(COUNTIFS(Solicitudes!$A$3:$A$502,$A56,Solicitudes!$D$3:$D$502,"&lt;="&amp;S$3,Solicitudes!$E$3:$E$502,"&gt;="&amp;S$3,Solicitudes!$G$3:$G$502,"Aprobada",Solicitudes!$L$3:$L$502,"&lt;&gt;Licencia",Solicitudes!$L$3:$L$502,"&lt;&gt;Ausencia")&gt;0,"V",IF(COUNTIFS(Solicitudes!$A$3:$A$502,$A56,Solicitudes!$D$3:$D$502,"&lt;="&amp;S$3,Solicitudes!$E$3:$E$502,"&gt;="&amp;S$3,Solicitudes!$G$3:$G$502,"Aprobada",Solicitudes!$L$3:$L$502,"Licencia")+COUNTIFS(Solicitudes!$A$3:$A$502,$A56,Solicitudes!$D$3:$D$502,"&lt;="&amp;S$3,Solicitudes!$E$3:$E$502,"&gt;="&amp;S$3,Solicitudes!$G$3:$G$502,"Aprobada",Solicitudes!$L$3:$L$502,"Ausencia")&gt;0,"L",IF(COUNTIFS(Solicitudes!$A$3:$A$502,$A56,Solicitudes!$D$3:$D$502,"&lt;="&amp;S$3,Solicitudes!$E$3:$E$502,"&gt;="&amp;S$3,Solicitudes!$G$3:$G$502,"Solicitada")+COUNTIFS(Solicitudes!$A$3:$A$502,$A56,Solicitudes!$D$3:$D$502,"&lt;="&amp;S$3,Solicitudes!$E$3:$E$502,"&gt;="&amp;S$3,Solicitudes!$G$3:$G$502,"Planificada")&gt;0,"P",""))))</f>
        <v/>
      </c>
      <c r="T56" s="27">
        <f>IF(OR(T$3="",$A56=""),"",IF(COUNTIFS(Solicitudes!$A$3:$A$502,$A56,Solicitudes!$D$3:$D$502,"&lt;="&amp;T$3,Solicitudes!$E$3:$E$502,"&gt;="&amp;T$3,Solicitudes!$G$3:$G$502,"Aprobada",Solicitudes!$L$3:$L$502,"&lt;&gt;Licencia",Solicitudes!$L$3:$L$502,"&lt;&gt;Ausencia")&gt;0,"V",IF(COUNTIFS(Solicitudes!$A$3:$A$502,$A56,Solicitudes!$D$3:$D$502,"&lt;="&amp;T$3,Solicitudes!$E$3:$E$502,"&gt;="&amp;T$3,Solicitudes!$G$3:$G$502,"Aprobada",Solicitudes!$L$3:$L$502,"Licencia")+COUNTIFS(Solicitudes!$A$3:$A$502,$A56,Solicitudes!$D$3:$D$502,"&lt;="&amp;T$3,Solicitudes!$E$3:$E$502,"&gt;="&amp;T$3,Solicitudes!$G$3:$G$502,"Aprobada",Solicitudes!$L$3:$L$502,"Ausencia")&gt;0,"L",IF(COUNTIFS(Solicitudes!$A$3:$A$502,$A56,Solicitudes!$D$3:$D$502,"&lt;="&amp;T$3,Solicitudes!$E$3:$E$502,"&gt;="&amp;T$3,Solicitudes!$G$3:$G$502,"Solicitada")+COUNTIFS(Solicitudes!$A$3:$A$502,$A56,Solicitudes!$D$3:$D$502,"&lt;="&amp;T$3,Solicitudes!$E$3:$E$502,"&gt;="&amp;T$3,Solicitudes!$G$3:$G$502,"Planificada")&gt;0,"P",""))))</f>
        <v/>
      </c>
      <c r="U56" s="27">
        <f>IF(OR(U$3="",$A56=""),"",IF(COUNTIFS(Solicitudes!$A$3:$A$502,$A56,Solicitudes!$D$3:$D$502,"&lt;="&amp;U$3,Solicitudes!$E$3:$E$502,"&gt;="&amp;U$3,Solicitudes!$G$3:$G$502,"Aprobada",Solicitudes!$L$3:$L$502,"&lt;&gt;Licencia",Solicitudes!$L$3:$L$502,"&lt;&gt;Ausencia")&gt;0,"V",IF(COUNTIFS(Solicitudes!$A$3:$A$502,$A56,Solicitudes!$D$3:$D$502,"&lt;="&amp;U$3,Solicitudes!$E$3:$E$502,"&gt;="&amp;U$3,Solicitudes!$G$3:$G$502,"Aprobada",Solicitudes!$L$3:$L$502,"Licencia")+COUNTIFS(Solicitudes!$A$3:$A$502,$A56,Solicitudes!$D$3:$D$502,"&lt;="&amp;U$3,Solicitudes!$E$3:$E$502,"&gt;="&amp;U$3,Solicitudes!$G$3:$G$502,"Aprobada",Solicitudes!$L$3:$L$502,"Ausencia")&gt;0,"L",IF(COUNTIFS(Solicitudes!$A$3:$A$502,$A56,Solicitudes!$D$3:$D$502,"&lt;="&amp;U$3,Solicitudes!$E$3:$E$502,"&gt;="&amp;U$3,Solicitudes!$G$3:$G$502,"Solicitada")+COUNTIFS(Solicitudes!$A$3:$A$502,$A56,Solicitudes!$D$3:$D$502,"&lt;="&amp;U$3,Solicitudes!$E$3:$E$502,"&gt;="&amp;U$3,Solicitudes!$G$3:$G$502,"Planificada")&gt;0,"P",""))))</f>
        <v/>
      </c>
      <c r="V56" s="27">
        <f>IF(OR(V$3="",$A56=""),"",IF(COUNTIFS(Solicitudes!$A$3:$A$502,$A56,Solicitudes!$D$3:$D$502,"&lt;="&amp;V$3,Solicitudes!$E$3:$E$502,"&gt;="&amp;V$3,Solicitudes!$G$3:$G$502,"Aprobada",Solicitudes!$L$3:$L$502,"&lt;&gt;Licencia",Solicitudes!$L$3:$L$502,"&lt;&gt;Ausencia")&gt;0,"V",IF(COUNTIFS(Solicitudes!$A$3:$A$502,$A56,Solicitudes!$D$3:$D$502,"&lt;="&amp;V$3,Solicitudes!$E$3:$E$502,"&gt;="&amp;V$3,Solicitudes!$G$3:$G$502,"Aprobada",Solicitudes!$L$3:$L$502,"Licencia")+COUNTIFS(Solicitudes!$A$3:$A$502,$A56,Solicitudes!$D$3:$D$502,"&lt;="&amp;V$3,Solicitudes!$E$3:$E$502,"&gt;="&amp;V$3,Solicitudes!$G$3:$G$502,"Aprobada",Solicitudes!$L$3:$L$502,"Ausencia")&gt;0,"L",IF(COUNTIFS(Solicitudes!$A$3:$A$502,$A56,Solicitudes!$D$3:$D$502,"&lt;="&amp;V$3,Solicitudes!$E$3:$E$502,"&gt;="&amp;V$3,Solicitudes!$G$3:$G$502,"Solicitada")+COUNTIFS(Solicitudes!$A$3:$A$502,$A56,Solicitudes!$D$3:$D$502,"&lt;="&amp;V$3,Solicitudes!$E$3:$E$502,"&gt;="&amp;V$3,Solicitudes!$G$3:$G$502,"Planificada")&gt;0,"P",""))))</f>
        <v/>
      </c>
      <c r="W56" s="27">
        <f>IF(OR(W$3="",$A56=""),"",IF(COUNTIFS(Solicitudes!$A$3:$A$502,$A56,Solicitudes!$D$3:$D$502,"&lt;="&amp;W$3,Solicitudes!$E$3:$E$502,"&gt;="&amp;W$3,Solicitudes!$G$3:$G$502,"Aprobada",Solicitudes!$L$3:$L$502,"&lt;&gt;Licencia",Solicitudes!$L$3:$L$502,"&lt;&gt;Ausencia")&gt;0,"V",IF(COUNTIFS(Solicitudes!$A$3:$A$502,$A56,Solicitudes!$D$3:$D$502,"&lt;="&amp;W$3,Solicitudes!$E$3:$E$502,"&gt;="&amp;W$3,Solicitudes!$G$3:$G$502,"Aprobada",Solicitudes!$L$3:$L$502,"Licencia")+COUNTIFS(Solicitudes!$A$3:$A$502,$A56,Solicitudes!$D$3:$D$502,"&lt;="&amp;W$3,Solicitudes!$E$3:$E$502,"&gt;="&amp;W$3,Solicitudes!$G$3:$G$502,"Aprobada",Solicitudes!$L$3:$L$502,"Ausencia")&gt;0,"L",IF(COUNTIFS(Solicitudes!$A$3:$A$502,$A56,Solicitudes!$D$3:$D$502,"&lt;="&amp;W$3,Solicitudes!$E$3:$E$502,"&gt;="&amp;W$3,Solicitudes!$G$3:$G$502,"Solicitada")+COUNTIFS(Solicitudes!$A$3:$A$502,$A56,Solicitudes!$D$3:$D$502,"&lt;="&amp;W$3,Solicitudes!$E$3:$E$502,"&gt;="&amp;W$3,Solicitudes!$G$3:$G$502,"Planificada")&gt;0,"P",""))))</f>
        <v/>
      </c>
      <c r="X56" s="27">
        <f>IF(OR(X$3="",$A56=""),"",IF(COUNTIFS(Solicitudes!$A$3:$A$502,$A56,Solicitudes!$D$3:$D$502,"&lt;="&amp;X$3,Solicitudes!$E$3:$E$502,"&gt;="&amp;X$3,Solicitudes!$G$3:$G$502,"Aprobada",Solicitudes!$L$3:$L$502,"&lt;&gt;Licencia",Solicitudes!$L$3:$L$502,"&lt;&gt;Ausencia")&gt;0,"V",IF(COUNTIFS(Solicitudes!$A$3:$A$502,$A56,Solicitudes!$D$3:$D$502,"&lt;="&amp;X$3,Solicitudes!$E$3:$E$502,"&gt;="&amp;X$3,Solicitudes!$G$3:$G$502,"Aprobada",Solicitudes!$L$3:$L$502,"Licencia")+COUNTIFS(Solicitudes!$A$3:$A$502,$A56,Solicitudes!$D$3:$D$502,"&lt;="&amp;X$3,Solicitudes!$E$3:$E$502,"&gt;="&amp;X$3,Solicitudes!$G$3:$G$502,"Aprobada",Solicitudes!$L$3:$L$502,"Ausencia")&gt;0,"L",IF(COUNTIFS(Solicitudes!$A$3:$A$502,$A56,Solicitudes!$D$3:$D$502,"&lt;="&amp;X$3,Solicitudes!$E$3:$E$502,"&gt;="&amp;X$3,Solicitudes!$G$3:$G$502,"Solicitada")+COUNTIFS(Solicitudes!$A$3:$A$502,$A56,Solicitudes!$D$3:$D$502,"&lt;="&amp;X$3,Solicitudes!$E$3:$E$502,"&gt;="&amp;X$3,Solicitudes!$G$3:$G$502,"Planificada")&gt;0,"P",""))))</f>
        <v/>
      </c>
      <c r="Y56" s="27">
        <f>IF(OR(Y$3="",$A56=""),"",IF(COUNTIFS(Solicitudes!$A$3:$A$502,$A56,Solicitudes!$D$3:$D$502,"&lt;="&amp;Y$3,Solicitudes!$E$3:$E$502,"&gt;="&amp;Y$3,Solicitudes!$G$3:$G$502,"Aprobada",Solicitudes!$L$3:$L$502,"&lt;&gt;Licencia",Solicitudes!$L$3:$L$502,"&lt;&gt;Ausencia")&gt;0,"V",IF(COUNTIFS(Solicitudes!$A$3:$A$502,$A56,Solicitudes!$D$3:$D$502,"&lt;="&amp;Y$3,Solicitudes!$E$3:$E$502,"&gt;="&amp;Y$3,Solicitudes!$G$3:$G$502,"Aprobada",Solicitudes!$L$3:$L$502,"Licencia")+COUNTIFS(Solicitudes!$A$3:$A$502,$A56,Solicitudes!$D$3:$D$502,"&lt;="&amp;Y$3,Solicitudes!$E$3:$E$502,"&gt;="&amp;Y$3,Solicitudes!$G$3:$G$502,"Aprobada",Solicitudes!$L$3:$L$502,"Ausencia")&gt;0,"L",IF(COUNTIFS(Solicitudes!$A$3:$A$502,$A56,Solicitudes!$D$3:$D$502,"&lt;="&amp;Y$3,Solicitudes!$E$3:$E$502,"&gt;="&amp;Y$3,Solicitudes!$G$3:$G$502,"Solicitada")+COUNTIFS(Solicitudes!$A$3:$A$502,$A56,Solicitudes!$D$3:$D$502,"&lt;="&amp;Y$3,Solicitudes!$E$3:$E$502,"&gt;="&amp;Y$3,Solicitudes!$G$3:$G$502,"Planificada")&gt;0,"P",""))))</f>
        <v/>
      </c>
      <c r="Z56" s="27">
        <f>IF(OR(Z$3="",$A56=""),"",IF(COUNTIFS(Solicitudes!$A$3:$A$502,$A56,Solicitudes!$D$3:$D$502,"&lt;="&amp;Z$3,Solicitudes!$E$3:$E$502,"&gt;="&amp;Z$3,Solicitudes!$G$3:$G$502,"Aprobada",Solicitudes!$L$3:$L$502,"&lt;&gt;Licencia",Solicitudes!$L$3:$L$502,"&lt;&gt;Ausencia")&gt;0,"V",IF(COUNTIFS(Solicitudes!$A$3:$A$502,$A56,Solicitudes!$D$3:$D$502,"&lt;="&amp;Z$3,Solicitudes!$E$3:$E$502,"&gt;="&amp;Z$3,Solicitudes!$G$3:$G$502,"Aprobada",Solicitudes!$L$3:$L$502,"Licencia")+COUNTIFS(Solicitudes!$A$3:$A$502,$A56,Solicitudes!$D$3:$D$502,"&lt;="&amp;Z$3,Solicitudes!$E$3:$E$502,"&gt;="&amp;Z$3,Solicitudes!$G$3:$G$502,"Aprobada",Solicitudes!$L$3:$L$502,"Ausencia")&gt;0,"L",IF(COUNTIFS(Solicitudes!$A$3:$A$502,$A56,Solicitudes!$D$3:$D$502,"&lt;="&amp;Z$3,Solicitudes!$E$3:$E$502,"&gt;="&amp;Z$3,Solicitudes!$G$3:$G$502,"Solicitada")+COUNTIFS(Solicitudes!$A$3:$A$502,$A56,Solicitudes!$D$3:$D$502,"&lt;="&amp;Z$3,Solicitudes!$E$3:$E$502,"&gt;="&amp;Z$3,Solicitudes!$G$3:$G$502,"Planificada")&gt;0,"P",""))))</f>
        <v/>
      </c>
      <c r="AA56" s="27">
        <f>IF(OR(AA$3="",$A56=""),"",IF(COUNTIFS(Solicitudes!$A$3:$A$502,$A56,Solicitudes!$D$3:$D$502,"&lt;="&amp;AA$3,Solicitudes!$E$3:$E$502,"&gt;="&amp;AA$3,Solicitudes!$G$3:$G$502,"Aprobada",Solicitudes!$L$3:$L$502,"&lt;&gt;Licencia",Solicitudes!$L$3:$L$502,"&lt;&gt;Ausencia")&gt;0,"V",IF(COUNTIFS(Solicitudes!$A$3:$A$502,$A56,Solicitudes!$D$3:$D$502,"&lt;="&amp;AA$3,Solicitudes!$E$3:$E$502,"&gt;="&amp;AA$3,Solicitudes!$G$3:$G$502,"Aprobada",Solicitudes!$L$3:$L$502,"Licencia")+COUNTIFS(Solicitudes!$A$3:$A$502,$A56,Solicitudes!$D$3:$D$502,"&lt;="&amp;AA$3,Solicitudes!$E$3:$E$502,"&gt;="&amp;AA$3,Solicitudes!$G$3:$G$502,"Aprobada",Solicitudes!$L$3:$L$502,"Ausencia")&gt;0,"L",IF(COUNTIFS(Solicitudes!$A$3:$A$502,$A56,Solicitudes!$D$3:$D$502,"&lt;="&amp;AA$3,Solicitudes!$E$3:$E$502,"&gt;="&amp;AA$3,Solicitudes!$G$3:$G$502,"Solicitada")+COUNTIFS(Solicitudes!$A$3:$A$502,$A56,Solicitudes!$D$3:$D$502,"&lt;="&amp;AA$3,Solicitudes!$E$3:$E$502,"&gt;="&amp;AA$3,Solicitudes!$G$3:$G$502,"Planificada")&gt;0,"P",""))))</f>
        <v/>
      </c>
      <c r="AB56" s="27">
        <f>IF(OR(AB$3="",$A56=""),"",IF(COUNTIFS(Solicitudes!$A$3:$A$502,$A56,Solicitudes!$D$3:$D$502,"&lt;="&amp;AB$3,Solicitudes!$E$3:$E$502,"&gt;="&amp;AB$3,Solicitudes!$G$3:$G$502,"Aprobada",Solicitudes!$L$3:$L$502,"&lt;&gt;Licencia",Solicitudes!$L$3:$L$502,"&lt;&gt;Ausencia")&gt;0,"V",IF(COUNTIFS(Solicitudes!$A$3:$A$502,$A56,Solicitudes!$D$3:$D$502,"&lt;="&amp;AB$3,Solicitudes!$E$3:$E$502,"&gt;="&amp;AB$3,Solicitudes!$G$3:$G$502,"Aprobada",Solicitudes!$L$3:$L$502,"Licencia")+COUNTIFS(Solicitudes!$A$3:$A$502,$A56,Solicitudes!$D$3:$D$502,"&lt;="&amp;AB$3,Solicitudes!$E$3:$E$502,"&gt;="&amp;AB$3,Solicitudes!$G$3:$G$502,"Aprobada",Solicitudes!$L$3:$L$502,"Ausencia")&gt;0,"L",IF(COUNTIFS(Solicitudes!$A$3:$A$502,$A56,Solicitudes!$D$3:$D$502,"&lt;="&amp;AB$3,Solicitudes!$E$3:$E$502,"&gt;="&amp;AB$3,Solicitudes!$G$3:$G$502,"Solicitada")+COUNTIFS(Solicitudes!$A$3:$A$502,$A56,Solicitudes!$D$3:$D$502,"&lt;="&amp;AB$3,Solicitudes!$E$3:$E$502,"&gt;="&amp;AB$3,Solicitudes!$G$3:$G$502,"Planificada")&gt;0,"P",""))))</f>
        <v/>
      </c>
      <c r="AC56" s="27">
        <f>IF(OR(AC$3="",$A56=""),"",IF(COUNTIFS(Solicitudes!$A$3:$A$502,$A56,Solicitudes!$D$3:$D$502,"&lt;="&amp;AC$3,Solicitudes!$E$3:$E$502,"&gt;="&amp;AC$3,Solicitudes!$G$3:$G$502,"Aprobada",Solicitudes!$L$3:$L$502,"&lt;&gt;Licencia",Solicitudes!$L$3:$L$502,"&lt;&gt;Ausencia")&gt;0,"V",IF(COUNTIFS(Solicitudes!$A$3:$A$502,$A56,Solicitudes!$D$3:$D$502,"&lt;="&amp;AC$3,Solicitudes!$E$3:$E$502,"&gt;="&amp;AC$3,Solicitudes!$G$3:$G$502,"Aprobada",Solicitudes!$L$3:$L$502,"Licencia")+COUNTIFS(Solicitudes!$A$3:$A$502,$A56,Solicitudes!$D$3:$D$502,"&lt;="&amp;AC$3,Solicitudes!$E$3:$E$502,"&gt;="&amp;AC$3,Solicitudes!$G$3:$G$502,"Aprobada",Solicitudes!$L$3:$L$502,"Ausencia")&gt;0,"L",IF(COUNTIFS(Solicitudes!$A$3:$A$502,$A56,Solicitudes!$D$3:$D$502,"&lt;="&amp;AC$3,Solicitudes!$E$3:$E$502,"&gt;="&amp;AC$3,Solicitudes!$G$3:$G$502,"Solicitada")+COUNTIFS(Solicitudes!$A$3:$A$502,$A56,Solicitudes!$D$3:$D$502,"&lt;="&amp;AC$3,Solicitudes!$E$3:$E$502,"&gt;="&amp;AC$3,Solicitudes!$G$3:$G$502,"Planificada")&gt;0,"P",""))))</f>
        <v/>
      </c>
      <c r="AD56" s="27">
        <f>IF(OR(AD$3="",$A56=""),"",IF(COUNTIFS(Solicitudes!$A$3:$A$502,$A56,Solicitudes!$D$3:$D$502,"&lt;="&amp;AD$3,Solicitudes!$E$3:$E$502,"&gt;="&amp;AD$3,Solicitudes!$G$3:$G$502,"Aprobada",Solicitudes!$L$3:$L$502,"&lt;&gt;Licencia",Solicitudes!$L$3:$L$502,"&lt;&gt;Ausencia")&gt;0,"V",IF(COUNTIFS(Solicitudes!$A$3:$A$502,$A56,Solicitudes!$D$3:$D$502,"&lt;="&amp;AD$3,Solicitudes!$E$3:$E$502,"&gt;="&amp;AD$3,Solicitudes!$G$3:$G$502,"Aprobada",Solicitudes!$L$3:$L$502,"Licencia")+COUNTIFS(Solicitudes!$A$3:$A$502,$A56,Solicitudes!$D$3:$D$502,"&lt;="&amp;AD$3,Solicitudes!$E$3:$E$502,"&gt;="&amp;AD$3,Solicitudes!$G$3:$G$502,"Aprobada",Solicitudes!$L$3:$L$502,"Ausencia")&gt;0,"L",IF(COUNTIFS(Solicitudes!$A$3:$A$502,$A56,Solicitudes!$D$3:$D$502,"&lt;="&amp;AD$3,Solicitudes!$E$3:$E$502,"&gt;="&amp;AD$3,Solicitudes!$G$3:$G$502,"Solicitada")+COUNTIFS(Solicitudes!$A$3:$A$502,$A56,Solicitudes!$D$3:$D$502,"&lt;="&amp;AD$3,Solicitudes!$E$3:$E$502,"&gt;="&amp;AD$3,Solicitudes!$G$3:$G$502,"Planificada")&gt;0,"P",""))))</f>
        <v/>
      </c>
      <c r="AE56" s="27">
        <f>IF(OR(AE$3="",$A56=""),"",IF(COUNTIFS(Solicitudes!$A$3:$A$502,$A56,Solicitudes!$D$3:$D$502,"&lt;="&amp;AE$3,Solicitudes!$E$3:$E$502,"&gt;="&amp;AE$3,Solicitudes!$G$3:$G$502,"Aprobada",Solicitudes!$L$3:$L$502,"&lt;&gt;Licencia",Solicitudes!$L$3:$L$502,"&lt;&gt;Ausencia")&gt;0,"V",IF(COUNTIFS(Solicitudes!$A$3:$A$502,$A56,Solicitudes!$D$3:$D$502,"&lt;="&amp;AE$3,Solicitudes!$E$3:$E$502,"&gt;="&amp;AE$3,Solicitudes!$G$3:$G$502,"Aprobada",Solicitudes!$L$3:$L$502,"Licencia")+COUNTIFS(Solicitudes!$A$3:$A$502,$A56,Solicitudes!$D$3:$D$502,"&lt;="&amp;AE$3,Solicitudes!$E$3:$E$502,"&gt;="&amp;AE$3,Solicitudes!$G$3:$G$502,"Aprobada",Solicitudes!$L$3:$L$502,"Ausencia")&gt;0,"L",IF(COUNTIFS(Solicitudes!$A$3:$A$502,$A56,Solicitudes!$D$3:$D$502,"&lt;="&amp;AE$3,Solicitudes!$E$3:$E$502,"&gt;="&amp;AE$3,Solicitudes!$G$3:$G$502,"Solicitada")+COUNTIFS(Solicitudes!$A$3:$A$502,$A56,Solicitudes!$D$3:$D$502,"&lt;="&amp;AE$3,Solicitudes!$E$3:$E$502,"&gt;="&amp;AE$3,Solicitudes!$G$3:$G$502,"Planificada")&gt;0,"P",""))))</f>
        <v/>
      </c>
      <c r="AF56" s="27">
        <f>IF(OR(AF$3="",$A56=""),"",IF(COUNTIFS(Solicitudes!$A$3:$A$502,$A56,Solicitudes!$D$3:$D$502,"&lt;="&amp;AF$3,Solicitudes!$E$3:$E$502,"&gt;="&amp;AF$3,Solicitudes!$G$3:$G$502,"Aprobada",Solicitudes!$L$3:$L$502,"&lt;&gt;Licencia",Solicitudes!$L$3:$L$502,"&lt;&gt;Ausencia")&gt;0,"V",IF(COUNTIFS(Solicitudes!$A$3:$A$502,$A56,Solicitudes!$D$3:$D$502,"&lt;="&amp;AF$3,Solicitudes!$E$3:$E$502,"&gt;="&amp;AF$3,Solicitudes!$G$3:$G$502,"Aprobada",Solicitudes!$L$3:$L$502,"Licencia")+COUNTIFS(Solicitudes!$A$3:$A$502,$A56,Solicitudes!$D$3:$D$502,"&lt;="&amp;AF$3,Solicitudes!$E$3:$E$502,"&gt;="&amp;AF$3,Solicitudes!$G$3:$G$502,"Aprobada",Solicitudes!$L$3:$L$502,"Ausencia")&gt;0,"L",IF(COUNTIFS(Solicitudes!$A$3:$A$502,$A56,Solicitudes!$D$3:$D$502,"&lt;="&amp;AF$3,Solicitudes!$E$3:$E$502,"&gt;="&amp;AF$3,Solicitudes!$G$3:$G$502,"Solicitada")+COUNTIFS(Solicitudes!$A$3:$A$502,$A56,Solicitudes!$D$3:$D$502,"&lt;="&amp;AF$3,Solicitudes!$E$3:$E$502,"&gt;="&amp;AF$3,Solicitudes!$G$3:$G$502,"Planificada")&gt;0,"P",""))))</f>
        <v/>
      </c>
      <c r="AG56" s="27">
        <f>IF(OR(AG$3="",$A56=""),"",IF(COUNTIFS(Solicitudes!$A$3:$A$502,$A56,Solicitudes!$D$3:$D$502,"&lt;="&amp;AG$3,Solicitudes!$E$3:$E$502,"&gt;="&amp;AG$3,Solicitudes!$G$3:$G$502,"Aprobada",Solicitudes!$L$3:$L$502,"&lt;&gt;Licencia",Solicitudes!$L$3:$L$502,"&lt;&gt;Ausencia")&gt;0,"V",IF(COUNTIFS(Solicitudes!$A$3:$A$502,$A56,Solicitudes!$D$3:$D$502,"&lt;="&amp;AG$3,Solicitudes!$E$3:$E$502,"&gt;="&amp;AG$3,Solicitudes!$G$3:$G$502,"Aprobada",Solicitudes!$L$3:$L$502,"Licencia")+COUNTIFS(Solicitudes!$A$3:$A$502,$A56,Solicitudes!$D$3:$D$502,"&lt;="&amp;AG$3,Solicitudes!$E$3:$E$502,"&gt;="&amp;AG$3,Solicitudes!$G$3:$G$502,"Aprobada",Solicitudes!$L$3:$L$502,"Ausencia")&gt;0,"L",IF(COUNTIFS(Solicitudes!$A$3:$A$502,$A56,Solicitudes!$D$3:$D$502,"&lt;="&amp;AG$3,Solicitudes!$E$3:$E$502,"&gt;="&amp;AG$3,Solicitudes!$G$3:$G$502,"Solicitada")+COUNTIFS(Solicitudes!$A$3:$A$502,$A56,Solicitudes!$D$3:$D$502,"&lt;="&amp;AG$3,Solicitudes!$E$3:$E$502,"&gt;="&amp;AG$3,Solicitudes!$G$3:$G$502,"Planificada")&gt;0,"P",""))))</f>
        <v/>
      </c>
    </row>
    <row r="57">
      <c r="A57">
        <f>IF(Saldos!A57="","",Saldos!A57)</f>
        <v/>
      </c>
      <c r="B57">
        <f>IF(A57="","",Saldos!B57)</f>
        <v/>
      </c>
      <c r="C57" s="27">
        <f>IF(OR(C$3="",$A57=""),"",IF(COUNTIFS(Solicitudes!$A$3:$A$502,$A57,Solicitudes!$D$3:$D$502,"&lt;="&amp;C$3,Solicitudes!$E$3:$E$502,"&gt;="&amp;C$3,Solicitudes!$G$3:$G$502,"Aprobada",Solicitudes!$L$3:$L$502,"&lt;&gt;Licencia",Solicitudes!$L$3:$L$502,"&lt;&gt;Ausencia")&gt;0,"V",IF(COUNTIFS(Solicitudes!$A$3:$A$502,$A57,Solicitudes!$D$3:$D$502,"&lt;="&amp;C$3,Solicitudes!$E$3:$E$502,"&gt;="&amp;C$3,Solicitudes!$G$3:$G$502,"Aprobada",Solicitudes!$L$3:$L$502,"Licencia")+COUNTIFS(Solicitudes!$A$3:$A$502,$A57,Solicitudes!$D$3:$D$502,"&lt;="&amp;C$3,Solicitudes!$E$3:$E$502,"&gt;="&amp;C$3,Solicitudes!$G$3:$G$502,"Aprobada",Solicitudes!$L$3:$L$502,"Ausencia")&gt;0,"L",IF(COUNTIFS(Solicitudes!$A$3:$A$502,$A57,Solicitudes!$D$3:$D$502,"&lt;="&amp;C$3,Solicitudes!$E$3:$E$502,"&gt;="&amp;C$3,Solicitudes!$G$3:$G$502,"Solicitada")+COUNTIFS(Solicitudes!$A$3:$A$502,$A57,Solicitudes!$D$3:$D$502,"&lt;="&amp;C$3,Solicitudes!$E$3:$E$502,"&gt;="&amp;C$3,Solicitudes!$G$3:$G$502,"Planificada")&gt;0,"P",""))))</f>
        <v/>
      </c>
      <c r="D57" s="27">
        <f>IF(OR(D$3="",$A57=""),"",IF(COUNTIFS(Solicitudes!$A$3:$A$502,$A57,Solicitudes!$D$3:$D$502,"&lt;="&amp;D$3,Solicitudes!$E$3:$E$502,"&gt;="&amp;D$3,Solicitudes!$G$3:$G$502,"Aprobada",Solicitudes!$L$3:$L$502,"&lt;&gt;Licencia",Solicitudes!$L$3:$L$502,"&lt;&gt;Ausencia")&gt;0,"V",IF(COUNTIFS(Solicitudes!$A$3:$A$502,$A57,Solicitudes!$D$3:$D$502,"&lt;="&amp;D$3,Solicitudes!$E$3:$E$502,"&gt;="&amp;D$3,Solicitudes!$G$3:$G$502,"Aprobada",Solicitudes!$L$3:$L$502,"Licencia")+COUNTIFS(Solicitudes!$A$3:$A$502,$A57,Solicitudes!$D$3:$D$502,"&lt;="&amp;D$3,Solicitudes!$E$3:$E$502,"&gt;="&amp;D$3,Solicitudes!$G$3:$G$502,"Aprobada",Solicitudes!$L$3:$L$502,"Ausencia")&gt;0,"L",IF(COUNTIFS(Solicitudes!$A$3:$A$502,$A57,Solicitudes!$D$3:$D$502,"&lt;="&amp;D$3,Solicitudes!$E$3:$E$502,"&gt;="&amp;D$3,Solicitudes!$G$3:$G$502,"Solicitada")+COUNTIFS(Solicitudes!$A$3:$A$502,$A57,Solicitudes!$D$3:$D$502,"&lt;="&amp;D$3,Solicitudes!$E$3:$E$502,"&gt;="&amp;D$3,Solicitudes!$G$3:$G$502,"Planificada")&gt;0,"P",""))))</f>
        <v/>
      </c>
      <c r="E57" s="27">
        <f>IF(OR(E$3="",$A57=""),"",IF(COUNTIFS(Solicitudes!$A$3:$A$502,$A57,Solicitudes!$D$3:$D$502,"&lt;="&amp;E$3,Solicitudes!$E$3:$E$502,"&gt;="&amp;E$3,Solicitudes!$G$3:$G$502,"Aprobada",Solicitudes!$L$3:$L$502,"&lt;&gt;Licencia",Solicitudes!$L$3:$L$502,"&lt;&gt;Ausencia")&gt;0,"V",IF(COUNTIFS(Solicitudes!$A$3:$A$502,$A57,Solicitudes!$D$3:$D$502,"&lt;="&amp;E$3,Solicitudes!$E$3:$E$502,"&gt;="&amp;E$3,Solicitudes!$G$3:$G$502,"Aprobada",Solicitudes!$L$3:$L$502,"Licencia")+COUNTIFS(Solicitudes!$A$3:$A$502,$A57,Solicitudes!$D$3:$D$502,"&lt;="&amp;E$3,Solicitudes!$E$3:$E$502,"&gt;="&amp;E$3,Solicitudes!$G$3:$G$502,"Aprobada",Solicitudes!$L$3:$L$502,"Ausencia")&gt;0,"L",IF(COUNTIFS(Solicitudes!$A$3:$A$502,$A57,Solicitudes!$D$3:$D$502,"&lt;="&amp;E$3,Solicitudes!$E$3:$E$502,"&gt;="&amp;E$3,Solicitudes!$G$3:$G$502,"Solicitada")+COUNTIFS(Solicitudes!$A$3:$A$502,$A57,Solicitudes!$D$3:$D$502,"&lt;="&amp;E$3,Solicitudes!$E$3:$E$502,"&gt;="&amp;E$3,Solicitudes!$G$3:$G$502,"Planificada")&gt;0,"P",""))))</f>
        <v/>
      </c>
      <c r="F57" s="27">
        <f>IF(OR(F$3="",$A57=""),"",IF(COUNTIFS(Solicitudes!$A$3:$A$502,$A57,Solicitudes!$D$3:$D$502,"&lt;="&amp;F$3,Solicitudes!$E$3:$E$502,"&gt;="&amp;F$3,Solicitudes!$G$3:$G$502,"Aprobada",Solicitudes!$L$3:$L$502,"&lt;&gt;Licencia",Solicitudes!$L$3:$L$502,"&lt;&gt;Ausencia")&gt;0,"V",IF(COUNTIFS(Solicitudes!$A$3:$A$502,$A57,Solicitudes!$D$3:$D$502,"&lt;="&amp;F$3,Solicitudes!$E$3:$E$502,"&gt;="&amp;F$3,Solicitudes!$G$3:$G$502,"Aprobada",Solicitudes!$L$3:$L$502,"Licencia")+COUNTIFS(Solicitudes!$A$3:$A$502,$A57,Solicitudes!$D$3:$D$502,"&lt;="&amp;F$3,Solicitudes!$E$3:$E$502,"&gt;="&amp;F$3,Solicitudes!$G$3:$G$502,"Aprobada",Solicitudes!$L$3:$L$502,"Ausencia")&gt;0,"L",IF(COUNTIFS(Solicitudes!$A$3:$A$502,$A57,Solicitudes!$D$3:$D$502,"&lt;="&amp;F$3,Solicitudes!$E$3:$E$502,"&gt;="&amp;F$3,Solicitudes!$G$3:$G$502,"Solicitada")+COUNTIFS(Solicitudes!$A$3:$A$502,$A57,Solicitudes!$D$3:$D$502,"&lt;="&amp;F$3,Solicitudes!$E$3:$E$502,"&gt;="&amp;F$3,Solicitudes!$G$3:$G$502,"Planificada")&gt;0,"P",""))))</f>
        <v/>
      </c>
      <c r="G57" s="27">
        <f>IF(OR(G$3="",$A57=""),"",IF(COUNTIFS(Solicitudes!$A$3:$A$502,$A57,Solicitudes!$D$3:$D$502,"&lt;="&amp;G$3,Solicitudes!$E$3:$E$502,"&gt;="&amp;G$3,Solicitudes!$G$3:$G$502,"Aprobada",Solicitudes!$L$3:$L$502,"&lt;&gt;Licencia",Solicitudes!$L$3:$L$502,"&lt;&gt;Ausencia")&gt;0,"V",IF(COUNTIFS(Solicitudes!$A$3:$A$502,$A57,Solicitudes!$D$3:$D$502,"&lt;="&amp;G$3,Solicitudes!$E$3:$E$502,"&gt;="&amp;G$3,Solicitudes!$G$3:$G$502,"Aprobada",Solicitudes!$L$3:$L$502,"Licencia")+COUNTIFS(Solicitudes!$A$3:$A$502,$A57,Solicitudes!$D$3:$D$502,"&lt;="&amp;G$3,Solicitudes!$E$3:$E$502,"&gt;="&amp;G$3,Solicitudes!$G$3:$G$502,"Aprobada",Solicitudes!$L$3:$L$502,"Ausencia")&gt;0,"L",IF(COUNTIFS(Solicitudes!$A$3:$A$502,$A57,Solicitudes!$D$3:$D$502,"&lt;="&amp;G$3,Solicitudes!$E$3:$E$502,"&gt;="&amp;G$3,Solicitudes!$G$3:$G$502,"Solicitada")+COUNTIFS(Solicitudes!$A$3:$A$502,$A57,Solicitudes!$D$3:$D$502,"&lt;="&amp;G$3,Solicitudes!$E$3:$E$502,"&gt;="&amp;G$3,Solicitudes!$G$3:$G$502,"Planificada")&gt;0,"P",""))))</f>
        <v/>
      </c>
      <c r="H57" s="27">
        <f>IF(OR(H$3="",$A57=""),"",IF(COUNTIFS(Solicitudes!$A$3:$A$502,$A57,Solicitudes!$D$3:$D$502,"&lt;="&amp;H$3,Solicitudes!$E$3:$E$502,"&gt;="&amp;H$3,Solicitudes!$G$3:$G$502,"Aprobada",Solicitudes!$L$3:$L$502,"&lt;&gt;Licencia",Solicitudes!$L$3:$L$502,"&lt;&gt;Ausencia")&gt;0,"V",IF(COUNTIFS(Solicitudes!$A$3:$A$502,$A57,Solicitudes!$D$3:$D$502,"&lt;="&amp;H$3,Solicitudes!$E$3:$E$502,"&gt;="&amp;H$3,Solicitudes!$G$3:$G$502,"Aprobada",Solicitudes!$L$3:$L$502,"Licencia")+COUNTIFS(Solicitudes!$A$3:$A$502,$A57,Solicitudes!$D$3:$D$502,"&lt;="&amp;H$3,Solicitudes!$E$3:$E$502,"&gt;="&amp;H$3,Solicitudes!$G$3:$G$502,"Aprobada",Solicitudes!$L$3:$L$502,"Ausencia")&gt;0,"L",IF(COUNTIFS(Solicitudes!$A$3:$A$502,$A57,Solicitudes!$D$3:$D$502,"&lt;="&amp;H$3,Solicitudes!$E$3:$E$502,"&gt;="&amp;H$3,Solicitudes!$G$3:$G$502,"Solicitada")+COUNTIFS(Solicitudes!$A$3:$A$502,$A57,Solicitudes!$D$3:$D$502,"&lt;="&amp;H$3,Solicitudes!$E$3:$E$502,"&gt;="&amp;H$3,Solicitudes!$G$3:$G$502,"Planificada")&gt;0,"P",""))))</f>
        <v/>
      </c>
      <c r="I57" s="27">
        <f>IF(OR(I$3="",$A57=""),"",IF(COUNTIFS(Solicitudes!$A$3:$A$502,$A57,Solicitudes!$D$3:$D$502,"&lt;="&amp;I$3,Solicitudes!$E$3:$E$502,"&gt;="&amp;I$3,Solicitudes!$G$3:$G$502,"Aprobada",Solicitudes!$L$3:$L$502,"&lt;&gt;Licencia",Solicitudes!$L$3:$L$502,"&lt;&gt;Ausencia")&gt;0,"V",IF(COUNTIFS(Solicitudes!$A$3:$A$502,$A57,Solicitudes!$D$3:$D$502,"&lt;="&amp;I$3,Solicitudes!$E$3:$E$502,"&gt;="&amp;I$3,Solicitudes!$G$3:$G$502,"Aprobada",Solicitudes!$L$3:$L$502,"Licencia")+COUNTIFS(Solicitudes!$A$3:$A$502,$A57,Solicitudes!$D$3:$D$502,"&lt;="&amp;I$3,Solicitudes!$E$3:$E$502,"&gt;="&amp;I$3,Solicitudes!$G$3:$G$502,"Aprobada",Solicitudes!$L$3:$L$502,"Ausencia")&gt;0,"L",IF(COUNTIFS(Solicitudes!$A$3:$A$502,$A57,Solicitudes!$D$3:$D$502,"&lt;="&amp;I$3,Solicitudes!$E$3:$E$502,"&gt;="&amp;I$3,Solicitudes!$G$3:$G$502,"Solicitada")+COUNTIFS(Solicitudes!$A$3:$A$502,$A57,Solicitudes!$D$3:$D$502,"&lt;="&amp;I$3,Solicitudes!$E$3:$E$502,"&gt;="&amp;I$3,Solicitudes!$G$3:$G$502,"Planificada")&gt;0,"P",""))))</f>
        <v/>
      </c>
      <c r="J57" s="27">
        <f>IF(OR(J$3="",$A57=""),"",IF(COUNTIFS(Solicitudes!$A$3:$A$502,$A57,Solicitudes!$D$3:$D$502,"&lt;="&amp;J$3,Solicitudes!$E$3:$E$502,"&gt;="&amp;J$3,Solicitudes!$G$3:$G$502,"Aprobada",Solicitudes!$L$3:$L$502,"&lt;&gt;Licencia",Solicitudes!$L$3:$L$502,"&lt;&gt;Ausencia")&gt;0,"V",IF(COUNTIFS(Solicitudes!$A$3:$A$502,$A57,Solicitudes!$D$3:$D$502,"&lt;="&amp;J$3,Solicitudes!$E$3:$E$502,"&gt;="&amp;J$3,Solicitudes!$G$3:$G$502,"Aprobada",Solicitudes!$L$3:$L$502,"Licencia")+COUNTIFS(Solicitudes!$A$3:$A$502,$A57,Solicitudes!$D$3:$D$502,"&lt;="&amp;J$3,Solicitudes!$E$3:$E$502,"&gt;="&amp;J$3,Solicitudes!$G$3:$G$502,"Aprobada",Solicitudes!$L$3:$L$502,"Ausencia")&gt;0,"L",IF(COUNTIFS(Solicitudes!$A$3:$A$502,$A57,Solicitudes!$D$3:$D$502,"&lt;="&amp;J$3,Solicitudes!$E$3:$E$502,"&gt;="&amp;J$3,Solicitudes!$G$3:$G$502,"Solicitada")+COUNTIFS(Solicitudes!$A$3:$A$502,$A57,Solicitudes!$D$3:$D$502,"&lt;="&amp;J$3,Solicitudes!$E$3:$E$502,"&gt;="&amp;J$3,Solicitudes!$G$3:$G$502,"Planificada")&gt;0,"P",""))))</f>
        <v/>
      </c>
      <c r="K57" s="27">
        <f>IF(OR(K$3="",$A57=""),"",IF(COUNTIFS(Solicitudes!$A$3:$A$502,$A57,Solicitudes!$D$3:$D$502,"&lt;="&amp;K$3,Solicitudes!$E$3:$E$502,"&gt;="&amp;K$3,Solicitudes!$G$3:$G$502,"Aprobada",Solicitudes!$L$3:$L$502,"&lt;&gt;Licencia",Solicitudes!$L$3:$L$502,"&lt;&gt;Ausencia")&gt;0,"V",IF(COUNTIFS(Solicitudes!$A$3:$A$502,$A57,Solicitudes!$D$3:$D$502,"&lt;="&amp;K$3,Solicitudes!$E$3:$E$502,"&gt;="&amp;K$3,Solicitudes!$G$3:$G$502,"Aprobada",Solicitudes!$L$3:$L$502,"Licencia")+COUNTIFS(Solicitudes!$A$3:$A$502,$A57,Solicitudes!$D$3:$D$502,"&lt;="&amp;K$3,Solicitudes!$E$3:$E$502,"&gt;="&amp;K$3,Solicitudes!$G$3:$G$502,"Aprobada",Solicitudes!$L$3:$L$502,"Ausencia")&gt;0,"L",IF(COUNTIFS(Solicitudes!$A$3:$A$502,$A57,Solicitudes!$D$3:$D$502,"&lt;="&amp;K$3,Solicitudes!$E$3:$E$502,"&gt;="&amp;K$3,Solicitudes!$G$3:$G$502,"Solicitada")+COUNTIFS(Solicitudes!$A$3:$A$502,$A57,Solicitudes!$D$3:$D$502,"&lt;="&amp;K$3,Solicitudes!$E$3:$E$502,"&gt;="&amp;K$3,Solicitudes!$G$3:$G$502,"Planificada")&gt;0,"P",""))))</f>
        <v/>
      </c>
      <c r="L57" s="27">
        <f>IF(OR(L$3="",$A57=""),"",IF(COUNTIFS(Solicitudes!$A$3:$A$502,$A57,Solicitudes!$D$3:$D$502,"&lt;="&amp;L$3,Solicitudes!$E$3:$E$502,"&gt;="&amp;L$3,Solicitudes!$G$3:$G$502,"Aprobada",Solicitudes!$L$3:$L$502,"&lt;&gt;Licencia",Solicitudes!$L$3:$L$502,"&lt;&gt;Ausencia")&gt;0,"V",IF(COUNTIFS(Solicitudes!$A$3:$A$502,$A57,Solicitudes!$D$3:$D$502,"&lt;="&amp;L$3,Solicitudes!$E$3:$E$502,"&gt;="&amp;L$3,Solicitudes!$G$3:$G$502,"Aprobada",Solicitudes!$L$3:$L$502,"Licencia")+COUNTIFS(Solicitudes!$A$3:$A$502,$A57,Solicitudes!$D$3:$D$502,"&lt;="&amp;L$3,Solicitudes!$E$3:$E$502,"&gt;="&amp;L$3,Solicitudes!$G$3:$G$502,"Aprobada",Solicitudes!$L$3:$L$502,"Ausencia")&gt;0,"L",IF(COUNTIFS(Solicitudes!$A$3:$A$502,$A57,Solicitudes!$D$3:$D$502,"&lt;="&amp;L$3,Solicitudes!$E$3:$E$502,"&gt;="&amp;L$3,Solicitudes!$G$3:$G$502,"Solicitada")+COUNTIFS(Solicitudes!$A$3:$A$502,$A57,Solicitudes!$D$3:$D$502,"&lt;="&amp;L$3,Solicitudes!$E$3:$E$502,"&gt;="&amp;L$3,Solicitudes!$G$3:$G$502,"Planificada")&gt;0,"P",""))))</f>
        <v/>
      </c>
      <c r="M57" s="27">
        <f>IF(OR(M$3="",$A57=""),"",IF(COUNTIFS(Solicitudes!$A$3:$A$502,$A57,Solicitudes!$D$3:$D$502,"&lt;="&amp;M$3,Solicitudes!$E$3:$E$502,"&gt;="&amp;M$3,Solicitudes!$G$3:$G$502,"Aprobada",Solicitudes!$L$3:$L$502,"&lt;&gt;Licencia",Solicitudes!$L$3:$L$502,"&lt;&gt;Ausencia")&gt;0,"V",IF(COUNTIFS(Solicitudes!$A$3:$A$502,$A57,Solicitudes!$D$3:$D$502,"&lt;="&amp;M$3,Solicitudes!$E$3:$E$502,"&gt;="&amp;M$3,Solicitudes!$G$3:$G$502,"Aprobada",Solicitudes!$L$3:$L$502,"Licencia")+COUNTIFS(Solicitudes!$A$3:$A$502,$A57,Solicitudes!$D$3:$D$502,"&lt;="&amp;M$3,Solicitudes!$E$3:$E$502,"&gt;="&amp;M$3,Solicitudes!$G$3:$G$502,"Aprobada",Solicitudes!$L$3:$L$502,"Ausencia")&gt;0,"L",IF(COUNTIFS(Solicitudes!$A$3:$A$502,$A57,Solicitudes!$D$3:$D$502,"&lt;="&amp;M$3,Solicitudes!$E$3:$E$502,"&gt;="&amp;M$3,Solicitudes!$G$3:$G$502,"Solicitada")+COUNTIFS(Solicitudes!$A$3:$A$502,$A57,Solicitudes!$D$3:$D$502,"&lt;="&amp;M$3,Solicitudes!$E$3:$E$502,"&gt;="&amp;M$3,Solicitudes!$G$3:$G$502,"Planificada")&gt;0,"P",""))))</f>
        <v/>
      </c>
      <c r="N57" s="27">
        <f>IF(OR(N$3="",$A57=""),"",IF(COUNTIFS(Solicitudes!$A$3:$A$502,$A57,Solicitudes!$D$3:$D$502,"&lt;="&amp;N$3,Solicitudes!$E$3:$E$502,"&gt;="&amp;N$3,Solicitudes!$G$3:$G$502,"Aprobada",Solicitudes!$L$3:$L$502,"&lt;&gt;Licencia",Solicitudes!$L$3:$L$502,"&lt;&gt;Ausencia")&gt;0,"V",IF(COUNTIFS(Solicitudes!$A$3:$A$502,$A57,Solicitudes!$D$3:$D$502,"&lt;="&amp;N$3,Solicitudes!$E$3:$E$502,"&gt;="&amp;N$3,Solicitudes!$G$3:$G$502,"Aprobada",Solicitudes!$L$3:$L$502,"Licencia")+COUNTIFS(Solicitudes!$A$3:$A$502,$A57,Solicitudes!$D$3:$D$502,"&lt;="&amp;N$3,Solicitudes!$E$3:$E$502,"&gt;="&amp;N$3,Solicitudes!$G$3:$G$502,"Aprobada",Solicitudes!$L$3:$L$502,"Ausencia")&gt;0,"L",IF(COUNTIFS(Solicitudes!$A$3:$A$502,$A57,Solicitudes!$D$3:$D$502,"&lt;="&amp;N$3,Solicitudes!$E$3:$E$502,"&gt;="&amp;N$3,Solicitudes!$G$3:$G$502,"Solicitada")+COUNTIFS(Solicitudes!$A$3:$A$502,$A57,Solicitudes!$D$3:$D$502,"&lt;="&amp;N$3,Solicitudes!$E$3:$E$502,"&gt;="&amp;N$3,Solicitudes!$G$3:$G$502,"Planificada")&gt;0,"P",""))))</f>
        <v/>
      </c>
      <c r="O57" s="27">
        <f>IF(OR(O$3="",$A57=""),"",IF(COUNTIFS(Solicitudes!$A$3:$A$502,$A57,Solicitudes!$D$3:$D$502,"&lt;="&amp;O$3,Solicitudes!$E$3:$E$502,"&gt;="&amp;O$3,Solicitudes!$G$3:$G$502,"Aprobada",Solicitudes!$L$3:$L$502,"&lt;&gt;Licencia",Solicitudes!$L$3:$L$502,"&lt;&gt;Ausencia")&gt;0,"V",IF(COUNTIFS(Solicitudes!$A$3:$A$502,$A57,Solicitudes!$D$3:$D$502,"&lt;="&amp;O$3,Solicitudes!$E$3:$E$502,"&gt;="&amp;O$3,Solicitudes!$G$3:$G$502,"Aprobada",Solicitudes!$L$3:$L$502,"Licencia")+COUNTIFS(Solicitudes!$A$3:$A$502,$A57,Solicitudes!$D$3:$D$502,"&lt;="&amp;O$3,Solicitudes!$E$3:$E$502,"&gt;="&amp;O$3,Solicitudes!$G$3:$G$502,"Aprobada",Solicitudes!$L$3:$L$502,"Ausencia")&gt;0,"L",IF(COUNTIFS(Solicitudes!$A$3:$A$502,$A57,Solicitudes!$D$3:$D$502,"&lt;="&amp;O$3,Solicitudes!$E$3:$E$502,"&gt;="&amp;O$3,Solicitudes!$G$3:$G$502,"Solicitada")+COUNTIFS(Solicitudes!$A$3:$A$502,$A57,Solicitudes!$D$3:$D$502,"&lt;="&amp;O$3,Solicitudes!$E$3:$E$502,"&gt;="&amp;O$3,Solicitudes!$G$3:$G$502,"Planificada")&gt;0,"P",""))))</f>
        <v/>
      </c>
      <c r="P57" s="27">
        <f>IF(OR(P$3="",$A57=""),"",IF(COUNTIFS(Solicitudes!$A$3:$A$502,$A57,Solicitudes!$D$3:$D$502,"&lt;="&amp;P$3,Solicitudes!$E$3:$E$502,"&gt;="&amp;P$3,Solicitudes!$G$3:$G$502,"Aprobada",Solicitudes!$L$3:$L$502,"&lt;&gt;Licencia",Solicitudes!$L$3:$L$502,"&lt;&gt;Ausencia")&gt;0,"V",IF(COUNTIFS(Solicitudes!$A$3:$A$502,$A57,Solicitudes!$D$3:$D$502,"&lt;="&amp;P$3,Solicitudes!$E$3:$E$502,"&gt;="&amp;P$3,Solicitudes!$G$3:$G$502,"Aprobada",Solicitudes!$L$3:$L$502,"Licencia")+COUNTIFS(Solicitudes!$A$3:$A$502,$A57,Solicitudes!$D$3:$D$502,"&lt;="&amp;P$3,Solicitudes!$E$3:$E$502,"&gt;="&amp;P$3,Solicitudes!$G$3:$G$502,"Aprobada",Solicitudes!$L$3:$L$502,"Ausencia")&gt;0,"L",IF(COUNTIFS(Solicitudes!$A$3:$A$502,$A57,Solicitudes!$D$3:$D$502,"&lt;="&amp;P$3,Solicitudes!$E$3:$E$502,"&gt;="&amp;P$3,Solicitudes!$G$3:$G$502,"Solicitada")+COUNTIFS(Solicitudes!$A$3:$A$502,$A57,Solicitudes!$D$3:$D$502,"&lt;="&amp;P$3,Solicitudes!$E$3:$E$502,"&gt;="&amp;P$3,Solicitudes!$G$3:$G$502,"Planificada")&gt;0,"P",""))))</f>
        <v/>
      </c>
      <c r="Q57" s="27">
        <f>IF(OR(Q$3="",$A57=""),"",IF(COUNTIFS(Solicitudes!$A$3:$A$502,$A57,Solicitudes!$D$3:$D$502,"&lt;="&amp;Q$3,Solicitudes!$E$3:$E$502,"&gt;="&amp;Q$3,Solicitudes!$G$3:$G$502,"Aprobada",Solicitudes!$L$3:$L$502,"&lt;&gt;Licencia",Solicitudes!$L$3:$L$502,"&lt;&gt;Ausencia")&gt;0,"V",IF(COUNTIFS(Solicitudes!$A$3:$A$502,$A57,Solicitudes!$D$3:$D$502,"&lt;="&amp;Q$3,Solicitudes!$E$3:$E$502,"&gt;="&amp;Q$3,Solicitudes!$G$3:$G$502,"Aprobada",Solicitudes!$L$3:$L$502,"Licencia")+COUNTIFS(Solicitudes!$A$3:$A$502,$A57,Solicitudes!$D$3:$D$502,"&lt;="&amp;Q$3,Solicitudes!$E$3:$E$502,"&gt;="&amp;Q$3,Solicitudes!$G$3:$G$502,"Aprobada",Solicitudes!$L$3:$L$502,"Ausencia")&gt;0,"L",IF(COUNTIFS(Solicitudes!$A$3:$A$502,$A57,Solicitudes!$D$3:$D$502,"&lt;="&amp;Q$3,Solicitudes!$E$3:$E$502,"&gt;="&amp;Q$3,Solicitudes!$G$3:$G$502,"Solicitada")+COUNTIFS(Solicitudes!$A$3:$A$502,$A57,Solicitudes!$D$3:$D$502,"&lt;="&amp;Q$3,Solicitudes!$E$3:$E$502,"&gt;="&amp;Q$3,Solicitudes!$G$3:$G$502,"Planificada")&gt;0,"P",""))))</f>
        <v/>
      </c>
      <c r="R57" s="27">
        <f>IF(OR(R$3="",$A57=""),"",IF(COUNTIFS(Solicitudes!$A$3:$A$502,$A57,Solicitudes!$D$3:$D$502,"&lt;="&amp;R$3,Solicitudes!$E$3:$E$502,"&gt;="&amp;R$3,Solicitudes!$G$3:$G$502,"Aprobada",Solicitudes!$L$3:$L$502,"&lt;&gt;Licencia",Solicitudes!$L$3:$L$502,"&lt;&gt;Ausencia")&gt;0,"V",IF(COUNTIFS(Solicitudes!$A$3:$A$502,$A57,Solicitudes!$D$3:$D$502,"&lt;="&amp;R$3,Solicitudes!$E$3:$E$502,"&gt;="&amp;R$3,Solicitudes!$G$3:$G$502,"Aprobada",Solicitudes!$L$3:$L$502,"Licencia")+COUNTIFS(Solicitudes!$A$3:$A$502,$A57,Solicitudes!$D$3:$D$502,"&lt;="&amp;R$3,Solicitudes!$E$3:$E$502,"&gt;="&amp;R$3,Solicitudes!$G$3:$G$502,"Aprobada",Solicitudes!$L$3:$L$502,"Ausencia")&gt;0,"L",IF(COUNTIFS(Solicitudes!$A$3:$A$502,$A57,Solicitudes!$D$3:$D$502,"&lt;="&amp;R$3,Solicitudes!$E$3:$E$502,"&gt;="&amp;R$3,Solicitudes!$G$3:$G$502,"Solicitada")+COUNTIFS(Solicitudes!$A$3:$A$502,$A57,Solicitudes!$D$3:$D$502,"&lt;="&amp;R$3,Solicitudes!$E$3:$E$502,"&gt;="&amp;R$3,Solicitudes!$G$3:$G$502,"Planificada")&gt;0,"P",""))))</f>
        <v/>
      </c>
      <c r="S57" s="27">
        <f>IF(OR(S$3="",$A57=""),"",IF(COUNTIFS(Solicitudes!$A$3:$A$502,$A57,Solicitudes!$D$3:$D$502,"&lt;="&amp;S$3,Solicitudes!$E$3:$E$502,"&gt;="&amp;S$3,Solicitudes!$G$3:$G$502,"Aprobada",Solicitudes!$L$3:$L$502,"&lt;&gt;Licencia",Solicitudes!$L$3:$L$502,"&lt;&gt;Ausencia")&gt;0,"V",IF(COUNTIFS(Solicitudes!$A$3:$A$502,$A57,Solicitudes!$D$3:$D$502,"&lt;="&amp;S$3,Solicitudes!$E$3:$E$502,"&gt;="&amp;S$3,Solicitudes!$G$3:$G$502,"Aprobada",Solicitudes!$L$3:$L$502,"Licencia")+COUNTIFS(Solicitudes!$A$3:$A$502,$A57,Solicitudes!$D$3:$D$502,"&lt;="&amp;S$3,Solicitudes!$E$3:$E$502,"&gt;="&amp;S$3,Solicitudes!$G$3:$G$502,"Aprobada",Solicitudes!$L$3:$L$502,"Ausencia")&gt;0,"L",IF(COUNTIFS(Solicitudes!$A$3:$A$502,$A57,Solicitudes!$D$3:$D$502,"&lt;="&amp;S$3,Solicitudes!$E$3:$E$502,"&gt;="&amp;S$3,Solicitudes!$G$3:$G$502,"Solicitada")+COUNTIFS(Solicitudes!$A$3:$A$502,$A57,Solicitudes!$D$3:$D$502,"&lt;="&amp;S$3,Solicitudes!$E$3:$E$502,"&gt;="&amp;S$3,Solicitudes!$G$3:$G$502,"Planificada")&gt;0,"P",""))))</f>
        <v/>
      </c>
      <c r="T57" s="27">
        <f>IF(OR(T$3="",$A57=""),"",IF(COUNTIFS(Solicitudes!$A$3:$A$502,$A57,Solicitudes!$D$3:$D$502,"&lt;="&amp;T$3,Solicitudes!$E$3:$E$502,"&gt;="&amp;T$3,Solicitudes!$G$3:$G$502,"Aprobada",Solicitudes!$L$3:$L$502,"&lt;&gt;Licencia",Solicitudes!$L$3:$L$502,"&lt;&gt;Ausencia")&gt;0,"V",IF(COUNTIFS(Solicitudes!$A$3:$A$502,$A57,Solicitudes!$D$3:$D$502,"&lt;="&amp;T$3,Solicitudes!$E$3:$E$502,"&gt;="&amp;T$3,Solicitudes!$G$3:$G$502,"Aprobada",Solicitudes!$L$3:$L$502,"Licencia")+COUNTIFS(Solicitudes!$A$3:$A$502,$A57,Solicitudes!$D$3:$D$502,"&lt;="&amp;T$3,Solicitudes!$E$3:$E$502,"&gt;="&amp;T$3,Solicitudes!$G$3:$G$502,"Aprobada",Solicitudes!$L$3:$L$502,"Ausencia")&gt;0,"L",IF(COUNTIFS(Solicitudes!$A$3:$A$502,$A57,Solicitudes!$D$3:$D$502,"&lt;="&amp;T$3,Solicitudes!$E$3:$E$502,"&gt;="&amp;T$3,Solicitudes!$G$3:$G$502,"Solicitada")+COUNTIFS(Solicitudes!$A$3:$A$502,$A57,Solicitudes!$D$3:$D$502,"&lt;="&amp;T$3,Solicitudes!$E$3:$E$502,"&gt;="&amp;T$3,Solicitudes!$G$3:$G$502,"Planificada")&gt;0,"P",""))))</f>
        <v/>
      </c>
      <c r="U57" s="27">
        <f>IF(OR(U$3="",$A57=""),"",IF(COUNTIFS(Solicitudes!$A$3:$A$502,$A57,Solicitudes!$D$3:$D$502,"&lt;="&amp;U$3,Solicitudes!$E$3:$E$502,"&gt;="&amp;U$3,Solicitudes!$G$3:$G$502,"Aprobada",Solicitudes!$L$3:$L$502,"&lt;&gt;Licencia",Solicitudes!$L$3:$L$502,"&lt;&gt;Ausencia")&gt;0,"V",IF(COUNTIFS(Solicitudes!$A$3:$A$502,$A57,Solicitudes!$D$3:$D$502,"&lt;="&amp;U$3,Solicitudes!$E$3:$E$502,"&gt;="&amp;U$3,Solicitudes!$G$3:$G$502,"Aprobada",Solicitudes!$L$3:$L$502,"Licencia")+COUNTIFS(Solicitudes!$A$3:$A$502,$A57,Solicitudes!$D$3:$D$502,"&lt;="&amp;U$3,Solicitudes!$E$3:$E$502,"&gt;="&amp;U$3,Solicitudes!$G$3:$G$502,"Aprobada",Solicitudes!$L$3:$L$502,"Ausencia")&gt;0,"L",IF(COUNTIFS(Solicitudes!$A$3:$A$502,$A57,Solicitudes!$D$3:$D$502,"&lt;="&amp;U$3,Solicitudes!$E$3:$E$502,"&gt;="&amp;U$3,Solicitudes!$G$3:$G$502,"Solicitada")+COUNTIFS(Solicitudes!$A$3:$A$502,$A57,Solicitudes!$D$3:$D$502,"&lt;="&amp;U$3,Solicitudes!$E$3:$E$502,"&gt;="&amp;U$3,Solicitudes!$G$3:$G$502,"Planificada")&gt;0,"P",""))))</f>
        <v/>
      </c>
      <c r="V57" s="27">
        <f>IF(OR(V$3="",$A57=""),"",IF(COUNTIFS(Solicitudes!$A$3:$A$502,$A57,Solicitudes!$D$3:$D$502,"&lt;="&amp;V$3,Solicitudes!$E$3:$E$502,"&gt;="&amp;V$3,Solicitudes!$G$3:$G$502,"Aprobada",Solicitudes!$L$3:$L$502,"&lt;&gt;Licencia",Solicitudes!$L$3:$L$502,"&lt;&gt;Ausencia")&gt;0,"V",IF(COUNTIFS(Solicitudes!$A$3:$A$502,$A57,Solicitudes!$D$3:$D$502,"&lt;="&amp;V$3,Solicitudes!$E$3:$E$502,"&gt;="&amp;V$3,Solicitudes!$G$3:$G$502,"Aprobada",Solicitudes!$L$3:$L$502,"Licencia")+COUNTIFS(Solicitudes!$A$3:$A$502,$A57,Solicitudes!$D$3:$D$502,"&lt;="&amp;V$3,Solicitudes!$E$3:$E$502,"&gt;="&amp;V$3,Solicitudes!$G$3:$G$502,"Aprobada",Solicitudes!$L$3:$L$502,"Ausencia")&gt;0,"L",IF(COUNTIFS(Solicitudes!$A$3:$A$502,$A57,Solicitudes!$D$3:$D$502,"&lt;="&amp;V$3,Solicitudes!$E$3:$E$502,"&gt;="&amp;V$3,Solicitudes!$G$3:$G$502,"Solicitada")+COUNTIFS(Solicitudes!$A$3:$A$502,$A57,Solicitudes!$D$3:$D$502,"&lt;="&amp;V$3,Solicitudes!$E$3:$E$502,"&gt;="&amp;V$3,Solicitudes!$G$3:$G$502,"Planificada")&gt;0,"P",""))))</f>
        <v/>
      </c>
      <c r="W57" s="27">
        <f>IF(OR(W$3="",$A57=""),"",IF(COUNTIFS(Solicitudes!$A$3:$A$502,$A57,Solicitudes!$D$3:$D$502,"&lt;="&amp;W$3,Solicitudes!$E$3:$E$502,"&gt;="&amp;W$3,Solicitudes!$G$3:$G$502,"Aprobada",Solicitudes!$L$3:$L$502,"&lt;&gt;Licencia",Solicitudes!$L$3:$L$502,"&lt;&gt;Ausencia")&gt;0,"V",IF(COUNTIFS(Solicitudes!$A$3:$A$502,$A57,Solicitudes!$D$3:$D$502,"&lt;="&amp;W$3,Solicitudes!$E$3:$E$502,"&gt;="&amp;W$3,Solicitudes!$G$3:$G$502,"Aprobada",Solicitudes!$L$3:$L$502,"Licencia")+COUNTIFS(Solicitudes!$A$3:$A$502,$A57,Solicitudes!$D$3:$D$502,"&lt;="&amp;W$3,Solicitudes!$E$3:$E$502,"&gt;="&amp;W$3,Solicitudes!$G$3:$G$502,"Aprobada",Solicitudes!$L$3:$L$502,"Ausencia")&gt;0,"L",IF(COUNTIFS(Solicitudes!$A$3:$A$502,$A57,Solicitudes!$D$3:$D$502,"&lt;="&amp;W$3,Solicitudes!$E$3:$E$502,"&gt;="&amp;W$3,Solicitudes!$G$3:$G$502,"Solicitada")+COUNTIFS(Solicitudes!$A$3:$A$502,$A57,Solicitudes!$D$3:$D$502,"&lt;="&amp;W$3,Solicitudes!$E$3:$E$502,"&gt;="&amp;W$3,Solicitudes!$G$3:$G$502,"Planificada")&gt;0,"P",""))))</f>
        <v/>
      </c>
      <c r="X57" s="27">
        <f>IF(OR(X$3="",$A57=""),"",IF(COUNTIFS(Solicitudes!$A$3:$A$502,$A57,Solicitudes!$D$3:$D$502,"&lt;="&amp;X$3,Solicitudes!$E$3:$E$502,"&gt;="&amp;X$3,Solicitudes!$G$3:$G$502,"Aprobada",Solicitudes!$L$3:$L$502,"&lt;&gt;Licencia",Solicitudes!$L$3:$L$502,"&lt;&gt;Ausencia")&gt;0,"V",IF(COUNTIFS(Solicitudes!$A$3:$A$502,$A57,Solicitudes!$D$3:$D$502,"&lt;="&amp;X$3,Solicitudes!$E$3:$E$502,"&gt;="&amp;X$3,Solicitudes!$G$3:$G$502,"Aprobada",Solicitudes!$L$3:$L$502,"Licencia")+COUNTIFS(Solicitudes!$A$3:$A$502,$A57,Solicitudes!$D$3:$D$502,"&lt;="&amp;X$3,Solicitudes!$E$3:$E$502,"&gt;="&amp;X$3,Solicitudes!$G$3:$G$502,"Aprobada",Solicitudes!$L$3:$L$502,"Ausencia")&gt;0,"L",IF(COUNTIFS(Solicitudes!$A$3:$A$502,$A57,Solicitudes!$D$3:$D$502,"&lt;="&amp;X$3,Solicitudes!$E$3:$E$502,"&gt;="&amp;X$3,Solicitudes!$G$3:$G$502,"Solicitada")+COUNTIFS(Solicitudes!$A$3:$A$502,$A57,Solicitudes!$D$3:$D$502,"&lt;="&amp;X$3,Solicitudes!$E$3:$E$502,"&gt;="&amp;X$3,Solicitudes!$G$3:$G$502,"Planificada")&gt;0,"P",""))))</f>
        <v/>
      </c>
      <c r="Y57" s="27">
        <f>IF(OR(Y$3="",$A57=""),"",IF(COUNTIFS(Solicitudes!$A$3:$A$502,$A57,Solicitudes!$D$3:$D$502,"&lt;="&amp;Y$3,Solicitudes!$E$3:$E$502,"&gt;="&amp;Y$3,Solicitudes!$G$3:$G$502,"Aprobada",Solicitudes!$L$3:$L$502,"&lt;&gt;Licencia",Solicitudes!$L$3:$L$502,"&lt;&gt;Ausencia")&gt;0,"V",IF(COUNTIFS(Solicitudes!$A$3:$A$502,$A57,Solicitudes!$D$3:$D$502,"&lt;="&amp;Y$3,Solicitudes!$E$3:$E$502,"&gt;="&amp;Y$3,Solicitudes!$G$3:$G$502,"Aprobada",Solicitudes!$L$3:$L$502,"Licencia")+COUNTIFS(Solicitudes!$A$3:$A$502,$A57,Solicitudes!$D$3:$D$502,"&lt;="&amp;Y$3,Solicitudes!$E$3:$E$502,"&gt;="&amp;Y$3,Solicitudes!$G$3:$G$502,"Aprobada",Solicitudes!$L$3:$L$502,"Ausencia")&gt;0,"L",IF(COUNTIFS(Solicitudes!$A$3:$A$502,$A57,Solicitudes!$D$3:$D$502,"&lt;="&amp;Y$3,Solicitudes!$E$3:$E$502,"&gt;="&amp;Y$3,Solicitudes!$G$3:$G$502,"Solicitada")+COUNTIFS(Solicitudes!$A$3:$A$502,$A57,Solicitudes!$D$3:$D$502,"&lt;="&amp;Y$3,Solicitudes!$E$3:$E$502,"&gt;="&amp;Y$3,Solicitudes!$G$3:$G$502,"Planificada")&gt;0,"P",""))))</f>
        <v/>
      </c>
      <c r="Z57" s="27">
        <f>IF(OR(Z$3="",$A57=""),"",IF(COUNTIFS(Solicitudes!$A$3:$A$502,$A57,Solicitudes!$D$3:$D$502,"&lt;="&amp;Z$3,Solicitudes!$E$3:$E$502,"&gt;="&amp;Z$3,Solicitudes!$G$3:$G$502,"Aprobada",Solicitudes!$L$3:$L$502,"&lt;&gt;Licencia",Solicitudes!$L$3:$L$502,"&lt;&gt;Ausencia")&gt;0,"V",IF(COUNTIFS(Solicitudes!$A$3:$A$502,$A57,Solicitudes!$D$3:$D$502,"&lt;="&amp;Z$3,Solicitudes!$E$3:$E$502,"&gt;="&amp;Z$3,Solicitudes!$G$3:$G$502,"Aprobada",Solicitudes!$L$3:$L$502,"Licencia")+COUNTIFS(Solicitudes!$A$3:$A$502,$A57,Solicitudes!$D$3:$D$502,"&lt;="&amp;Z$3,Solicitudes!$E$3:$E$502,"&gt;="&amp;Z$3,Solicitudes!$G$3:$G$502,"Aprobada",Solicitudes!$L$3:$L$502,"Ausencia")&gt;0,"L",IF(COUNTIFS(Solicitudes!$A$3:$A$502,$A57,Solicitudes!$D$3:$D$502,"&lt;="&amp;Z$3,Solicitudes!$E$3:$E$502,"&gt;="&amp;Z$3,Solicitudes!$G$3:$G$502,"Solicitada")+COUNTIFS(Solicitudes!$A$3:$A$502,$A57,Solicitudes!$D$3:$D$502,"&lt;="&amp;Z$3,Solicitudes!$E$3:$E$502,"&gt;="&amp;Z$3,Solicitudes!$G$3:$G$502,"Planificada")&gt;0,"P",""))))</f>
        <v/>
      </c>
      <c r="AA57" s="27">
        <f>IF(OR(AA$3="",$A57=""),"",IF(COUNTIFS(Solicitudes!$A$3:$A$502,$A57,Solicitudes!$D$3:$D$502,"&lt;="&amp;AA$3,Solicitudes!$E$3:$E$502,"&gt;="&amp;AA$3,Solicitudes!$G$3:$G$502,"Aprobada",Solicitudes!$L$3:$L$502,"&lt;&gt;Licencia",Solicitudes!$L$3:$L$502,"&lt;&gt;Ausencia")&gt;0,"V",IF(COUNTIFS(Solicitudes!$A$3:$A$502,$A57,Solicitudes!$D$3:$D$502,"&lt;="&amp;AA$3,Solicitudes!$E$3:$E$502,"&gt;="&amp;AA$3,Solicitudes!$G$3:$G$502,"Aprobada",Solicitudes!$L$3:$L$502,"Licencia")+COUNTIFS(Solicitudes!$A$3:$A$502,$A57,Solicitudes!$D$3:$D$502,"&lt;="&amp;AA$3,Solicitudes!$E$3:$E$502,"&gt;="&amp;AA$3,Solicitudes!$G$3:$G$502,"Aprobada",Solicitudes!$L$3:$L$502,"Ausencia")&gt;0,"L",IF(COUNTIFS(Solicitudes!$A$3:$A$502,$A57,Solicitudes!$D$3:$D$502,"&lt;="&amp;AA$3,Solicitudes!$E$3:$E$502,"&gt;="&amp;AA$3,Solicitudes!$G$3:$G$502,"Solicitada")+COUNTIFS(Solicitudes!$A$3:$A$502,$A57,Solicitudes!$D$3:$D$502,"&lt;="&amp;AA$3,Solicitudes!$E$3:$E$502,"&gt;="&amp;AA$3,Solicitudes!$G$3:$G$502,"Planificada")&gt;0,"P",""))))</f>
        <v/>
      </c>
      <c r="AB57" s="27">
        <f>IF(OR(AB$3="",$A57=""),"",IF(COUNTIFS(Solicitudes!$A$3:$A$502,$A57,Solicitudes!$D$3:$D$502,"&lt;="&amp;AB$3,Solicitudes!$E$3:$E$502,"&gt;="&amp;AB$3,Solicitudes!$G$3:$G$502,"Aprobada",Solicitudes!$L$3:$L$502,"&lt;&gt;Licencia",Solicitudes!$L$3:$L$502,"&lt;&gt;Ausencia")&gt;0,"V",IF(COUNTIFS(Solicitudes!$A$3:$A$502,$A57,Solicitudes!$D$3:$D$502,"&lt;="&amp;AB$3,Solicitudes!$E$3:$E$502,"&gt;="&amp;AB$3,Solicitudes!$G$3:$G$502,"Aprobada",Solicitudes!$L$3:$L$502,"Licencia")+COUNTIFS(Solicitudes!$A$3:$A$502,$A57,Solicitudes!$D$3:$D$502,"&lt;="&amp;AB$3,Solicitudes!$E$3:$E$502,"&gt;="&amp;AB$3,Solicitudes!$G$3:$G$502,"Aprobada",Solicitudes!$L$3:$L$502,"Ausencia")&gt;0,"L",IF(COUNTIFS(Solicitudes!$A$3:$A$502,$A57,Solicitudes!$D$3:$D$502,"&lt;="&amp;AB$3,Solicitudes!$E$3:$E$502,"&gt;="&amp;AB$3,Solicitudes!$G$3:$G$502,"Solicitada")+COUNTIFS(Solicitudes!$A$3:$A$502,$A57,Solicitudes!$D$3:$D$502,"&lt;="&amp;AB$3,Solicitudes!$E$3:$E$502,"&gt;="&amp;AB$3,Solicitudes!$G$3:$G$502,"Planificada")&gt;0,"P",""))))</f>
        <v/>
      </c>
      <c r="AC57" s="27">
        <f>IF(OR(AC$3="",$A57=""),"",IF(COUNTIFS(Solicitudes!$A$3:$A$502,$A57,Solicitudes!$D$3:$D$502,"&lt;="&amp;AC$3,Solicitudes!$E$3:$E$502,"&gt;="&amp;AC$3,Solicitudes!$G$3:$G$502,"Aprobada",Solicitudes!$L$3:$L$502,"&lt;&gt;Licencia",Solicitudes!$L$3:$L$502,"&lt;&gt;Ausencia")&gt;0,"V",IF(COUNTIFS(Solicitudes!$A$3:$A$502,$A57,Solicitudes!$D$3:$D$502,"&lt;="&amp;AC$3,Solicitudes!$E$3:$E$502,"&gt;="&amp;AC$3,Solicitudes!$G$3:$G$502,"Aprobada",Solicitudes!$L$3:$L$502,"Licencia")+COUNTIFS(Solicitudes!$A$3:$A$502,$A57,Solicitudes!$D$3:$D$502,"&lt;="&amp;AC$3,Solicitudes!$E$3:$E$502,"&gt;="&amp;AC$3,Solicitudes!$G$3:$G$502,"Aprobada",Solicitudes!$L$3:$L$502,"Ausencia")&gt;0,"L",IF(COUNTIFS(Solicitudes!$A$3:$A$502,$A57,Solicitudes!$D$3:$D$502,"&lt;="&amp;AC$3,Solicitudes!$E$3:$E$502,"&gt;="&amp;AC$3,Solicitudes!$G$3:$G$502,"Solicitada")+COUNTIFS(Solicitudes!$A$3:$A$502,$A57,Solicitudes!$D$3:$D$502,"&lt;="&amp;AC$3,Solicitudes!$E$3:$E$502,"&gt;="&amp;AC$3,Solicitudes!$G$3:$G$502,"Planificada")&gt;0,"P",""))))</f>
        <v/>
      </c>
      <c r="AD57" s="27">
        <f>IF(OR(AD$3="",$A57=""),"",IF(COUNTIFS(Solicitudes!$A$3:$A$502,$A57,Solicitudes!$D$3:$D$502,"&lt;="&amp;AD$3,Solicitudes!$E$3:$E$502,"&gt;="&amp;AD$3,Solicitudes!$G$3:$G$502,"Aprobada",Solicitudes!$L$3:$L$502,"&lt;&gt;Licencia",Solicitudes!$L$3:$L$502,"&lt;&gt;Ausencia")&gt;0,"V",IF(COUNTIFS(Solicitudes!$A$3:$A$502,$A57,Solicitudes!$D$3:$D$502,"&lt;="&amp;AD$3,Solicitudes!$E$3:$E$502,"&gt;="&amp;AD$3,Solicitudes!$G$3:$G$502,"Aprobada",Solicitudes!$L$3:$L$502,"Licencia")+COUNTIFS(Solicitudes!$A$3:$A$502,$A57,Solicitudes!$D$3:$D$502,"&lt;="&amp;AD$3,Solicitudes!$E$3:$E$502,"&gt;="&amp;AD$3,Solicitudes!$G$3:$G$502,"Aprobada",Solicitudes!$L$3:$L$502,"Ausencia")&gt;0,"L",IF(COUNTIFS(Solicitudes!$A$3:$A$502,$A57,Solicitudes!$D$3:$D$502,"&lt;="&amp;AD$3,Solicitudes!$E$3:$E$502,"&gt;="&amp;AD$3,Solicitudes!$G$3:$G$502,"Solicitada")+COUNTIFS(Solicitudes!$A$3:$A$502,$A57,Solicitudes!$D$3:$D$502,"&lt;="&amp;AD$3,Solicitudes!$E$3:$E$502,"&gt;="&amp;AD$3,Solicitudes!$G$3:$G$502,"Planificada")&gt;0,"P",""))))</f>
        <v/>
      </c>
      <c r="AE57" s="27">
        <f>IF(OR(AE$3="",$A57=""),"",IF(COUNTIFS(Solicitudes!$A$3:$A$502,$A57,Solicitudes!$D$3:$D$502,"&lt;="&amp;AE$3,Solicitudes!$E$3:$E$502,"&gt;="&amp;AE$3,Solicitudes!$G$3:$G$502,"Aprobada",Solicitudes!$L$3:$L$502,"&lt;&gt;Licencia",Solicitudes!$L$3:$L$502,"&lt;&gt;Ausencia")&gt;0,"V",IF(COUNTIFS(Solicitudes!$A$3:$A$502,$A57,Solicitudes!$D$3:$D$502,"&lt;="&amp;AE$3,Solicitudes!$E$3:$E$502,"&gt;="&amp;AE$3,Solicitudes!$G$3:$G$502,"Aprobada",Solicitudes!$L$3:$L$502,"Licencia")+COUNTIFS(Solicitudes!$A$3:$A$502,$A57,Solicitudes!$D$3:$D$502,"&lt;="&amp;AE$3,Solicitudes!$E$3:$E$502,"&gt;="&amp;AE$3,Solicitudes!$G$3:$G$502,"Aprobada",Solicitudes!$L$3:$L$502,"Ausencia")&gt;0,"L",IF(COUNTIFS(Solicitudes!$A$3:$A$502,$A57,Solicitudes!$D$3:$D$502,"&lt;="&amp;AE$3,Solicitudes!$E$3:$E$502,"&gt;="&amp;AE$3,Solicitudes!$G$3:$G$502,"Solicitada")+COUNTIFS(Solicitudes!$A$3:$A$502,$A57,Solicitudes!$D$3:$D$502,"&lt;="&amp;AE$3,Solicitudes!$E$3:$E$502,"&gt;="&amp;AE$3,Solicitudes!$G$3:$G$502,"Planificada")&gt;0,"P",""))))</f>
        <v/>
      </c>
      <c r="AF57" s="27">
        <f>IF(OR(AF$3="",$A57=""),"",IF(COUNTIFS(Solicitudes!$A$3:$A$502,$A57,Solicitudes!$D$3:$D$502,"&lt;="&amp;AF$3,Solicitudes!$E$3:$E$502,"&gt;="&amp;AF$3,Solicitudes!$G$3:$G$502,"Aprobada",Solicitudes!$L$3:$L$502,"&lt;&gt;Licencia",Solicitudes!$L$3:$L$502,"&lt;&gt;Ausencia")&gt;0,"V",IF(COUNTIFS(Solicitudes!$A$3:$A$502,$A57,Solicitudes!$D$3:$D$502,"&lt;="&amp;AF$3,Solicitudes!$E$3:$E$502,"&gt;="&amp;AF$3,Solicitudes!$G$3:$G$502,"Aprobada",Solicitudes!$L$3:$L$502,"Licencia")+COUNTIFS(Solicitudes!$A$3:$A$502,$A57,Solicitudes!$D$3:$D$502,"&lt;="&amp;AF$3,Solicitudes!$E$3:$E$502,"&gt;="&amp;AF$3,Solicitudes!$G$3:$G$502,"Aprobada",Solicitudes!$L$3:$L$502,"Ausencia")&gt;0,"L",IF(COUNTIFS(Solicitudes!$A$3:$A$502,$A57,Solicitudes!$D$3:$D$502,"&lt;="&amp;AF$3,Solicitudes!$E$3:$E$502,"&gt;="&amp;AF$3,Solicitudes!$G$3:$G$502,"Solicitada")+COUNTIFS(Solicitudes!$A$3:$A$502,$A57,Solicitudes!$D$3:$D$502,"&lt;="&amp;AF$3,Solicitudes!$E$3:$E$502,"&gt;="&amp;AF$3,Solicitudes!$G$3:$G$502,"Planificada")&gt;0,"P",""))))</f>
        <v/>
      </c>
      <c r="AG57" s="27">
        <f>IF(OR(AG$3="",$A57=""),"",IF(COUNTIFS(Solicitudes!$A$3:$A$502,$A57,Solicitudes!$D$3:$D$502,"&lt;="&amp;AG$3,Solicitudes!$E$3:$E$502,"&gt;="&amp;AG$3,Solicitudes!$G$3:$G$502,"Aprobada",Solicitudes!$L$3:$L$502,"&lt;&gt;Licencia",Solicitudes!$L$3:$L$502,"&lt;&gt;Ausencia")&gt;0,"V",IF(COUNTIFS(Solicitudes!$A$3:$A$502,$A57,Solicitudes!$D$3:$D$502,"&lt;="&amp;AG$3,Solicitudes!$E$3:$E$502,"&gt;="&amp;AG$3,Solicitudes!$G$3:$G$502,"Aprobada",Solicitudes!$L$3:$L$502,"Licencia")+COUNTIFS(Solicitudes!$A$3:$A$502,$A57,Solicitudes!$D$3:$D$502,"&lt;="&amp;AG$3,Solicitudes!$E$3:$E$502,"&gt;="&amp;AG$3,Solicitudes!$G$3:$G$502,"Aprobada",Solicitudes!$L$3:$L$502,"Ausencia")&gt;0,"L",IF(COUNTIFS(Solicitudes!$A$3:$A$502,$A57,Solicitudes!$D$3:$D$502,"&lt;="&amp;AG$3,Solicitudes!$E$3:$E$502,"&gt;="&amp;AG$3,Solicitudes!$G$3:$G$502,"Solicitada")+COUNTIFS(Solicitudes!$A$3:$A$502,$A57,Solicitudes!$D$3:$D$502,"&lt;="&amp;AG$3,Solicitudes!$E$3:$E$502,"&gt;="&amp;AG$3,Solicitudes!$G$3:$G$502,"Planificada")&gt;0,"P",""))))</f>
        <v/>
      </c>
    </row>
    <row r="58">
      <c r="A58">
        <f>IF(Saldos!A58="","",Saldos!A58)</f>
        <v/>
      </c>
      <c r="B58">
        <f>IF(A58="","",Saldos!B58)</f>
        <v/>
      </c>
      <c r="C58" s="27">
        <f>IF(OR(C$3="",$A58=""),"",IF(COUNTIFS(Solicitudes!$A$3:$A$502,$A58,Solicitudes!$D$3:$D$502,"&lt;="&amp;C$3,Solicitudes!$E$3:$E$502,"&gt;="&amp;C$3,Solicitudes!$G$3:$G$502,"Aprobada",Solicitudes!$L$3:$L$502,"&lt;&gt;Licencia",Solicitudes!$L$3:$L$502,"&lt;&gt;Ausencia")&gt;0,"V",IF(COUNTIFS(Solicitudes!$A$3:$A$502,$A58,Solicitudes!$D$3:$D$502,"&lt;="&amp;C$3,Solicitudes!$E$3:$E$502,"&gt;="&amp;C$3,Solicitudes!$G$3:$G$502,"Aprobada",Solicitudes!$L$3:$L$502,"Licencia")+COUNTIFS(Solicitudes!$A$3:$A$502,$A58,Solicitudes!$D$3:$D$502,"&lt;="&amp;C$3,Solicitudes!$E$3:$E$502,"&gt;="&amp;C$3,Solicitudes!$G$3:$G$502,"Aprobada",Solicitudes!$L$3:$L$502,"Ausencia")&gt;0,"L",IF(COUNTIFS(Solicitudes!$A$3:$A$502,$A58,Solicitudes!$D$3:$D$502,"&lt;="&amp;C$3,Solicitudes!$E$3:$E$502,"&gt;="&amp;C$3,Solicitudes!$G$3:$G$502,"Solicitada")+COUNTIFS(Solicitudes!$A$3:$A$502,$A58,Solicitudes!$D$3:$D$502,"&lt;="&amp;C$3,Solicitudes!$E$3:$E$502,"&gt;="&amp;C$3,Solicitudes!$G$3:$G$502,"Planificada")&gt;0,"P",""))))</f>
        <v/>
      </c>
      <c r="D58" s="27">
        <f>IF(OR(D$3="",$A58=""),"",IF(COUNTIFS(Solicitudes!$A$3:$A$502,$A58,Solicitudes!$D$3:$D$502,"&lt;="&amp;D$3,Solicitudes!$E$3:$E$502,"&gt;="&amp;D$3,Solicitudes!$G$3:$G$502,"Aprobada",Solicitudes!$L$3:$L$502,"&lt;&gt;Licencia",Solicitudes!$L$3:$L$502,"&lt;&gt;Ausencia")&gt;0,"V",IF(COUNTIFS(Solicitudes!$A$3:$A$502,$A58,Solicitudes!$D$3:$D$502,"&lt;="&amp;D$3,Solicitudes!$E$3:$E$502,"&gt;="&amp;D$3,Solicitudes!$G$3:$G$502,"Aprobada",Solicitudes!$L$3:$L$502,"Licencia")+COUNTIFS(Solicitudes!$A$3:$A$502,$A58,Solicitudes!$D$3:$D$502,"&lt;="&amp;D$3,Solicitudes!$E$3:$E$502,"&gt;="&amp;D$3,Solicitudes!$G$3:$G$502,"Aprobada",Solicitudes!$L$3:$L$502,"Ausencia")&gt;0,"L",IF(COUNTIFS(Solicitudes!$A$3:$A$502,$A58,Solicitudes!$D$3:$D$502,"&lt;="&amp;D$3,Solicitudes!$E$3:$E$502,"&gt;="&amp;D$3,Solicitudes!$G$3:$G$502,"Solicitada")+COUNTIFS(Solicitudes!$A$3:$A$502,$A58,Solicitudes!$D$3:$D$502,"&lt;="&amp;D$3,Solicitudes!$E$3:$E$502,"&gt;="&amp;D$3,Solicitudes!$G$3:$G$502,"Planificada")&gt;0,"P",""))))</f>
        <v/>
      </c>
      <c r="E58" s="27">
        <f>IF(OR(E$3="",$A58=""),"",IF(COUNTIFS(Solicitudes!$A$3:$A$502,$A58,Solicitudes!$D$3:$D$502,"&lt;="&amp;E$3,Solicitudes!$E$3:$E$502,"&gt;="&amp;E$3,Solicitudes!$G$3:$G$502,"Aprobada",Solicitudes!$L$3:$L$502,"&lt;&gt;Licencia",Solicitudes!$L$3:$L$502,"&lt;&gt;Ausencia")&gt;0,"V",IF(COUNTIFS(Solicitudes!$A$3:$A$502,$A58,Solicitudes!$D$3:$D$502,"&lt;="&amp;E$3,Solicitudes!$E$3:$E$502,"&gt;="&amp;E$3,Solicitudes!$G$3:$G$502,"Aprobada",Solicitudes!$L$3:$L$502,"Licencia")+COUNTIFS(Solicitudes!$A$3:$A$502,$A58,Solicitudes!$D$3:$D$502,"&lt;="&amp;E$3,Solicitudes!$E$3:$E$502,"&gt;="&amp;E$3,Solicitudes!$G$3:$G$502,"Aprobada",Solicitudes!$L$3:$L$502,"Ausencia")&gt;0,"L",IF(COUNTIFS(Solicitudes!$A$3:$A$502,$A58,Solicitudes!$D$3:$D$502,"&lt;="&amp;E$3,Solicitudes!$E$3:$E$502,"&gt;="&amp;E$3,Solicitudes!$G$3:$G$502,"Solicitada")+COUNTIFS(Solicitudes!$A$3:$A$502,$A58,Solicitudes!$D$3:$D$502,"&lt;="&amp;E$3,Solicitudes!$E$3:$E$502,"&gt;="&amp;E$3,Solicitudes!$G$3:$G$502,"Planificada")&gt;0,"P",""))))</f>
        <v/>
      </c>
      <c r="F58" s="27">
        <f>IF(OR(F$3="",$A58=""),"",IF(COUNTIFS(Solicitudes!$A$3:$A$502,$A58,Solicitudes!$D$3:$D$502,"&lt;="&amp;F$3,Solicitudes!$E$3:$E$502,"&gt;="&amp;F$3,Solicitudes!$G$3:$G$502,"Aprobada",Solicitudes!$L$3:$L$502,"&lt;&gt;Licencia",Solicitudes!$L$3:$L$502,"&lt;&gt;Ausencia")&gt;0,"V",IF(COUNTIFS(Solicitudes!$A$3:$A$502,$A58,Solicitudes!$D$3:$D$502,"&lt;="&amp;F$3,Solicitudes!$E$3:$E$502,"&gt;="&amp;F$3,Solicitudes!$G$3:$G$502,"Aprobada",Solicitudes!$L$3:$L$502,"Licencia")+COUNTIFS(Solicitudes!$A$3:$A$502,$A58,Solicitudes!$D$3:$D$502,"&lt;="&amp;F$3,Solicitudes!$E$3:$E$502,"&gt;="&amp;F$3,Solicitudes!$G$3:$G$502,"Aprobada",Solicitudes!$L$3:$L$502,"Ausencia")&gt;0,"L",IF(COUNTIFS(Solicitudes!$A$3:$A$502,$A58,Solicitudes!$D$3:$D$502,"&lt;="&amp;F$3,Solicitudes!$E$3:$E$502,"&gt;="&amp;F$3,Solicitudes!$G$3:$G$502,"Solicitada")+COUNTIFS(Solicitudes!$A$3:$A$502,$A58,Solicitudes!$D$3:$D$502,"&lt;="&amp;F$3,Solicitudes!$E$3:$E$502,"&gt;="&amp;F$3,Solicitudes!$G$3:$G$502,"Planificada")&gt;0,"P",""))))</f>
        <v/>
      </c>
      <c r="G58" s="27">
        <f>IF(OR(G$3="",$A58=""),"",IF(COUNTIFS(Solicitudes!$A$3:$A$502,$A58,Solicitudes!$D$3:$D$502,"&lt;="&amp;G$3,Solicitudes!$E$3:$E$502,"&gt;="&amp;G$3,Solicitudes!$G$3:$G$502,"Aprobada",Solicitudes!$L$3:$L$502,"&lt;&gt;Licencia",Solicitudes!$L$3:$L$502,"&lt;&gt;Ausencia")&gt;0,"V",IF(COUNTIFS(Solicitudes!$A$3:$A$502,$A58,Solicitudes!$D$3:$D$502,"&lt;="&amp;G$3,Solicitudes!$E$3:$E$502,"&gt;="&amp;G$3,Solicitudes!$G$3:$G$502,"Aprobada",Solicitudes!$L$3:$L$502,"Licencia")+COUNTIFS(Solicitudes!$A$3:$A$502,$A58,Solicitudes!$D$3:$D$502,"&lt;="&amp;G$3,Solicitudes!$E$3:$E$502,"&gt;="&amp;G$3,Solicitudes!$G$3:$G$502,"Aprobada",Solicitudes!$L$3:$L$502,"Ausencia")&gt;0,"L",IF(COUNTIFS(Solicitudes!$A$3:$A$502,$A58,Solicitudes!$D$3:$D$502,"&lt;="&amp;G$3,Solicitudes!$E$3:$E$502,"&gt;="&amp;G$3,Solicitudes!$G$3:$G$502,"Solicitada")+COUNTIFS(Solicitudes!$A$3:$A$502,$A58,Solicitudes!$D$3:$D$502,"&lt;="&amp;G$3,Solicitudes!$E$3:$E$502,"&gt;="&amp;G$3,Solicitudes!$G$3:$G$502,"Planificada")&gt;0,"P",""))))</f>
        <v/>
      </c>
      <c r="H58" s="27">
        <f>IF(OR(H$3="",$A58=""),"",IF(COUNTIFS(Solicitudes!$A$3:$A$502,$A58,Solicitudes!$D$3:$D$502,"&lt;="&amp;H$3,Solicitudes!$E$3:$E$502,"&gt;="&amp;H$3,Solicitudes!$G$3:$G$502,"Aprobada",Solicitudes!$L$3:$L$502,"&lt;&gt;Licencia",Solicitudes!$L$3:$L$502,"&lt;&gt;Ausencia")&gt;0,"V",IF(COUNTIFS(Solicitudes!$A$3:$A$502,$A58,Solicitudes!$D$3:$D$502,"&lt;="&amp;H$3,Solicitudes!$E$3:$E$502,"&gt;="&amp;H$3,Solicitudes!$G$3:$G$502,"Aprobada",Solicitudes!$L$3:$L$502,"Licencia")+COUNTIFS(Solicitudes!$A$3:$A$502,$A58,Solicitudes!$D$3:$D$502,"&lt;="&amp;H$3,Solicitudes!$E$3:$E$502,"&gt;="&amp;H$3,Solicitudes!$G$3:$G$502,"Aprobada",Solicitudes!$L$3:$L$502,"Ausencia")&gt;0,"L",IF(COUNTIFS(Solicitudes!$A$3:$A$502,$A58,Solicitudes!$D$3:$D$502,"&lt;="&amp;H$3,Solicitudes!$E$3:$E$502,"&gt;="&amp;H$3,Solicitudes!$G$3:$G$502,"Solicitada")+COUNTIFS(Solicitudes!$A$3:$A$502,$A58,Solicitudes!$D$3:$D$502,"&lt;="&amp;H$3,Solicitudes!$E$3:$E$502,"&gt;="&amp;H$3,Solicitudes!$G$3:$G$502,"Planificada")&gt;0,"P",""))))</f>
        <v/>
      </c>
      <c r="I58" s="27">
        <f>IF(OR(I$3="",$A58=""),"",IF(COUNTIFS(Solicitudes!$A$3:$A$502,$A58,Solicitudes!$D$3:$D$502,"&lt;="&amp;I$3,Solicitudes!$E$3:$E$502,"&gt;="&amp;I$3,Solicitudes!$G$3:$G$502,"Aprobada",Solicitudes!$L$3:$L$502,"&lt;&gt;Licencia",Solicitudes!$L$3:$L$502,"&lt;&gt;Ausencia")&gt;0,"V",IF(COUNTIFS(Solicitudes!$A$3:$A$502,$A58,Solicitudes!$D$3:$D$502,"&lt;="&amp;I$3,Solicitudes!$E$3:$E$502,"&gt;="&amp;I$3,Solicitudes!$G$3:$G$502,"Aprobada",Solicitudes!$L$3:$L$502,"Licencia")+COUNTIFS(Solicitudes!$A$3:$A$502,$A58,Solicitudes!$D$3:$D$502,"&lt;="&amp;I$3,Solicitudes!$E$3:$E$502,"&gt;="&amp;I$3,Solicitudes!$G$3:$G$502,"Aprobada",Solicitudes!$L$3:$L$502,"Ausencia")&gt;0,"L",IF(COUNTIFS(Solicitudes!$A$3:$A$502,$A58,Solicitudes!$D$3:$D$502,"&lt;="&amp;I$3,Solicitudes!$E$3:$E$502,"&gt;="&amp;I$3,Solicitudes!$G$3:$G$502,"Solicitada")+COUNTIFS(Solicitudes!$A$3:$A$502,$A58,Solicitudes!$D$3:$D$502,"&lt;="&amp;I$3,Solicitudes!$E$3:$E$502,"&gt;="&amp;I$3,Solicitudes!$G$3:$G$502,"Planificada")&gt;0,"P",""))))</f>
        <v/>
      </c>
      <c r="J58" s="27">
        <f>IF(OR(J$3="",$A58=""),"",IF(COUNTIFS(Solicitudes!$A$3:$A$502,$A58,Solicitudes!$D$3:$D$502,"&lt;="&amp;J$3,Solicitudes!$E$3:$E$502,"&gt;="&amp;J$3,Solicitudes!$G$3:$G$502,"Aprobada",Solicitudes!$L$3:$L$502,"&lt;&gt;Licencia",Solicitudes!$L$3:$L$502,"&lt;&gt;Ausencia")&gt;0,"V",IF(COUNTIFS(Solicitudes!$A$3:$A$502,$A58,Solicitudes!$D$3:$D$502,"&lt;="&amp;J$3,Solicitudes!$E$3:$E$502,"&gt;="&amp;J$3,Solicitudes!$G$3:$G$502,"Aprobada",Solicitudes!$L$3:$L$502,"Licencia")+COUNTIFS(Solicitudes!$A$3:$A$502,$A58,Solicitudes!$D$3:$D$502,"&lt;="&amp;J$3,Solicitudes!$E$3:$E$502,"&gt;="&amp;J$3,Solicitudes!$G$3:$G$502,"Aprobada",Solicitudes!$L$3:$L$502,"Ausencia")&gt;0,"L",IF(COUNTIFS(Solicitudes!$A$3:$A$502,$A58,Solicitudes!$D$3:$D$502,"&lt;="&amp;J$3,Solicitudes!$E$3:$E$502,"&gt;="&amp;J$3,Solicitudes!$G$3:$G$502,"Solicitada")+COUNTIFS(Solicitudes!$A$3:$A$502,$A58,Solicitudes!$D$3:$D$502,"&lt;="&amp;J$3,Solicitudes!$E$3:$E$502,"&gt;="&amp;J$3,Solicitudes!$G$3:$G$502,"Planificada")&gt;0,"P",""))))</f>
        <v/>
      </c>
      <c r="K58" s="27">
        <f>IF(OR(K$3="",$A58=""),"",IF(COUNTIFS(Solicitudes!$A$3:$A$502,$A58,Solicitudes!$D$3:$D$502,"&lt;="&amp;K$3,Solicitudes!$E$3:$E$502,"&gt;="&amp;K$3,Solicitudes!$G$3:$G$502,"Aprobada",Solicitudes!$L$3:$L$502,"&lt;&gt;Licencia",Solicitudes!$L$3:$L$502,"&lt;&gt;Ausencia")&gt;0,"V",IF(COUNTIFS(Solicitudes!$A$3:$A$502,$A58,Solicitudes!$D$3:$D$502,"&lt;="&amp;K$3,Solicitudes!$E$3:$E$502,"&gt;="&amp;K$3,Solicitudes!$G$3:$G$502,"Aprobada",Solicitudes!$L$3:$L$502,"Licencia")+COUNTIFS(Solicitudes!$A$3:$A$502,$A58,Solicitudes!$D$3:$D$502,"&lt;="&amp;K$3,Solicitudes!$E$3:$E$502,"&gt;="&amp;K$3,Solicitudes!$G$3:$G$502,"Aprobada",Solicitudes!$L$3:$L$502,"Ausencia")&gt;0,"L",IF(COUNTIFS(Solicitudes!$A$3:$A$502,$A58,Solicitudes!$D$3:$D$502,"&lt;="&amp;K$3,Solicitudes!$E$3:$E$502,"&gt;="&amp;K$3,Solicitudes!$G$3:$G$502,"Solicitada")+COUNTIFS(Solicitudes!$A$3:$A$502,$A58,Solicitudes!$D$3:$D$502,"&lt;="&amp;K$3,Solicitudes!$E$3:$E$502,"&gt;="&amp;K$3,Solicitudes!$G$3:$G$502,"Planificada")&gt;0,"P",""))))</f>
        <v/>
      </c>
      <c r="L58" s="27">
        <f>IF(OR(L$3="",$A58=""),"",IF(COUNTIFS(Solicitudes!$A$3:$A$502,$A58,Solicitudes!$D$3:$D$502,"&lt;="&amp;L$3,Solicitudes!$E$3:$E$502,"&gt;="&amp;L$3,Solicitudes!$G$3:$G$502,"Aprobada",Solicitudes!$L$3:$L$502,"&lt;&gt;Licencia",Solicitudes!$L$3:$L$502,"&lt;&gt;Ausencia")&gt;0,"V",IF(COUNTIFS(Solicitudes!$A$3:$A$502,$A58,Solicitudes!$D$3:$D$502,"&lt;="&amp;L$3,Solicitudes!$E$3:$E$502,"&gt;="&amp;L$3,Solicitudes!$G$3:$G$502,"Aprobada",Solicitudes!$L$3:$L$502,"Licencia")+COUNTIFS(Solicitudes!$A$3:$A$502,$A58,Solicitudes!$D$3:$D$502,"&lt;="&amp;L$3,Solicitudes!$E$3:$E$502,"&gt;="&amp;L$3,Solicitudes!$G$3:$G$502,"Aprobada",Solicitudes!$L$3:$L$502,"Ausencia")&gt;0,"L",IF(COUNTIFS(Solicitudes!$A$3:$A$502,$A58,Solicitudes!$D$3:$D$502,"&lt;="&amp;L$3,Solicitudes!$E$3:$E$502,"&gt;="&amp;L$3,Solicitudes!$G$3:$G$502,"Solicitada")+COUNTIFS(Solicitudes!$A$3:$A$502,$A58,Solicitudes!$D$3:$D$502,"&lt;="&amp;L$3,Solicitudes!$E$3:$E$502,"&gt;="&amp;L$3,Solicitudes!$G$3:$G$502,"Planificada")&gt;0,"P",""))))</f>
        <v/>
      </c>
      <c r="M58" s="27">
        <f>IF(OR(M$3="",$A58=""),"",IF(COUNTIFS(Solicitudes!$A$3:$A$502,$A58,Solicitudes!$D$3:$D$502,"&lt;="&amp;M$3,Solicitudes!$E$3:$E$502,"&gt;="&amp;M$3,Solicitudes!$G$3:$G$502,"Aprobada",Solicitudes!$L$3:$L$502,"&lt;&gt;Licencia",Solicitudes!$L$3:$L$502,"&lt;&gt;Ausencia")&gt;0,"V",IF(COUNTIFS(Solicitudes!$A$3:$A$502,$A58,Solicitudes!$D$3:$D$502,"&lt;="&amp;M$3,Solicitudes!$E$3:$E$502,"&gt;="&amp;M$3,Solicitudes!$G$3:$G$502,"Aprobada",Solicitudes!$L$3:$L$502,"Licencia")+COUNTIFS(Solicitudes!$A$3:$A$502,$A58,Solicitudes!$D$3:$D$502,"&lt;="&amp;M$3,Solicitudes!$E$3:$E$502,"&gt;="&amp;M$3,Solicitudes!$G$3:$G$502,"Aprobada",Solicitudes!$L$3:$L$502,"Ausencia")&gt;0,"L",IF(COUNTIFS(Solicitudes!$A$3:$A$502,$A58,Solicitudes!$D$3:$D$502,"&lt;="&amp;M$3,Solicitudes!$E$3:$E$502,"&gt;="&amp;M$3,Solicitudes!$G$3:$G$502,"Solicitada")+COUNTIFS(Solicitudes!$A$3:$A$502,$A58,Solicitudes!$D$3:$D$502,"&lt;="&amp;M$3,Solicitudes!$E$3:$E$502,"&gt;="&amp;M$3,Solicitudes!$G$3:$G$502,"Planificada")&gt;0,"P",""))))</f>
        <v/>
      </c>
      <c r="N58" s="27">
        <f>IF(OR(N$3="",$A58=""),"",IF(COUNTIFS(Solicitudes!$A$3:$A$502,$A58,Solicitudes!$D$3:$D$502,"&lt;="&amp;N$3,Solicitudes!$E$3:$E$502,"&gt;="&amp;N$3,Solicitudes!$G$3:$G$502,"Aprobada",Solicitudes!$L$3:$L$502,"&lt;&gt;Licencia",Solicitudes!$L$3:$L$502,"&lt;&gt;Ausencia")&gt;0,"V",IF(COUNTIFS(Solicitudes!$A$3:$A$502,$A58,Solicitudes!$D$3:$D$502,"&lt;="&amp;N$3,Solicitudes!$E$3:$E$502,"&gt;="&amp;N$3,Solicitudes!$G$3:$G$502,"Aprobada",Solicitudes!$L$3:$L$502,"Licencia")+COUNTIFS(Solicitudes!$A$3:$A$502,$A58,Solicitudes!$D$3:$D$502,"&lt;="&amp;N$3,Solicitudes!$E$3:$E$502,"&gt;="&amp;N$3,Solicitudes!$G$3:$G$502,"Aprobada",Solicitudes!$L$3:$L$502,"Ausencia")&gt;0,"L",IF(COUNTIFS(Solicitudes!$A$3:$A$502,$A58,Solicitudes!$D$3:$D$502,"&lt;="&amp;N$3,Solicitudes!$E$3:$E$502,"&gt;="&amp;N$3,Solicitudes!$G$3:$G$502,"Solicitada")+COUNTIFS(Solicitudes!$A$3:$A$502,$A58,Solicitudes!$D$3:$D$502,"&lt;="&amp;N$3,Solicitudes!$E$3:$E$502,"&gt;="&amp;N$3,Solicitudes!$G$3:$G$502,"Planificada")&gt;0,"P",""))))</f>
        <v/>
      </c>
      <c r="O58" s="27">
        <f>IF(OR(O$3="",$A58=""),"",IF(COUNTIFS(Solicitudes!$A$3:$A$502,$A58,Solicitudes!$D$3:$D$502,"&lt;="&amp;O$3,Solicitudes!$E$3:$E$502,"&gt;="&amp;O$3,Solicitudes!$G$3:$G$502,"Aprobada",Solicitudes!$L$3:$L$502,"&lt;&gt;Licencia",Solicitudes!$L$3:$L$502,"&lt;&gt;Ausencia")&gt;0,"V",IF(COUNTIFS(Solicitudes!$A$3:$A$502,$A58,Solicitudes!$D$3:$D$502,"&lt;="&amp;O$3,Solicitudes!$E$3:$E$502,"&gt;="&amp;O$3,Solicitudes!$G$3:$G$502,"Aprobada",Solicitudes!$L$3:$L$502,"Licencia")+COUNTIFS(Solicitudes!$A$3:$A$502,$A58,Solicitudes!$D$3:$D$502,"&lt;="&amp;O$3,Solicitudes!$E$3:$E$502,"&gt;="&amp;O$3,Solicitudes!$G$3:$G$502,"Aprobada",Solicitudes!$L$3:$L$502,"Ausencia")&gt;0,"L",IF(COUNTIFS(Solicitudes!$A$3:$A$502,$A58,Solicitudes!$D$3:$D$502,"&lt;="&amp;O$3,Solicitudes!$E$3:$E$502,"&gt;="&amp;O$3,Solicitudes!$G$3:$G$502,"Solicitada")+COUNTIFS(Solicitudes!$A$3:$A$502,$A58,Solicitudes!$D$3:$D$502,"&lt;="&amp;O$3,Solicitudes!$E$3:$E$502,"&gt;="&amp;O$3,Solicitudes!$G$3:$G$502,"Planificada")&gt;0,"P",""))))</f>
        <v/>
      </c>
      <c r="P58" s="27">
        <f>IF(OR(P$3="",$A58=""),"",IF(COUNTIFS(Solicitudes!$A$3:$A$502,$A58,Solicitudes!$D$3:$D$502,"&lt;="&amp;P$3,Solicitudes!$E$3:$E$502,"&gt;="&amp;P$3,Solicitudes!$G$3:$G$502,"Aprobada",Solicitudes!$L$3:$L$502,"&lt;&gt;Licencia",Solicitudes!$L$3:$L$502,"&lt;&gt;Ausencia")&gt;0,"V",IF(COUNTIFS(Solicitudes!$A$3:$A$502,$A58,Solicitudes!$D$3:$D$502,"&lt;="&amp;P$3,Solicitudes!$E$3:$E$502,"&gt;="&amp;P$3,Solicitudes!$G$3:$G$502,"Aprobada",Solicitudes!$L$3:$L$502,"Licencia")+COUNTIFS(Solicitudes!$A$3:$A$502,$A58,Solicitudes!$D$3:$D$502,"&lt;="&amp;P$3,Solicitudes!$E$3:$E$502,"&gt;="&amp;P$3,Solicitudes!$G$3:$G$502,"Aprobada",Solicitudes!$L$3:$L$502,"Ausencia")&gt;0,"L",IF(COUNTIFS(Solicitudes!$A$3:$A$502,$A58,Solicitudes!$D$3:$D$502,"&lt;="&amp;P$3,Solicitudes!$E$3:$E$502,"&gt;="&amp;P$3,Solicitudes!$G$3:$G$502,"Solicitada")+COUNTIFS(Solicitudes!$A$3:$A$502,$A58,Solicitudes!$D$3:$D$502,"&lt;="&amp;P$3,Solicitudes!$E$3:$E$502,"&gt;="&amp;P$3,Solicitudes!$G$3:$G$502,"Planificada")&gt;0,"P",""))))</f>
        <v/>
      </c>
      <c r="Q58" s="27">
        <f>IF(OR(Q$3="",$A58=""),"",IF(COUNTIFS(Solicitudes!$A$3:$A$502,$A58,Solicitudes!$D$3:$D$502,"&lt;="&amp;Q$3,Solicitudes!$E$3:$E$502,"&gt;="&amp;Q$3,Solicitudes!$G$3:$G$502,"Aprobada",Solicitudes!$L$3:$L$502,"&lt;&gt;Licencia",Solicitudes!$L$3:$L$502,"&lt;&gt;Ausencia")&gt;0,"V",IF(COUNTIFS(Solicitudes!$A$3:$A$502,$A58,Solicitudes!$D$3:$D$502,"&lt;="&amp;Q$3,Solicitudes!$E$3:$E$502,"&gt;="&amp;Q$3,Solicitudes!$G$3:$G$502,"Aprobada",Solicitudes!$L$3:$L$502,"Licencia")+COUNTIFS(Solicitudes!$A$3:$A$502,$A58,Solicitudes!$D$3:$D$502,"&lt;="&amp;Q$3,Solicitudes!$E$3:$E$502,"&gt;="&amp;Q$3,Solicitudes!$G$3:$G$502,"Aprobada",Solicitudes!$L$3:$L$502,"Ausencia")&gt;0,"L",IF(COUNTIFS(Solicitudes!$A$3:$A$502,$A58,Solicitudes!$D$3:$D$502,"&lt;="&amp;Q$3,Solicitudes!$E$3:$E$502,"&gt;="&amp;Q$3,Solicitudes!$G$3:$G$502,"Solicitada")+COUNTIFS(Solicitudes!$A$3:$A$502,$A58,Solicitudes!$D$3:$D$502,"&lt;="&amp;Q$3,Solicitudes!$E$3:$E$502,"&gt;="&amp;Q$3,Solicitudes!$G$3:$G$502,"Planificada")&gt;0,"P",""))))</f>
        <v/>
      </c>
      <c r="R58" s="27">
        <f>IF(OR(R$3="",$A58=""),"",IF(COUNTIFS(Solicitudes!$A$3:$A$502,$A58,Solicitudes!$D$3:$D$502,"&lt;="&amp;R$3,Solicitudes!$E$3:$E$502,"&gt;="&amp;R$3,Solicitudes!$G$3:$G$502,"Aprobada",Solicitudes!$L$3:$L$502,"&lt;&gt;Licencia",Solicitudes!$L$3:$L$502,"&lt;&gt;Ausencia")&gt;0,"V",IF(COUNTIFS(Solicitudes!$A$3:$A$502,$A58,Solicitudes!$D$3:$D$502,"&lt;="&amp;R$3,Solicitudes!$E$3:$E$502,"&gt;="&amp;R$3,Solicitudes!$G$3:$G$502,"Aprobada",Solicitudes!$L$3:$L$502,"Licencia")+COUNTIFS(Solicitudes!$A$3:$A$502,$A58,Solicitudes!$D$3:$D$502,"&lt;="&amp;R$3,Solicitudes!$E$3:$E$502,"&gt;="&amp;R$3,Solicitudes!$G$3:$G$502,"Aprobada",Solicitudes!$L$3:$L$502,"Ausencia")&gt;0,"L",IF(COUNTIFS(Solicitudes!$A$3:$A$502,$A58,Solicitudes!$D$3:$D$502,"&lt;="&amp;R$3,Solicitudes!$E$3:$E$502,"&gt;="&amp;R$3,Solicitudes!$G$3:$G$502,"Solicitada")+COUNTIFS(Solicitudes!$A$3:$A$502,$A58,Solicitudes!$D$3:$D$502,"&lt;="&amp;R$3,Solicitudes!$E$3:$E$502,"&gt;="&amp;R$3,Solicitudes!$G$3:$G$502,"Planificada")&gt;0,"P",""))))</f>
        <v/>
      </c>
      <c r="S58" s="27">
        <f>IF(OR(S$3="",$A58=""),"",IF(COUNTIFS(Solicitudes!$A$3:$A$502,$A58,Solicitudes!$D$3:$D$502,"&lt;="&amp;S$3,Solicitudes!$E$3:$E$502,"&gt;="&amp;S$3,Solicitudes!$G$3:$G$502,"Aprobada",Solicitudes!$L$3:$L$502,"&lt;&gt;Licencia",Solicitudes!$L$3:$L$502,"&lt;&gt;Ausencia")&gt;0,"V",IF(COUNTIFS(Solicitudes!$A$3:$A$502,$A58,Solicitudes!$D$3:$D$502,"&lt;="&amp;S$3,Solicitudes!$E$3:$E$502,"&gt;="&amp;S$3,Solicitudes!$G$3:$G$502,"Aprobada",Solicitudes!$L$3:$L$502,"Licencia")+COUNTIFS(Solicitudes!$A$3:$A$502,$A58,Solicitudes!$D$3:$D$502,"&lt;="&amp;S$3,Solicitudes!$E$3:$E$502,"&gt;="&amp;S$3,Solicitudes!$G$3:$G$502,"Aprobada",Solicitudes!$L$3:$L$502,"Ausencia")&gt;0,"L",IF(COUNTIFS(Solicitudes!$A$3:$A$502,$A58,Solicitudes!$D$3:$D$502,"&lt;="&amp;S$3,Solicitudes!$E$3:$E$502,"&gt;="&amp;S$3,Solicitudes!$G$3:$G$502,"Solicitada")+COUNTIFS(Solicitudes!$A$3:$A$502,$A58,Solicitudes!$D$3:$D$502,"&lt;="&amp;S$3,Solicitudes!$E$3:$E$502,"&gt;="&amp;S$3,Solicitudes!$G$3:$G$502,"Planificada")&gt;0,"P",""))))</f>
        <v/>
      </c>
      <c r="T58" s="27">
        <f>IF(OR(T$3="",$A58=""),"",IF(COUNTIFS(Solicitudes!$A$3:$A$502,$A58,Solicitudes!$D$3:$D$502,"&lt;="&amp;T$3,Solicitudes!$E$3:$E$502,"&gt;="&amp;T$3,Solicitudes!$G$3:$G$502,"Aprobada",Solicitudes!$L$3:$L$502,"&lt;&gt;Licencia",Solicitudes!$L$3:$L$502,"&lt;&gt;Ausencia")&gt;0,"V",IF(COUNTIFS(Solicitudes!$A$3:$A$502,$A58,Solicitudes!$D$3:$D$502,"&lt;="&amp;T$3,Solicitudes!$E$3:$E$502,"&gt;="&amp;T$3,Solicitudes!$G$3:$G$502,"Aprobada",Solicitudes!$L$3:$L$502,"Licencia")+COUNTIFS(Solicitudes!$A$3:$A$502,$A58,Solicitudes!$D$3:$D$502,"&lt;="&amp;T$3,Solicitudes!$E$3:$E$502,"&gt;="&amp;T$3,Solicitudes!$G$3:$G$502,"Aprobada",Solicitudes!$L$3:$L$502,"Ausencia")&gt;0,"L",IF(COUNTIFS(Solicitudes!$A$3:$A$502,$A58,Solicitudes!$D$3:$D$502,"&lt;="&amp;T$3,Solicitudes!$E$3:$E$502,"&gt;="&amp;T$3,Solicitudes!$G$3:$G$502,"Solicitada")+COUNTIFS(Solicitudes!$A$3:$A$502,$A58,Solicitudes!$D$3:$D$502,"&lt;="&amp;T$3,Solicitudes!$E$3:$E$502,"&gt;="&amp;T$3,Solicitudes!$G$3:$G$502,"Planificada")&gt;0,"P",""))))</f>
        <v/>
      </c>
      <c r="U58" s="27">
        <f>IF(OR(U$3="",$A58=""),"",IF(COUNTIFS(Solicitudes!$A$3:$A$502,$A58,Solicitudes!$D$3:$D$502,"&lt;="&amp;U$3,Solicitudes!$E$3:$E$502,"&gt;="&amp;U$3,Solicitudes!$G$3:$G$502,"Aprobada",Solicitudes!$L$3:$L$502,"&lt;&gt;Licencia",Solicitudes!$L$3:$L$502,"&lt;&gt;Ausencia")&gt;0,"V",IF(COUNTIFS(Solicitudes!$A$3:$A$502,$A58,Solicitudes!$D$3:$D$502,"&lt;="&amp;U$3,Solicitudes!$E$3:$E$502,"&gt;="&amp;U$3,Solicitudes!$G$3:$G$502,"Aprobada",Solicitudes!$L$3:$L$502,"Licencia")+COUNTIFS(Solicitudes!$A$3:$A$502,$A58,Solicitudes!$D$3:$D$502,"&lt;="&amp;U$3,Solicitudes!$E$3:$E$502,"&gt;="&amp;U$3,Solicitudes!$G$3:$G$502,"Aprobada",Solicitudes!$L$3:$L$502,"Ausencia")&gt;0,"L",IF(COUNTIFS(Solicitudes!$A$3:$A$502,$A58,Solicitudes!$D$3:$D$502,"&lt;="&amp;U$3,Solicitudes!$E$3:$E$502,"&gt;="&amp;U$3,Solicitudes!$G$3:$G$502,"Solicitada")+COUNTIFS(Solicitudes!$A$3:$A$502,$A58,Solicitudes!$D$3:$D$502,"&lt;="&amp;U$3,Solicitudes!$E$3:$E$502,"&gt;="&amp;U$3,Solicitudes!$G$3:$G$502,"Planificada")&gt;0,"P",""))))</f>
        <v/>
      </c>
      <c r="V58" s="27">
        <f>IF(OR(V$3="",$A58=""),"",IF(COUNTIFS(Solicitudes!$A$3:$A$502,$A58,Solicitudes!$D$3:$D$502,"&lt;="&amp;V$3,Solicitudes!$E$3:$E$502,"&gt;="&amp;V$3,Solicitudes!$G$3:$G$502,"Aprobada",Solicitudes!$L$3:$L$502,"&lt;&gt;Licencia",Solicitudes!$L$3:$L$502,"&lt;&gt;Ausencia")&gt;0,"V",IF(COUNTIFS(Solicitudes!$A$3:$A$502,$A58,Solicitudes!$D$3:$D$502,"&lt;="&amp;V$3,Solicitudes!$E$3:$E$502,"&gt;="&amp;V$3,Solicitudes!$G$3:$G$502,"Aprobada",Solicitudes!$L$3:$L$502,"Licencia")+COUNTIFS(Solicitudes!$A$3:$A$502,$A58,Solicitudes!$D$3:$D$502,"&lt;="&amp;V$3,Solicitudes!$E$3:$E$502,"&gt;="&amp;V$3,Solicitudes!$G$3:$G$502,"Aprobada",Solicitudes!$L$3:$L$502,"Ausencia")&gt;0,"L",IF(COUNTIFS(Solicitudes!$A$3:$A$502,$A58,Solicitudes!$D$3:$D$502,"&lt;="&amp;V$3,Solicitudes!$E$3:$E$502,"&gt;="&amp;V$3,Solicitudes!$G$3:$G$502,"Solicitada")+COUNTIFS(Solicitudes!$A$3:$A$502,$A58,Solicitudes!$D$3:$D$502,"&lt;="&amp;V$3,Solicitudes!$E$3:$E$502,"&gt;="&amp;V$3,Solicitudes!$G$3:$G$502,"Planificada")&gt;0,"P",""))))</f>
        <v/>
      </c>
      <c r="W58" s="27">
        <f>IF(OR(W$3="",$A58=""),"",IF(COUNTIFS(Solicitudes!$A$3:$A$502,$A58,Solicitudes!$D$3:$D$502,"&lt;="&amp;W$3,Solicitudes!$E$3:$E$502,"&gt;="&amp;W$3,Solicitudes!$G$3:$G$502,"Aprobada",Solicitudes!$L$3:$L$502,"&lt;&gt;Licencia",Solicitudes!$L$3:$L$502,"&lt;&gt;Ausencia")&gt;0,"V",IF(COUNTIFS(Solicitudes!$A$3:$A$502,$A58,Solicitudes!$D$3:$D$502,"&lt;="&amp;W$3,Solicitudes!$E$3:$E$502,"&gt;="&amp;W$3,Solicitudes!$G$3:$G$502,"Aprobada",Solicitudes!$L$3:$L$502,"Licencia")+COUNTIFS(Solicitudes!$A$3:$A$502,$A58,Solicitudes!$D$3:$D$502,"&lt;="&amp;W$3,Solicitudes!$E$3:$E$502,"&gt;="&amp;W$3,Solicitudes!$G$3:$G$502,"Aprobada",Solicitudes!$L$3:$L$502,"Ausencia")&gt;0,"L",IF(COUNTIFS(Solicitudes!$A$3:$A$502,$A58,Solicitudes!$D$3:$D$502,"&lt;="&amp;W$3,Solicitudes!$E$3:$E$502,"&gt;="&amp;W$3,Solicitudes!$G$3:$G$502,"Solicitada")+COUNTIFS(Solicitudes!$A$3:$A$502,$A58,Solicitudes!$D$3:$D$502,"&lt;="&amp;W$3,Solicitudes!$E$3:$E$502,"&gt;="&amp;W$3,Solicitudes!$G$3:$G$502,"Planificada")&gt;0,"P",""))))</f>
        <v/>
      </c>
      <c r="X58" s="27">
        <f>IF(OR(X$3="",$A58=""),"",IF(COUNTIFS(Solicitudes!$A$3:$A$502,$A58,Solicitudes!$D$3:$D$502,"&lt;="&amp;X$3,Solicitudes!$E$3:$E$502,"&gt;="&amp;X$3,Solicitudes!$G$3:$G$502,"Aprobada",Solicitudes!$L$3:$L$502,"&lt;&gt;Licencia",Solicitudes!$L$3:$L$502,"&lt;&gt;Ausencia")&gt;0,"V",IF(COUNTIFS(Solicitudes!$A$3:$A$502,$A58,Solicitudes!$D$3:$D$502,"&lt;="&amp;X$3,Solicitudes!$E$3:$E$502,"&gt;="&amp;X$3,Solicitudes!$G$3:$G$502,"Aprobada",Solicitudes!$L$3:$L$502,"Licencia")+COUNTIFS(Solicitudes!$A$3:$A$502,$A58,Solicitudes!$D$3:$D$502,"&lt;="&amp;X$3,Solicitudes!$E$3:$E$502,"&gt;="&amp;X$3,Solicitudes!$G$3:$G$502,"Aprobada",Solicitudes!$L$3:$L$502,"Ausencia")&gt;0,"L",IF(COUNTIFS(Solicitudes!$A$3:$A$502,$A58,Solicitudes!$D$3:$D$502,"&lt;="&amp;X$3,Solicitudes!$E$3:$E$502,"&gt;="&amp;X$3,Solicitudes!$G$3:$G$502,"Solicitada")+COUNTIFS(Solicitudes!$A$3:$A$502,$A58,Solicitudes!$D$3:$D$502,"&lt;="&amp;X$3,Solicitudes!$E$3:$E$502,"&gt;="&amp;X$3,Solicitudes!$G$3:$G$502,"Planificada")&gt;0,"P",""))))</f>
        <v/>
      </c>
      <c r="Y58" s="27">
        <f>IF(OR(Y$3="",$A58=""),"",IF(COUNTIFS(Solicitudes!$A$3:$A$502,$A58,Solicitudes!$D$3:$D$502,"&lt;="&amp;Y$3,Solicitudes!$E$3:$E$502,"&gt;="&amp;Y$3,Solicitudes!$G$3:$G$502,"Aprobada",Solicitudes!$L$3:$L$502,"&lt;&gt;Licencia",Solicitudes!$L$3:$L$502,"&lt;&gt;Ausencia")&gt;0,"V",IF(COUNTIFS(Solicitudes!$A$3:$A$502,$A58,Solicitudes!$D$3:$D$502,"&lt;="&amp;Y$3,Solicitudes!$E$3:$E$502,"&gt;="&amp;Y$3,Solicitudes!$G$3:$G$502,"Aprobada",Solicitudes!$L$3:$L$502,"Licencia")+COUNTIFS(Solicitudes!$A$3:$A$502,$A58,Solicitudes!$D$3:$D$502,"&lt;="&amp;Y$3,Solicitudes!$E$3:$E$502,"&gt;="&amp;Y$3,Solicitudes!$G$3:$G$502,"Aprobada",Solicitudes!$L$3:$L$502,"Ausencia")&gt;0,"L",IF(COUNTIFS(Solicitudes!$A$3:$A$502,$A58,Solicitudes!$D$3:$D$502,"&lt;="&amp;Y$3,Solicitudes!$E$3:$E$502,"&gt;="&amp;Y$3,Solicitudes!$G$3:$G$502,"Solicitada")+COUNTIFS(Solicitudes!$A$3:$A$502,$A58,Solicitudes!$D$3:$D$502,"&lt;="&amp;Y$3,Solicitudes!$E$3:$E$502,"&gt;="&amp;Y$3,Solicitudes!$G$3:$G$502,"Planificada")&gt;0,"P",""))))</f>
        <v/>
      </c>
      <c r="Z58" s="27">
        <f>IF(OR(Z$3="",$A58=""),"",IF(COUNTIFS(Solicitudes!$A$3:$A$502,$A58,Solicitudes!$D$3:$D$502,"&lt;="&amp;Z$3,Solicitudes!$E$3:$E$502,"&gt;="&amp;Z$3,Solicitudes!$G$3:$G$502,"Aprobada",Solicitudes!$L$3:$L$502,"&lt;&gt;Licencia",Solicitudes!$L$3:$L$502,"&lt;&gt;Ausencia")&gt;0,"V",IF(COUNTIFS(Solicitudes!$A$3:$A$502,$A58,Solicitudes!$D$3:$D$502,"&lt;="&amp;Z$3,Solicitudes!$E$3:$E$502,"&gt;="&amp;Z$3,Solicitudes!$G$3:$G$502,"Aprobada",Solicitudes!$L$3:$L$502,"Licencia")+COUNTIFS(Solicitudes!$A$3:$A$502,$A58,Solicitudes!$D$3:$D$502,"&lt;="&amp;Z$3,Solicitudes!$E$3:$E$502,"&gt;="&amp;Z$3,Solicitudes!$G$3:$G$502,"Aprobada",Solicitudes!$L$3:$L$502,"Ausencia")&gt;0,"L",IF(COUNTIFS(Solicitudes!$A$3:$A$502,$A58,Solicitudes!$D$3:$D$502,"&lt;="&amp;Z$3,Solicitudes!$E$3:$E$502,"&gt;="&amp;Z$3,Solicitudes!$G$3:$G$502,"Solicitada")+COUNTIFS(Solicitudes!$A$3:$A$502,$A58,Solicitudes!$D$3:$D$502,"&lt;="&amp;Z$3,Solicitudes!$E$3:$E$502,"&gt;="&amp;Z$3,Solicitudes!$G$3:$G$502,"Planificada")&gt;0,"P",""))))</f>
        <v/>
      </c>
      <c r="AA58" s="27">
        <f>IF(OR(AA$3="",$A58=""),"",IF(COUNTIFS(Solicitudes!$A$3:$A$502,$A58,Solicitudes!$D$3:$D$502,"&lt;="&amp;AA$3,Solicitudes!$E$3:$E$502,"&gt;="&amp;AA$3,Solicitudes!$G$3:$G$502,"Aprobada",Solicitudes!$L$3:$L$502,"&lt;&gt;Licencia",Solicitudes!$L$3:$L$502,"&lt;&gt;Ausencia")&gt;0,"V",IF(COUNTIFS(Solicitudes!$A$3:$A$502,$A58,Solicitudes!$D$3:$D$502,"&lt;="&amp;AA$3,Solicitudes!$E$3:$E$502,"&gt;="&amp;AA$3,Solicitudes!$G$3:$G$502,"Aprobada",Solicitudes!$L$3:$L$502,"Licencia")+COUNTIFS(Solicitudes!$A$3:$A$502,$A58,Solicitudes!$D$3:$D$502,"&lt;="&amp;AA$3,Solicitudes!$E$3:$E$502,"&gt;="&amp;AA$3,Solicitudes!$G$3:$G$502,"Aprobada",Solicitudes!$L$3:$L$502,"Ausencia")&gt;0,"L",IF(COUNTIFS(Solicitudes!$A$3:$A$502,$A58,Solicitudes!$D$3:$D$502,"&lt;="&amp;AA$3,Solicitudes!$E$3:$E$502,"&gt;="&amp;AA$3,Solicitudes!$G$3:$G$502,"Solicitada")+COUNTIFS(Solicitudes!$A$3:$A$502,$A58,Solicitudes!$D$3:$D$502,"&lt;="&amp;AA$3,Solicitudes!$E$3:$E$502,"&gt;="&amp;AA$3,Solicitudes!$G$3:$G$502,"Planificada")&gt;0,"P",""))))</f>
        <v/>
      </c>
      <c r="AB58" s="27">
        <f>IF(OR(AB$3="",$A58=""),"",IF(COUNTIFS(Solicitudes!$A$3:$A$502,$A58,Solicitudes!$D$3:$D$502,"&lt;="&amp;AB$3,Solicitudes!$E$3:$E$502,"&gt;="&amp;AB$3,Solicitudes!$G$3:$G$502,"Aprobada",Solicitudes!$L$3:$L$502,"&lt;&gt;Licencia",Solicitudes!$L$3:$L$502,"&lt;&gt;Ausencia")&gt;0,"V",IF(COUNTIFS(Solicitudes!$A$3:$A$502,$A58,Solicitudes!$D$3:$D$502,"&lt;="&amp;AB$3,Solicitudes!$E$3:$E$502,"&gt;="&amp;AB$3,Solicitudes!$G$3:$G$502,"Aprobada",Solicitudes!$L$3:$L$502,"Licencia")+COUNTIFS(Solicitudes!$A$3:$A$502,$A58,Solicitudes!$D$3:$D$502,"&lt;="&amp;AB$3,Solicitudes!$E$3:$E$502,"&gt;="&amp;AB$3,Solicitudes!$G$3:$G$502,"Aprobada",Solicitudes!$L$3:$L$502,"Ausencia")&gt;0,"L",IF(COUNTIFS(Solicitudes!$A$3:$A$502,$A58,Solicitudes!$D$3:$D$502,"&lt;="&amp;AB$3,Solicitudes!$E$3:$E$502,"&gt;="&amp;AB$3,Solicitudes!$G$3:$G$502,"Solicitada")+COUNTIFS(Solicitudes!$A$3:$A$502,$A58,Solicitudes!$D$3:$D$502,"&lt;="&amp;AB$3,Solicitudes!$E$3:$E$502,"&gt;="&amp;AB$3,Solicitudes!$G$3:$G$502,"Planificada")&gt;0,"P",""))))</f>
        <v/>
      </c>
      <c r="AC58" s="27">
        <f>IF(OR(AC$3="",$A58=""),"",IF(COUNTIFS(Solicitudes!$A$3:$A$502,$A58,Solicitudes!$D$3:$D$502,"&lt;="&amp;AC$3,Solicitudes!$E$3:$E$502,"&gt;="&amp;AC$3,Solicitudes!$G$3:$G$502,"Aprobada",Solicitudes!$L$3:$L$502,"&lt;&gt;Licencia",Solicitudes!$L$3:$L$502,"&lt;&gt;Ausencia")&gt;0,"V",IF(COUNTIFS(Solicitudes!$A$3:$A$502,$A58,Solicitudes!$D$3:$D$502,"&lt;="&amp;AC$3,Solicitudes!$E$3:$E$502,"&gt;="&amp;AC$3,Solicitudes!$G$3:$G$502,"Aprobada",Solicitudes!$L$3:$L$502,"Licencia")+COUNTIFS(Solicitudes!$A$3:$A$502,$A58,Solicitudes!$D$3:$D$502,"&lt;="&amp;AC$3,Solicitudes!$E$3:$E$502,"&gt;="&amp;AC$3,Solicitudes!$G$3:$G$502,"Aprobada",Solicitudes!$L$3:$L$502,"Ausencia")&gt;0,"L",IF(COUNTIFS(Solicitudes!$A$3:$A$502,$A58,Solicitudes!$D$3:$D$502,"&lt;="&amp;AC$3,Solicitudes!$E$3:$E$502,"&gt;="&amp;AC$3,Solicitudes!$G$3:$G$502,"Solicitada")+COUNTIFS(Solicitudes!$A$3:$A$502,$A58,Solicitudes!$D$3:$D$502,"&lt;="&amp;AC$3,Solicitudes!$E$3:$E$502,"&gt;="&amp;AC$3,Solicitudes!$G$3:$G$502,"Planificada")&gt;0,"P",""))))</f>
        <v/>
      </c>
      <c r="AD58" s="27">
        <f>IF(OR(AD$3="",$A58=""),"",IF(COUNTIFS(Solicitudes!$A$3:$A$502,$A58,Solicitudes!$D$3:$D$502,"&lt;="&amp;AD$3,Solicitudes!$E$3:$E$502,"&gt;="&amp;AD$3,Solicitudes!$G$3:$G$502,"Aprobada",Solicitudes!$L$3:$L$502,"&lt;&gt;Licencia",Solicitudes!$L$3:$L$502,"&lt;&gt;Ausencia")&gt;0,"V",IF(COUNTIFS(Solicitudes!$A$3:$A$502,$A58,Solicitudes!$D$3:$D$502,"&lt;="&amp;AD$3,Solicitudes!$E$3:$E$502,"&gt;="&amp;AD$3,Solicitudes!$G$3:$G$502,"Aprobada",Solicitudes!$L$3:$L$502,"Licencia")+COUNTIFS(Solicitudes!$A$3:$A$502,$A58,Solicitudes!$D$3:$D$502,"&lt;="&amp;AD$3,Solicitudes!$E$3:$E$502,"&gt;="&amp;AD$3,Solicitudes!$G$3:$G$502,"Aprobada",Solicitudes!$L$3:$L$502,"Ausencia")&gt;0,"L",IF(COUNTIFS(Solicitudes!$A$3:$A$502,$A58,Solicitudes!$D$3:$D$502,"&lt;="&amp;AD$3,Solicitudes!$E$3:$E$502,"&gt;="&amp;AD$3,Solicitudes!$G$3:$G$502,"Solicitada")+COUNTIFS(Solicitudes!$A$3:$A$502,$A58,Solicitudes!$D$3:$D$502,"&lt;="&amp;AD$3,Solicitudes!$E$3:$E$502,"&gt;="&amp;AD$3,Solicitudes!$G$3:$G$502,"Planificada")&gt;0,"P",""))))</f>
        <v/>
      </c>
      <c r="AE58" s="27">
        <f>IF(OR(AE$3="",$A58=""),"",IF(COUNTIFS(Solicitudes!$A$3:$A$502,$A58,Solicitudes!$D$3:$D$502,"&lt;="&amp;AE$3,Solicitudes!$E$3:$E$502,"&gt;="&amp;AE$3,Solicitudes!$G$3:$G$502,"Aprobada",Solicitudes!$L$3:$L$502,"&lt;&gt;Licencia",Solicitudes!$L$3:$L$502,"&lt;&gt;Ausencia")&gt;0,"V",IF(COUNTIFS(Solicitudes!$A$3:$A$502,$A58,Solicitudes!$D$3:$D$502,"&lt;="&amp;AE$3,Solicitudes!$E$3:$E$502,"&gt;="&amp;AE$3,Solicitudes!$G$3:$G$502,"Aprobada",Solicitudes!$L$3:$L$502,"Licencia")+COUNTIFS(Solicitudes!$A$3:$A$502,$A58,Solicitudes!$D$3:$D$502,"&lt;="&amp;AE$3,Solicitudes!$E$3:$E$502,"&gt;="&amp;AE$3,Solicitudes!$G$3:$G$502,"Aprobada",Solicitudes!$L$3:$L$502,"Ausencia")&gt;0,"L",IF(COUNTIFS(Solicitudes!$A$3:$A$502,$A58,Solicitudes!$D$3:$D$502,"&lt;="&amp;AE$3,Solicitudes!$E$3:$E$502,"&gt;="&amp;AE$3,Solicitudes!$G$3:$G$502,"Solicitada")+COUNTIFS(Solicitudes!$A$3:$A$502,$A58,Solicitudes!$D$3:$D$502,"&lt;="&amp;AE$3,Solicitudes!$E$3:$E$502,"&gt;="&amp;AE$3,Solicitudes!$G$3:$G$502,"Planificada")&gt;0,"P",""))))</f>
        <v/>
      </c>
      <c r="AF58" s="27">
        <f>IF(OR(AF$3="",$A58=""),"",IF(COUNTIFS(Solicitudes!$A$3:$A$502,$A58,Solicitudes!$D$3:$D$502,"&lt;="&amp;AF$3,Solicitudes!$E$3:$E$502,"&gt;="&amp;AF$3,Solicitudes!$G$3:$G$502,"Aprobada",Solicitudes!$L$3:$L$502,"&lt;&gt;Licencia",Solicitudes!$L$3:$L$502,"&lt;&gt;Ausencia")&gt;0,"V",IF(COUNTIFS(Solicitudes!$A$3:$A$502,$A58,Solicitudes!$D$3:$D$502,"&lt;="&amp;AF$3,Solicitudes!$E$3:$E$502,"&gt;="&amp;AF$3,Solicitudes!$G$3:$G$502,"Aprobada",Solicitudes!$L$3:$L$502,"Licencia")+COUNTIFS(Solicitudes!$A$3:$A$502,$A58,Solicitudes!$D$3:$D$502,"&lt;="&amp;AF$3,Solicitudes!$E$3:$E$502,"&gt;="&amp;AF$3,Solicitudes!$G$3:$G$502,"Aprobada",Solicitudes!$L$3:$L$502,"Ausencia")&gt;0,"L",IF(COUNTIFS(Solicitudes!$A$3:$A$502,$A58,Solicitudes!$D$3:$D$502,"&lt;="&amp;AF$3,Solicitudes!$E$3:$E$502,"&gt;="&amp;AF$3,Solicitudes!$G$3:$G$502,"Solicitada")+COUNTIFS(Solicitudes!$A$3:$A$502,$A58,Solicitudes!$D$3:$D$502,"&lt;="&amp;AF$3,Solicitudes!$E$3:$E$502,"&gt;="&amp;AF$3,Solicitudes!$G$3:$G$502,"Planificada")&gt;0,"P",""))))</f>
        <v/>
      </c>
      <c r="AG58" s="27">
        <f>IF(OR(AG$3="",$A58=""),"",IF(COUNTIFS(Solicitudes!$A$3:$A$502,$A58,Solicitudes!$D$3:$D$502,"&lt;="&amp;AG$3,Solicitudes!$E$3:$E$502,"&gt;="&amp;AG$3,Solicitudes!$G$3:$G$502,"Aprobada",Solicitudes!$L$3:$L$502,"&lt;&gt;Licencia",Solicitudes!$L$3:$L$502,"&lt;&gt;Ausencia")&gt;0,"V",IF(COUNTIFS(Solicitudes!$A$3:$A$502,$A58,Solicitudes!$D$3:$D$502,"&lt;="&amp;AG$3,Solicitudes!$E$3:$E$502,"&gt;="&amp;AG$3,Solicitudes!$G$3:$G$502,"Aprobada",Solicitudes!$L$3:$L$502,"Licencia")+COUNTIFS(Solicitudes!$A$3:$A$502,$A58,Solicitudes!$D$3:$D$502,"&lt;="&amp;AG$3,Solicitudes!$E$3:$E$502,"&gt;="&amp;AG$3,Solicitudes!$G$3:$G$502,"Aprobada",Solicitudes!$L$3:$L$502,"Ausencia")&gt;0,"L",IF(COUNTIFS(Solicitudes!$A$3:$A$502,$A58,Solicitudes!$D$3:$D$502,"&lt;="&amp;AG$3,Solicitudes!$E$3:$E$502,"&gt;="&amp;AG$3,Solicitudes!$G$3:$G$502,"Solicitada")+COUNTIFS(Solicitudes!$A$3:$A$502,$A58,Solicitudes!$D$3:$D$502,"&lt;="&amp;AG$3,Solicitudes!$E$3:$E$502,"&gt;="&amp;AG$3,Solicitudes!$G$3:$G$502,"Planificada")&gt;0,"P",""))))</f>
        <v/>
      </c>
    </row>
    <row r="59">
      <c r="A59">
        <f>IF(Saldos!A59="","",Saldos!A59)</f>
        <v/>
      </c>
      <c r="B59">
        <f>IF(A59="","",Saldos!B59)</f>
        <v/>
      </c>
      <c r="C59" s="27">
        <f>IF(OR(C$3="",$A59=""),"",IF(COUNTIFS(Solicitudes!$A$3:$A$502,$A59,Solicitudes!$D$3:$D$502,"&lt;="&amp;C$3,Solicitudes!$E$3:$E$502,"&gt;="&amp;C$3,Solicitudes!$G$3:$G$502,"Aprobada",Solicitudes!$L$3:$L$502,"&lt;&gt;Licencia",Solicitudes!$L$3:$L$502,"&lt;&gt;Ausencia")&gt;0,"V",IF(COUNTIFS(Solicitudes!$A$3:$A$502,$A59,Solicitudes!$D$3:$D$502,"&lt;="&amp;C$3,Solicitudes!$E$3:$E$502,"&gt;="&amp;C$3,Solicitudes!$G$3:$G$502,"Aprobada",Solicitudes!$L$3:$L$502,"Licencia")+COUNTIFS(Solicitudes!$A$3:$A$502,$A59,Solicitudes!$D$3:$D$502,"&lt;="&amp;C$3,Solicitudes!$E$3:$E$502,"&gt;="&amp;C$3,Solicitudes!$G$3:$G$502,"Aprobada",Solicitudes!$L$3:$L$502,"Ausencia")&gt;0,"L",IF(COUNTIFS(Solicitudes!$A$3:$A$502,$A59,Solicitudes!$D$3:$D$502,"&lt;="&amp;C$3,Solicitudes!$E$3:$E$502,"&gt;="&amp;C$3,Solicitudes!$G$3:$G$502,"Solicitada")+COUNTIFS(Solicitudes!$A$3:$A$502,$A59,Solicitudes!$D$3:$D$502,"&lt;="&amp;C$3,Solicitudes!$E$3:$E$502,"&gt;="&amp;C$3,Solicitudes!$G$3:$G$502,"Planificada")&gt;0,"P",""))))</f>
        <v/>
      </c>
      <c r="D59" s="27">
        <f>IF(OR(D$3="",$A59=""),"",IF(COUNTIFS(Solicitudes!$A$3:$A$502,$A59,Solicitudes!$D$3:$D$502,"&lt;="&amp;D$3,Solicitudes!$E$3:$E$502,"&gt;="&amp;D$3,Solicitudes!$G$3:$G$502,"Aprobada",Solicitudes!$L$3:$L$502,"&lt;&gt;Licencia",Solicitudes!$L$3:$L$502,"&lt;&gt;Ausencia")&gt;0,"V",IF(COUNTIFS(Solicitudes!$A$3:$A$502,$A59,Solicitudes!$D$3:$D$502,"&lt;="&amp;D$3,Solicitudes!$E$3:$E$502,"&gt;="&amp;D$3,Solicitudes!$G$3:$G$502,"Aprobada",Solicitudes!$L$3:$L$502,"Licencia")+COUNTIFS(Solicitudes!$A$3:$A$502,$A59,Solicitudes!$D$3:$D$502,"&lt;="&amp;D$3,Solicitudes!$E$3:$E$502,"&gt;="&amp;D$3,Solicitudes!$G$3:$G$502,"Aprobada",Solicitudes!$L$3:$L$502,"Ausencia")&gt;0,"L",IF(COUNTIFS(Solicitudes!$A$3:$A$502,$A59,Solicitudes!$D$3:$D$502,"&lt;="&amp;D$3,Solicitudes!$E$3:$E$502,"&gt;="&amp;D$3,Solicitudes!$G$3:$G$502,"Solicitada")+COUNTIFS(Solicitudes!$A$3:$A$502,$A59,Solicitudes!$D$3:$D$502,"&lt;="&amp;D$3,Solicitudes!$E$3:$E$502,"&gt;="&amp;D$3,Solicitudes!$G$3:$G$502,"Planificada")&gt;0,"P",""))))</f>
        <v/>
      </c>
      <c r="E59" s="27">
        <f>IF(OR(E$3="",$A59=""),"",IF(COUNTIFS(Solicitudes!$A$3:$A$502,$A59,Solicitudes!$D$3:$D$502,"&lt;="&amp;E$3,Solicitudes!$E$3:$E$502,"&gt;="&amp;E$3,Solicitudes!$G$3:$G$502,"Aprobada",Solicitudes!$L$3:$L$502,"&lt;&gt;Licencia",Solicitudes!$L$3:$L$502,"&lt;&gt;Ausencia")&gt;0,"V",IF(COUNTIFS(Solicitudes!$A$3:$A$502,$A59,Solicitudes!$D$3:$D$502,"&lt;="&amp;E$3,Solicitudes!$E$3:$E$502,"&gt;="&amp;E$3,Solicitudes!$G$3:$G$502,"Aprobada",Solicitudes!$L$3:$L$502,"Licencia")+COUNTIFS(Solicitudes!$A$3:$A$502,$A59,Solicitudes!$D$3:$D$502,"&lt;="&amp;E$3,Solicitudes!$E$3:$E$502,"&gt;="&amp;E$3,Solicitudes!$G$3:$G$502,"Aprobada",Solicitudes!$L$3:$L$502,"Ausencia")&gt;0,"L",IF(COUNTIFS(Solicitudes!$A$3:$A$502,$A59,Solicitudes!$D$3:$D$502,"&lt;="&amp;E$3,Solicitudes!$E$3:$E$502,"&gt;="&amp;E$3,Solicitudes!$G$3:$G$502,"Solicitada")+COUNTIFS(Solicitudes!$A$3:$A$502,$A59,Solicitudes!$D$3:$D$502,"&lt;="&amp;E$3,Solicitudes!$E$3:$E$502,"&gt;="&amp;E$3,Solicitudes!$G$3:$G$502,"Planificada")&gt;0,"P",""))))</f>
        <v/>
      </c>
      <c r="F59" s="27">
        <f>IF(OR(F$3="",$A59=""),"",IF(COUNTIFS(Solicitudes!$A$3:$A$502,$A59,Solicitudes!$D$3:$D$502,"&lt;="&amp;F$3,Solicitudes!$E$3:$E$502,"&gt;="&amp;F$3,Solicitudes!$G$3:$G$502,"Aprobada",Solicitudes!$L$3:$L$502,"&lt;&gt;Licencia",Solicitudes!$L$3:$L$502,"&lt;&gt;Ausencia")&gt;0,"V",IF(COUNTIFS(Solicitudes!$A$3:$A$502,$A59,Solicitudes!$D$3:$D$502,"&lt;="&amp;F$3,Solicitudes!$E$3:$E$502,"&gt;="&amp;F$3,Solicitudes!$G$3:$G$502,"Aprobada",Solicitudes!$L$3:$L$502,"Licencia")+COUNTIFS(Solicitudes!$A$3:$A$502,$A59,Solicitudes!$D$3:$D$502,"&lt;="&amp;F$3,Solicitudes!$E$3:$E$502,"&gt;="&amp;F$3,Solicitudes!$G$3:$G$502,"Aprobada",Solicitudes!$L$3:$L$502,"Ausencia")&gt;0,"L",IF(COUNTIFS(Solicitudes!$A$3:$A$502,$A59,Solicitudes!$D$3:$D$502,"&lt;="&amp;F$3,Solicitudes!$E$3:$E$502,"&gt;="&amp;F$3,Solicitudes!$G$3:$G$502,"Solicitada")+COUNTIFS(Solicitudes!$A$3:$A$502,$A59,Solicitudes!$D$3:$D$502,"&lt;="&amp;F$3,Solicitudes!$E$3:$E$502,"&gt;="&amp;F$3,Solicitudes!$G$3:$G$502,"Planificada")&gt;0,"P",""))))</f>
        <v/>
      </c>
      <c r="G59" s="27">
        <f>IF(OR(G$3="",$A59=""),"",IF(COUNTIFS(Solicitudes!$A$3:$A$502,$A59,Solicitudes!$D$3:$D$502,"&lt;="&amp;G$3,Solicitudes!$E$3:$E$502,"&gt;="&amp;G$3,Solicitudes!$G$3:$G$502,"Aprobada",Solicitudes!$L$3:$L$502,"&lt;&gt;Licencia",Solicitudes!$L$3:$L$502,"&lt;&gt;Ausencia")&gt;0,"V",IF(COUNTIFS(Solicitudes!$A$3:$A$502,$A59,Solicitudes!$D$3:$D$502,"&lt;="&amp;G$3,Solicitudes!$E$3:$E$502,"&gt;="&amp;G$3,Solicitudes!$G$3:$G$502,"Aprobada",Solicitudes!$L$3:$L$502,"Licencia")+COUNTIFS(Solicitudes!$A$3:$A$502,$A59,Solicitudes!$D$3:$D$502,"&lt;="&amp;G$3,Solicitudes!$E$3:$E$502,"&gt;="&amp;G$3,Solicitudes!$G$3:$G$502,"Aprobada",Solicitudes!$L$3:$L$502,"Ausencia")&gt;0,"L",IF(COUNTIFS(Solicitudes!$A$3:$A$502,$A59,Solicitudes!$D$3:$D$502,"&lt;="&amp;G$3,Solicitudes!$E$3:$E$502,"&gt;="&amp;G$3,Solicitudes!$G$3:$G$502,"Solicitada")+COUNTIFS(Solicitudes!$A$3:$A$502,$A59,Solicitudes!$D$3:$D$502,"&lt;="&amp;G$3,Solicitudes!$E$3:$E$502,"&gt;="&amp;G$3,Solicitudes!$G$3:$G$502,"Planificada")&gt;0,"P",""))))</f>
        <v/>
      </c>
      <c r="H59" s="27">
        <f>IF(OR(H$3="",$A59=""),"",IF(COUNTIFS(Solicitudes!$A$3:$A$502,$A59,Solicitudes!$D$3:$D$502,"&lt;="&amp;H$3,Solicitudes!$E$3:$E$502,"&gt;="&amp;H$3,Solicitudes!$G$3:$G$502,"Aprobada",Solicitudes!$L$3:$L$502,"&lt;&gt;Licencia",Solicitudes!$L$3:$L$502,"&lt;&gt;Ausencia")&gt;0,"V",IF(COUNTIFS(Solicitudes!$A$3:$A$502,$A59,Solicitudes!$D$3:$D$502,"&lt;="&amp;H$3,Solicitudes!$E$3:$E$502,"&gt;="&amp;H$3,Solicitudes!$G$3:$G$502,"Aprobada",Solicitudes!$L$3:$L$502,"Licencia")+COUNTIFS(Solicitudes!$A$3:$A$502,$A59,Solicitudes!$D$3:$D$502,"&lt;="&amp;H$3,Solicitudes!$E$3:$E$502,"&gt;="&amp;H$3,Solicitudes!$G$3:$G$502,"Aprobada",Solicitudes!$L$3:$L$502,"Ausencia")&gt;0,"L",IF(COUNTIFS(Solicitudes!$A$3:$A$502,$A59,Solicitudes!$D$3:$D$502,"&lt;="&amp;H$3,Solicitudes!$E$3:$E$502,"&gt;="&amp;H$3,Solicitudes!$G$3:$G$502,"Solicitada")+COUNTIFS(Solicitudes!$A$3:$A$502,$A59,Solicitudes!$D$3:$D$502,"&lt;="&amp;H$3,Solicitudes!$E$3:$E$502,"&gt;="&amp;H$3,Solicitudes!$G$3:$G$502,"Planificada")&gt;0,"P",""))))</f>
        <v/>
      </c>
      <c r="I59" s="27">
        <f>IF(OR(I$3="",$A59=""),"",IF(COUNTIFS(Solicitudes!$A$3:$A$502,$A59,Solicitudes!$D$3:$D$502,"&lt;="&amp;I$3,Solicitudes!$E$3:$E$502,"&gt;="&amp;I$3,Solicitudes!$G$3:$G$502,"Aprobada",Solicitudes!$L$3:$L$502,"&lt;&gt;Licencia",Solicitudes!$L$3:$L$502,"&lt;&gt;Ausencia")&gt;0,"V",IF(COUNTIFS(Solicitudes!$A$3:$A$502,$A59,Solicitudes!$D$3:$D$502,"&lt;="&amp;I$3,Solicitudes!$E$3:$E$502,"&gt;="&amp;I$3,Solicitudes!$G$3:$G$502,"Aprobada",Solicitudes!$L$3:$L$502,"Licencia")+COUNTIFS(Solicitudes!$A$3:$A$502,$A59,Solicitudes!$D$3:$D$502,"&lt;="&amp;I$3,Solicitudes!$E$3:$E$502,"&gt;="&amp;I$3,Solicitudes!$G$3:$G$502,"Aprobada",Solicitudes!$L$3:$L$502,"Ausencia")&gt;0,"L",IF(COUNTIFS(Solicitudes!$A$3:$A$502,$A59,Solicitudes!$D$3:$D$502,"&lt;="&amp;I$3,Solicitudes!$E$3:$E$502,"&gt;="&amp;I$3,Solicitudes!$G$3:$G$502,"Solicitada")+COUNTIFS(Solicitudes!$A$3:$A$502,$A59,Solicitudes!$D$3:$D$502,"&lt;="&amp;I$3,Solicitudes!$E$3:$E$502,"&gt;="&amp;I$3,Solicitudes!$G$3:$G$502,"Planificada")&gt;0,"P",""))))</f>
        <v/>
      </c>
      <c r="J59" s="27">
        <f>IF(OR(J$3="",$A59=""),"",IF(COUNTIFS(Solicitudes!$A$3:$A$502,$A59,Solicitudes!$D$3:$D$502,"&lt;="&amp;J$3,Solicitudes!$E$3:$E$502,"&gt;="&amp;J$3,Solicitudes!$G$3:$G$502,"Aprobada",Solicitudes!$L$3:$L$502,"&lt;&gt;Licencia",Solicitudes!$L$3:$L$502,"&lt;&gt;Ausencia")&gt;0,"V",IF(COUNTIFS(Solicitudes!$A$3:$A$502,$A59,Solicitudes!$D$3:$D$502,"&lt;="&amp;J$3,Solicitudes!$E$3:$E$502,"&gt;="&amp;J$3,Solicitudes!$G$3:$G$502,"Aprobada",Solicitudes!$L$3:$L$502,"Licencia")+COUNTIFS(Solicitudes!$A$3:$A$502,$A59,Solicitudes!$D$3:$D$502,"&lt;="&amp;J$3,Solicitudes!$E$3:$E$502,"&gt;="&amp;J$3,Solicitudes!$G$3:$G$502,"Aprobada",Solicitudes!$L$3:$L$502,"Ausencia")&gt;0,"L",IF(COUNTIFS(Solicitudes!$A$3:$A$502,$A59,Solicitudes!$D$3:$D$502,"&lt;="&amp;J$3,Solicitudes!$E$3:$E$502,"&gt;="&amp;J$3,Solicitudes!$G$3:$G$502,"Solicitada")+COUNTIFS(Solicitudes!$A$3:$A$502,$A59,Solicitudes!$D$3:$D$502,"&lt;="&amp;J$3,Solicitudes!$E$3:$E$502,"&gt;="&amp;J$3,Solicitudes!$G$3:$G$502,"Planificada")&gt;0,"P",""))))</f>
        <v/>
      </c>
      <c r="K59" s="27">
        <f>IF(OR(K$3="",$A59=""),"",IF(COUNTIFS(Solicitudes!$A$3:$A$502,$A59,Solicitudes!$D$3:$D$502,"&lt;="&amp;K$3,Solicitudes!$E$3:$E$502,"&gt;="&amp;K$3,Solicitudes!$G$3:$G$502,"Aprobada",Solicitudes!$L$3:$L$502,"&lt;&gt;Licencia",Solicitudes!$L$3:$L$502,"&lt;&gt;Ausencia")&gt;0,"V",IF(COUNTIFS(Solicitudes!$A$3:$A$502,$A59,Solicitudes!$D$3:$D$502,"&lt;="&amp;K$3,Solicitudes!$E$3:$E$502,"&gt;="&amp;K$3,Solicitudes!$G$3:$G$502,"Aprobada",Solicitudes!$L$3:$L$502,"Licencia")+COUNTIFS(Solicitudes!$A$3:$A$502,$A59,Solicitudes!$D$3:$D$502,"&lt;="&amp;K$3,Solicitudes!$E$3:$E$502,"&gt;="&amp;K$3,Solicitudes!$G$3:$G$502,"Aprobada",Solicitudes!$L$3:$L$502,"Ausencia")&gt;0,"L",IF(COUNTIFS(Solicitudes!$A$3:$A$502,$A59,Solicitudes!$D$3:$D$502,"&lt;="&amp;K$3,Solicitudes!$E$3:$E$502,"&gt;="&amp;K$3,Solicitudes!$G$3:$G$502,"Solicitada")+COUNTIFS(Solicitudes!$A$3:$A$502,$A59,Solicitudes!$D$3:$D$502,"&lt;="&amp;K$3,Solicitudes!$E$3:$E$502,"&gt;="&amp;K$3,Solicitudes!$G$3:$G$502,"Planificada")&gt;0,"P",""))))</f>
        <v/>
      </c>
      <c r="L59" s="27">
        <f>IF(OR(L$3="",$A59=""),"",IF(COUNTIFS(Solicitudes!$A$3:$A$502,$A59,Solicitudes!$D$3:$D$502,"&lt;="&amp;L$3,Solicitudes!$E$3:$E$502,"&gt;="&amp;L$3,Solicitudes!$G$3:$G$502,"Aprobada",Solicitudes!$L$3:$L$502,"&lt;&gt;Licencia",Solicitudes!$L$3:$L$502,"&lt;&gt;Ausencia")&gt;0,"V",IF(COUNTIFS(Solicitudes!$A$3:$A$502,$A59,Solicitudes!$D$3:$D$502,"&lt;="&amp;L$3,Solicitudes!$E$3:$E$502,"&gt;="&amp;L$3,Solicitudes!$G$3:$G$502,"Aprobada",Solicitudes!$L$3:$L$502,"Licencia")+COUNTIFS(Solicitudes!$A$3:$A$502,$A59,Solicitudes!$D$3:$D$502,"&lt;="&amp;L$3,Solicitudes!$E$3:$E$502,"&gt;="&amp;L$3,Solicitudes!$G$3:$G$502,"Aprobada",Solicitudes!$L$3:$L$502,"Ausencia")&gt;0,"L",IF(COUNTIFS(Solicitudes!$A$3:$A$502,$A59,Solicitudes!$D$3:$D$502,"&lt;="&amp;L$3,Solicitudes!$E$3:$E$502,"&gt;="&amp;L$3,Solicitudes!$G$3:$G$502,"Solicitada")+COUNTIFS(Solicitudes!$A$3:$A$502,$A59,Solicitudes!$D$3:$D$502,"&lt;="&amp;L$3,Solicitudes!$E$3:$E$502,"&gt;="&amp;L$3,Solicitudes!$G$3:$G$502,"Planificada")&gt;0,"P",""))))</f>
        <v/>
      </c>
      <c r="M59" s="27">
        <f>IF(OR(M$3="",$A59=""),"",IF(COUNTIFS(Solicitudes!$A$3:$A$502,$A59,Solicitudes!$D$3:$D$502,"&lt;="&amp;M$3,Solicitudes!$E$3:$E$502,"&gt;="&amp;M$3,Solicitudes!$G$3:$G$502,"Aprobada",Solicitudes!$L$3:$L$502,"&lt;&gt;Licencia",Solicitudes!$L$3:$L$502,"&lt;&gt;Ausencia")&gt;0,"V",IF(COUNTIFS(Solicitudes!$A$3:$A$502,$A59,Solicitudes!$D$3:$D$502,"&lt;="&amp;M$3,Solicitudes!$E$3:$E$502,"&gt;="&amp;M$3,Solicitudes!$G$3:$G$502,"Aprobada",Solicitudes!$L$3:$L$502,"Licencia")+COUNTIFS(Solicitudes!$A$3:$A$502,$A59,Solicitudes!$D$3:$D$502,"&lt;="&amp;M$3,Solicitudes!$E$3:$E$502,"&gt;="&amp;M$3,Solicitudes!$G$3:$G$502,"Aprobada",Solicitudes!$L$3:$L$502,"Ausencia")&gt;0,"L",IF(COUNTIFS(Solicitudes!$A$3:$A$502,$A59,Solicitudes!$D$3:$D$502,"&lt;="&amp;M$3,Solicitudes!$E$3:$E$502,"&gt;="&amp;M$3,Solicitudes!$G$3:$G$502,"Solicitada")+COUNTIFS(Solicitudes!$A$3:$A$502,$A59,Solicitudes!$D$3:$D$502,"&lt;="&amp;M$3,Solicitudes!$E$3:$E$502,"&gt;="&amp;M$3,Solicitudes!$G$3:$G$502,"Planificada")&gt;0,"P",""))))</f>
        <v/>
      </c>
      <c r="N59" s="27">
        <f>IF(OR(N$3="",$A59=""),"",IF(COUNTIFS(Solicitudes!$A$3:$A$502,$A59,Solicitudes!$D$3:$D$502,"&lt;="&amp;N$3,Solicitudes!$E$3:$E$502,"&gt;="&amp;N$3,Solicitudes!$G$3:$G$502,"Aprobada",Solicitudes!$L$3:$L$502,"&lt;&gt;Licencia",Solicitudes!$L$3:$L$502,"&lt;&gt;Ausencia")&gt;0,"V",IF(COUNTIFS(Solicitudes!$A$3:$A$502,$A59,Solicitudes!$D$3:$D$502,"&lt;="&amp;N$3,Solicitudes!$E$3:$E$502,"&gt;="&amp;N$3,Solicitudes!$G$3:$G$502,"Aprobada",Solicitudes!$L$3:$L$502,"Licencia")+COUNTIFS(Solicitudes!$A$3:$A$502,$A59,Solicitudes!$D$3:$D$502,"&lt;="&amp;N$3,Solicitudes!$E$3:$E$502,"&gt;="&amp;N$3,Solicitudes!$G$3:$G$502,"Aprobada",Solicitudes!$L$3:$L$502,"Ausencia")&gt;0,"L",IF(COUNTIFS(Solicitudes!$A$3:$A$502,$A59,Solicitudes!$D$3:$D$502,"&lt;="&amp;N$3,Solicitudes!$E$3:$E$502,"&gt;="&amp;N$3,Solicitudes!$G$3:$G$502,"Solicitada")+COUNTIFS(Solicitudes!$A$3:$A$502,$A59,Solicitudes!$D$3:$D$502,"&lt;="&amp;N$3,Solicitudes!$E$3:$E$502,"&gt;="&amp;N$3,Solicitudes!$G$3:$G$502,"Planificada")&gt;0,"P",""))))</f>
        <v/>
      </c>
      <c r="O59" s="27">
        <f>IF(OR(O$3="",$A59=""),"",IF(COUNTIFS(Solicitudes!$A$3:$A$502,$A59,Solicitudes!$D$3:$D$502,"&lt;="&amp;O$3,Solicitudes!$E$3:$E$502,"&gt;="&amp;O$3,Solicitudes!$G$3:$G$502,"Aprobada",Solicitudes!$L$3:$L$502,"&lt;&gt;Licencia",Solicitudes!$L$3:$L$502,"&lt;&gt;Ausencia")&gt;0,"V",IF(COUNTIFS(Solicitudes!$A$3:$A$502,$A59,Solicitudes!$D$3:$D$502,"&lt;="&amp;O$3,Solicitudes!$E$3:$E$502,"&gt;="&amp;O$3,Solicitudes!$G$3:$G$502,"Aprobada",Solicitudes!$L$3:$L$502,"Licencia")+COUNTIFS(Solicitudes!$A$3:$A$502,$A59,Solicitudes!$D$3:$D$502,"&lt;="&amp;O$3,Solicitudes!$E$3:$E$502,"&gt;="&amp;O$3,Solicitudes!$G$3:$G$502,"Aprobada",Solicitudes!$L$3:$L$502,"Ausencia")&gt;0,"L",IF(COUNTIFS(Solicitudes!$A$3:$A$502,$A59,Solicitudes!$D$3:$D$502,"&lt;="&amp;O$3,Solicitudes!$E$3:$E$502,"&gt;="&amp;O$3,Solicitudes!$G$3:$G$502,"Solicitada")+COUNTIFS(Solicitudes!$A$3:$A$502,$A59,Solicitudes!$D$3:$D$502,"&lt;="&amp;O$3,Solicitudes!$E$3:$E$502,"&gt;="&amp;O$3,Solicitudes!$G$3:$G$502,"Planificada")&gt;0,"P",""))))</f>
        <v/>
      </c>
      <c r="P59" s="27">
        <f>IF(OR(P$3="",$A59=""),"",IF(COUNTIFS(Solicitudes!$A$3:$A$502,$A59,Solicitudes!$D$3:$D$502,"&lt;="&amp;P$3,Solicitudes!$E$3:$E$502,"&gt;="&amp;P$3,Solicitudes!$G$3:$G$502,"Aprobada",Solicitudes!$L$3:$L$502,"&lt;&gt;Licencia",Solicitudes!$L$3:$L$502,"&lt;&gt;Ausencia")&gt;0,"V",IF(COUNTIFS(Solicitudes!$A$3:$A$502,$A59,Solicitudes!$D$3:$D$502,"&lt;="&amp;P$3,Solicitudes!$E$3:$E$502,"&gt;="&amp;P$3,Solicitudes!$G$3:$G$502,"Aprobada",Solicitudes!$L$3:$L$502,"Licencia")+COUNTIFS(Solicitudes!$A$3:$A$502,$A59,Solicitudes!$D$3:$D$502,"&lt;="&amp;P$3,Solicitudes!$E$3:$E$502,"&gt;="&amp;P$3,Solicitudes!$G$3:$G$502,"Aprobada",Solicitudes!$L$3:$L$502,"Ausencia")&gt;0,"L",IF(COUNTIFS(Solicitudes!$A$3:$A$502,$A59,Solicitudes!$D$3:$D$502,"&lt;="&amp;P$3,Solicitudes!$E$3:$E$502,"&gt;="&amp;P$3,Solicitudes!$G$3:$G$502,"Solicitada")+COUNTIFS(Solicitudes!$A$3:$A$502,$A59,Solicitudes!$D$3:$D$502,"&lt;="&amp;P$3,Solicitudes!$E$3:$E$502,"&gt;="&amp;P$3,Solicitudes!$G$3:$G$502,"Planificada")&gt;0,"P",""))))</f>
        <v/>
      </c>
      <c r="Q59" s="27">
        <f>IF(OR(Q$3="",$A59=""),"",IF(COUNTIFS(Solicitudes!$A$3:$A$502,$A59,Solicitudes!$D$3:$D$502,"&lt;="&amp;Q$3,Solicitudes!$E$3:$E$502,"&gt;="&amp;Q$3,Solicitudes!$G$3:$G$502,"Aprobada",Solicitudes!$L$3:$L$502,"&lt;&gt;Licencia",Solicitudes!$L$3:$L$502,"&lt;&gt;Ausencia")&gt;0,"V",IF(COUNTIFS(Solicitudes!$A$3:$A$502,$A59,Solicitudes!$D$3:$D$502,"&lt;="&amp;Q$3,Solicitudes!$E$3:$E$502,"&gt;="&amp;Q$3,Solicitudes!$G$3:$G$502,"Aprobada",Solicitudes!$L$3:$L$502,"Licencia")+COUNTIFS(Solicitudes!$A$3:$A$502,$A59,Solicitudes!$D$3:$D$502,"&lt;="&amp;Q$3,Solicitudes!$E$3:$E$502,"&gt;="&amp;Q$3,Solicitudes!$G$3:$G$502,"Aprobada",Solicitudes!$L$3:$L$502,"Ausencia")&gt;0,"L",IF(COUNTIFS(Solicitudes!$A$3:$A$502,$A59,Solicitudes!$D$3:$D$502,"&lt;="&amp;Q$3,Solicitudes!$E$3:$E$502,"&gt;="&amp;Q$3,Solicitudes!$G$3:$G$502,"Solicitada")+COUNTIFS(Solicitudes!$A$3:$A$502,$A59,Solicitudes!$D$3:$D$502,"&lt;="&amp;Q$3,Solicitudes!$E$3:$E$502,"&gt;="&amp;Q$3,Solicitudes!$G$3:$G$502,"Planificada")&gt;0,"P",""))))</f>
        <v/>
      </c>
      <c r="R59" s="27">
        <f>IF(OR(R$3="",$A59=""),"",IF(COUNTIFS(Solicitudes!$A$3:$A$502,$A59,Solicitudes!$D$3:$D$502,"&lt;="&amp;R$3,Solicitudes!$E$3:$E$502,"&gt;="&amp;R$3,Solicitudes!$G$3:$G$502,"Aprobada",Solicitudes!$L$3:$L$502,"&lt;&gt;Licencia",Solicitudes!$L$3:$L$502,"&lt;&gt;Ausencia")&gt;0,"V",IF(COUNTIFS(Solicitudes!$A$3:$A$502,$A59,Solicitudes!$D$3:$D$502,"&lt;="&amp;R$3,Solicitudes!$E$3:$E$502,"&gt;="&amp;R$3,Solicitudes!$G$3:$G$502,"Aprobada",Solicitudes!$L$3:$L$502,"Licencia")+COUNTIFS(Solicitudes!$A$3:$A$502,$A59,Solicitudes!$D$3:$D$502,"&lt;="&amp;R$3,Solicitudes!$E$3:$E$502,"&gt;="&amp;R$3,Solicitudes!$G$3:$G$502,"Aprobada",Solicitudes!$L$3:$L$502,"Ausencia")&gt;0,"L",IF(COUNTIFS(Solicitudes!$A$3:$A$502,$A59,Solicitudes!$D$3:$D$502,"&lt;="&amp;R$3,Solicitudes!$E$3:$E$502,"&gt;="&amp;R$3,Solicitudes!$G$3:$G$502,"Solicitada")+COUNTIFS(Solicitudes!$A$3:$A$502,$A59,Solicitudes!$D$3:$D$502,"&lt;="&amp;R$3,Solicitudes!$E$3:$E$502,"&gt;="&amp;R$3,Solicitudes!$G$3:$G$502,"Planificada")&gt;0,"P",""))))</f>
        <v/>
      </c>
      <c r="S59" s="27">
        <f>IF(OR(S$3="",$A59=""),"",IF(COUNTIFS(Solicitudes!$A$3:$A$502,$A59,Solicitudes!$D$3:$D$502,"&lt;="&amp;S$3,Solicitudes!$E$3:$E$502,"&gt;="&amp;S$3,Solicitudes!$G$3:$G$502,"Aprobada",Solicitudes!$L$3:$L$502,"&lt;&gt;Licencia",Solicitudes!$L$3:$L$502,"&lt;&gt;Ausencia")&gt;0,"V",IF(COUNTIFS(Solicitudes!$A$3:$A$502,$A59,Solicitudes!$D$3:$D$502,"&lt;="&amp;S$3,Solicitudes!$E$3:$E$502,"&gt;="&amp;S$3,Solicitudes!$G$3:$G$502,"Aprobada",Solicitudes!$L$3:$L$502,"Licencia")+COUNTIFS(Solicitudes!$A$3:$A$502,$A59,Solicitudes!$D$3:$D$502,"&lt;="&amp;S$3,Solicitudes!$E$3:$E$502,"&gt;="&amp;S$3,Solicitudes!$G$3:$G$502,"Aprobada",Solicitudes!$L$3:$L$502,"Ausencia")&gt;0,"L",IF(COUNTIFS(Solicitudes!$A$3:$A$502,$A59,Solicitudes!$D$3:$D$502,"&lt;="&amp;S$3,Solicitudes!$E$3:$E$502,"&gt;="&amp;S$3,Solicitudes!$G$3:$G$502,"Solicitada")+COUNTIFS(Solicitudes!$A$3:$A$502,$A59,Solicitudes!$D$3:$D$502,"&lt;="&amp;S$3,Solicitudes!$E$3:$E$502,"&gt;="&amp;S$3,Solicitudes!$G$3:$G$502,"Planificada")&gt;0,"P",""))))</f>
        <v/>
      </c>
      <c r="T59" s="27">
        <f>IF(OR(T$3="",$A59=""),"",IF(COUNTIFS(Solicitudes!$A$3:$A$502,$A59,Solicitudes!$D$3:$D$502,"&lt;="&amp;T$3,Solicitudes!$E$3:$E$502,"&gt;="&amp;T$3,Solicitudes!$G$3:$G$502,"Aprobada",Solicitudes!$L$3:$L$502,"&lt;&gt;Licencia",Solicitudes!$L$3:$L$502,"&lt;&gt;Ausencia")&gt;0,"V",IF(COUNTIFS(Solicitudes!$A$3:$A$502,$A59,Solicitudes!$D$3:$D$502,"&lt;="&amp;T$3,Solicitudes!$E$3:$E$502,"&gt;="&amp;T$3,Solicitudes!$G$3:$G$502,"Aprobada",Solicitudes!$L$3:$L$502,"Licencia")+COUNTIFS(Solicitudes!$A$3:$A$502,$A59,Solicitudes!$D$3:$D$502,"&lt;="&amp;T$3,Solicitudes!$E$3:$E$502,"&gt;="&amp;T$3,Solicitudes!$G$3:$G$502,"Aprobada",Solicitudes!$L$3:$L$502,"Ausencia")&gt;0,"L",IF(COUNTIFS(Solicitudes!$A$3:$A$502,$A59,Solicitudes!$D$3:$D$502,"&lt;="&amp;T$3,Solicitudes!$E$3:$E$502,"&gt;="&amp;T$3,Solicitudes!$G$3:$G$502,"Solicitada")+COUNTIFS(Solicitudes!$A$3:$A$502,$A59,Solicitudes!$D$3:$D$502,"&lt;="&amp;T$3,Solicitudes!$E$3:$E$502,"&gt;="&amp;T$3,Solicitudes!$G$3:$G$502,"Planificada")&gt;0,"P",""))))</f>
        <v/>
      </c>
      <c r="U59" s="27">
        <f>IF(OR(U$3="",$A59=""),"",IF(COUNTIFS(Solicitudes!$A$3:$A$502,$A59,Solicitudes!$D$3:$D$502,"&lt;="&amp;U$3,Solicitudes!$E$3:$E$502,"&gt;="&amp;U$3,Solicitudes!$G$3:$G$502,"Aprobada",Solicitudes!$L$3:$L$502,"&lt;&gt;Licencia",Solicitudes!$L$3:$L$502,"&lt;&gt;Ausencia")&gt;0,"V",IF(COUNTIFS(Solicitudes!$A$3:$A$502,$A59,Solicitudes!$D$3:$D$502,"&lt;="&amp;U$3,Solicitudes!$E$3:$E$502,"&gt;="&amp;U$3,Solicitudes!$G$3:$G$502,"Aprobada",Solicitudes!$L$3:$L$502,"Licencia")+COUNTIFS(Solicitudes!$A$3:$A$502,$A59,Solicitudes!$D$3:$D$502,"&lt;="&amp;U$3,Solicitudes!$E$3:$E$502,"&gt;="&amp;U$3,Solicitudes!$G$3:$G$502,"Aprobada",Solicitudes!$L$3:$L$502,"Ausencia")&gt;0,"L",IF(COUNTIFS(Solicitudes!$A$3:$A$502,$A59,Solicitudes!$D$3:$D$502,"&lt;="&amp;U$3,Solicitudes!$E$3:$E$502,"&gt;="&amp;U$3,Solicitudes!$G$3:$G$502,"Solicitada")+COUNTIFS(Solicitudes!$A$3:$A$502,$A59,Solicitudes!$D$3:$D$502,"&lt;="&amp;U$3,Solicitudes!$E$3:$E$502,"&gt;="&amp;U$3,Solicitudes!$G$3:$G$502,"Planificada")&gt;0,"P",""))))</f>
        <v/>
      </c>
      <c r="V59" s="27">
        <f>IF(OR(V$3="",$A59=""),"",IF(COUNTIFS(Solicitudes!$A$3:$A$502,$A59,Solicitudes!$D$3:$D$502,"&lt;="&amp;V$3,Solicitudes!$E$3:$E$502,"&gt;="&amp;V$3,Solicitudes!$G$3:$G$502,"Aprobada",Solicitudes!$L$3:$L$502,"&lt;&gt;Licencia",Solicitudes!$L$3:$L$502,"&lt;&gt;Ausencia")&gt;0,"V",IF(COUNTIFS(Solicitudes!$A$3:$A$502,$A59,Solicitudes!$D$3:$D$502,"&lt;="&amp;V$3,Solicitudes!$E$3:$E$502,"&gt;="&amp;V$3,Solicitudes!$G$3:$G$502,"Aprobada",Solicitudes!$L$3:$L$502,"Licencia")+COUNTIFS(Solicitudes!$A$3:$A$502,$A59,Solicitudes!$D$3:$D$502,"&lt;="&amp;V$3,Solicitudes!$E$3:$E$502,"&gt;="&amp;V$3,Solicitudes!$G$3:$G$502,"Aprobada",Solicitudes!$L$3:$L$502,"Ausencia")&gt;0,"L",IF(COUNTIFS(Solicitudes!$A$3:$A$502,$A59,Solicitudes!$D$3:$D$502,"&lt;="&amp;V$3,Solicitudes!$E$3:$E$502,"&gt;="&amp;V$3,Solicitudes!$G$3:$G$502,"Solicitada")+COUNTIFS(Solicitudes!$A$3:$A$502,$A59,Solicitudes!$D$3:$D$502,"&lt;="&amp;V$3,Solicitudes!$E$3:$E$502,"&gt;="&amp;V$3,Solicitudes!$G$3:$G$502,"Planificada")&gt;0,"P",""))))</f>
        <v/>
      </c>
      <c r="W59" s="27">
        <f>IF(OR(W$3="",$A59=""),"",IF(COUNTIFS(Solicitudes!$A$3:$A$502,$A59,Solicitudes!$D$3:$D$502,"&lt;="&amp;W$3,Solicitudes!$E$3:$E$502,"&gt;="&amp;W$3,Solicitudes!$G$3:$G$502,"Aprobada",Solicitudes!$L$3:$L$502,"&lt;&gt;Licencia",Solicitudes!$L$3:$L$502,"&lt;&gt;Ausencia")&gt;0,"V",IF(COUNTIFS(Solicitudes!$A$3:$A$502,$A59,Solicitudes!$D$3:$D$502,"&lt;="&amp;W$3,Solicitudes!$E$3:$E$502,"&gt;="&amp;W$3,Solicitudes!$G$3:$G$502,"Aprobada",Solicitudes!$L$3:$L$502,"Licencia")+COUNTIFS(Solicitudes!$A$3:$A$502,$A59,Solicitudes!$D$3:$D$502,"&lt;="&amp;W$3,Solicitudes!$E$3:$E$502,"&gt;="&amp;W$3,Solicitudes!$G$3:$G$502,"Aprobada",Solicitudes!$L$3:$L$502,"Ausencia")&gt;0,"L",IF(COUNTIFS(Solicitudes!$A$3:$A$502,$A59,Solicitudes!$D$3:$D$502,"&lt;="&amp;W$3,Solicitudes!$E$3:$E$502,"&gt;="&amp;W$3,Solicitudes!$G$3:$G$502,"Solicitada")+COUNTIFS(Solicitudes!$A$3:$A$502,$A59,Solicitudes!$D$3:$D$502,"&lt;="&amp;W$3,Solicitudes!$E$3:$E$502,"&gt;="&amp;W$3,Solicitudes!$G$3:$G$502,"Planificada")&gt;0,"P",""))))</f>
        <v/>
      </c>
      <c r="X59" s="27">
        <f>IF(OR(X$3="",$A59=""),"",IF(COUNTIFS(Solicitudes!$A$3:$A$502,$A59,Solicitudes!$D$3:$D$502,"&lt;="&amp;X$3,Solicitudes!$E$3:$E$502,"&gt;="&amp;X$3,Solicitudes!$G$3:$G$502,"Aprobada",Solicitudes!$L$3:$L$502,"&lt;&gt;Licencia",Solicitudes!$L$3:$L$502,"&lt;&gt;Ausencia")&gt;0,"V",IF(COUNTIFS(Solicitudes!$A$3:$A$502,$A59,Solicitudes!$D$3:$D$502,"&lt;="&amp;X$3,Solicitudes!$E$3:$E$502,"&gt;="&amp;X$3,Solicitudes!$G$3:$G$502,"Aprobada",Solicitudes!$L$3:$L$502,"Licencia")+COUNTIFS(Solicitudes!$A$3:$A$502,$A59,Solicitudes!$D$3:$D$502,"&lt;="&amp;X$3,Solicitudes!$E$3:$E$502,"&gt;="&amp;X$3,Solicitudes!$G$3:$G$502,"Aprobada",Solicitudes!$L$3:$L$502,"Ausencia")&gt;0,"L",IF(COUNTIFS(Solicitudes!$A$3:$A$502,$A59,Solicitudes!$D$3:$D$502,"&lt;="&amp;X$3,Solicitudes!$E$3:$E$502,"&gt;="&amp;X$3,Solicitudes!$G$3:$G$502,"Solicitada")+COUNTIFS(Solicitudes!$A$3:$A$502,$A59,Solicitudes!$D$3:$D$502,"&lt;="&amp;X$3,Solicitudes!$E$3:$E$502,"&gt;="&amp;X$3,Solicitudes!$G$3:$G$502,"Planificada")&gt;0,"P",""))))</f>
        <v/>
      </c>
      <c r="Y59" s="27">
        <f>IF(OR(Y$3="",$A59=""),"",IF(COUNTIFS(Solicitudes!$A$3:$A$502,$A59,Solicitudes!$D$3:$D$502,"&lt;="&amp;Y$3,Solicitudes!$E$3:$E$502,"&gt;="&amp;Y$3,Solicitudes!$G$3:$G$502,"Aprobada",Solicitudes!$L$3:$L$502,"&lt;&gt;Licencia",Solicitudes!$L$3:$L$502,"&lt;&gt;Ausencia")&gt;0,"V",IF(COUNTIFS(Solicitudes!$A$3:$A$502,$A59,Solicitudes!$D$3:$D$502,"&lt;="&amp;Y$3,Solicitudes!$E$3:$E$502,"&gt;="&amp;Y$3,Solicitudes!$G$3:$G$502,"Aprobada",Solicitudes!$L$3:$L$502,"Licencia")+COUNTIFS(Solicitudes!$A$3:$A$502,$A59,Solicitudes!$D$3:$D$502,"&lt;="&amp;Y$3,Solicitudes!$E$3:$E$502,"&gt;="&amp;Y$3,Solicitudes!$G$3:$G$502,"Aprobada",Solicitudes!$L$3:$L$502,"Ausencia")&gt;0,"L",IF(COUNTIFS(Solicitudes!$A$3:$A$502,$A59,Solicitudes!$D$3:$D$502,"&lt;="&amp;Y$3,Solicitudes!$E$3:$E$502,"&gt;="&amp;Y$3,Solicitudes!$G$3:$G$502,"Solicitada")+COUNTIFS(Solicitudes!$A$3:$A$502,$A59,Solicitudes!$D$3:$D$502,"&lt;="&amp;Y$3,Solicitudes!$E$3:$E$502,"&gt;="&amp;Y$3,Solicitudes!$G$3:$G$502,"Planificada")&gt;0,"P",""))))</f>
        <v/>
      </c>
      <c r="Z59" s="27">
        <f>IF(OR(Z$3="",$A59=""),"",IF(COUNTIFS(Solicitudes!$A$3:$A$502,$A59,Solicitudes!$D$3:$D$502,"&lt;="&amp;Z$3,Solicitudes!$E$3:$E$502,"&gt;="&amp;Z$3,Solicitudes!$G$3:$G$502,"Aprobada",Solicitudes!$L$3:$L$502,"&lt;&gt;Licencia",Solicitudes!$L$3:$L$502,"&lt;&gt;Ausencia")&gt;0,"V",IF(COUNTIFS(Solicitudes!$A$3:$A$502,$A59,Solicitudes!$D$3:$D$502,"&lt;="&amp;Z$3,Solicitudes!$E$3:$E$502,"&gt;="&amp;Z$3,Solicitudes!$G$3:$G$502,"Aprobada",Solicitudes!$L$3:$L$502,"Licencia")+COUNTIFS(Solicitudes!$A$3:$A$502,$A59,Solicitudes!$D$3:$D$502,"&lt;="&amp;Z$3,Solicitudes!$E$3:$E$502,"&gt;="&amp;Z$3,Solicitudes!$G$3:$G$502,"Aprobada",Solicitudes!$L$3:$L$502,"Ausencia")&gt;0,"L",IF(COUNTIFS(Solicitudes!$A$3:$A$502,$A59,Solicitudes!$D$3:$D$502,"&lt;="&amp;Z$3,Solicitudes!$E$3:$E$502,"&gt;="&amp;Z$3,Solicitudes!$G$3:$G$502,"Solicitada")+COUNTIFS(Solicitudes!$A$3:$A$502,$A59,Solicitudes!$D$3:$D$502,"&lt;="&amp;Z$3,Solicitudes!$E$3:$E$502,"&gt;="&amp;Z$3,Solicitudes!$G$3:$G$502,"Planificada")&gt;0,"P",""))))</f>
        <v/>
      </c>
      <c r="AA59" s="27">
        <f>IF(OR(AA$3="",$A59=""),"",IF(COUNTIFS(Solicitudes!$A$3:$A$502,$A59,Solicitudes!$D$3:$D$502,"&lt;="&amp;AA$3,Solicitudes!$E$3:$E$502,"&gt;="&amp;AA$3,Solicitudes!$G$3:$G$502,"Aprobada",Solicitudes!$L$3:$L$502,"&lt;&gt;Licencia",Solicitudes!$L$3:$L$502,"&lt;&gt;Ausencia")&gt;0,"V",IF(COUNTIFS(Solicitudes!$A$3:$A$502,$A59,Solicitudes!$D$3:$D$502,"&lt;="&amp;AA$3,Solicitudes!$E$3:$E$502,"&gt;="&amp;AA$3,Solicitudes!$G$3:$G$502,"Aprobada",Solicitudes!$L$3:$L$502,"Licencia")+COUNTIFS(Solicitudes!$A$3:$A$502,$A59,Solicitudes!$D$3:$D$502,"&lt;="&amp;AA$3,Solicitudes!$E$3:$E$502,"&gt;="&amp;AA$3,Solicitudes!$G$3:$G$502,"Aprobada",Solicitudes!$L$3:$L$502,"Ausencia")&gt;0,"L",IF(COUNTIFS(Solicitudes!$A$3:$A$502,$A59,Solicitudes!$D$3:$D$502,"&lt;="&amp;AA$3,Solicitudes!$E$3:$E$502,"&gt;="&amp;AA$3,Solicitudes!$G$3:$G$502,"Solicitada")+COUNTIFS(Solicitudes!$A$3:$A$502,$A59,Solicitudes!$D$3:$D$502,"&lt;="&amp;AA$3,Solicitudes!$E$3:$E$502,"&gt;="&amp;AA$3,Solicitudes!$G$3:$G$502,"Planificada")&gt;0,"P",""))))</f>
        <v/>
      </c>
      <c r="AB59" s="27">
        <f>IF(OR(AB$3="",$A59=""),"",IF(COUNTIFS(Solicitudes!$A$3:$A$502,$A59,Solicitudes!$D$3:$D$502,"&lt;="&amp;AB$3,Solicitudes!$E$3:$E$502,"&gt;="&amp;AB$3,Solicitudes!$G$3:$G$502,"Aprobada",Solicitudes!$L$3:$L$502,"&lt;&gt;Licencia",Solicitudes!$L$3:$L$502,"&lt;&gt;Ausencia")&gt;0,"V",IF(COUNTIFS(Solicitudes!$A$3:$A$502,$A59,Solicitudes!$D$3:$D$502,"&lt;="&amp;AB$3,Solicitudes!$E$3:$E$502,"&gt;="&amp;AB$3,Solicitudes!$G$3:$G$502,"Aprobada",Solicitudes!$L$3:$L$502,"Licencia")+COUNTIFS(Solicitudes!$A$3:$A$502,$A59,Solicitudes!$D$3:$D$502,"&lt;="&amp;AB$3,Solicitudes!$E$3:$E$502,"&gt;="&amp;AB$3,Solicitudes!$G$3:$G$502,"Aprobada",Solicitudes!$L$3:$L$502,"Ausencia")&gt;0,"L",IF(COUNTIFS(Solicitudes!$A$3:$A$502,$A59,Solicitudes!$D$3:$D$502,"&lt;="&amp;AB$3,Solicitudes!$E$3:$E$502,"&gt;="&amp;AB$3,Solicitudes!$G$3:$G$502,"Solicitada")+COUNTIFS(Solicitudes!$A$3:$A$502,$A59,Solicitudes!$D$3:$D$502,"&lt;="&amp;AB$3,Solicitudes!$E$3:$E$502,"&gt;="&amp;AB$3,Solicitudes!$G$3:$G$502,"Planificada")&gt;0,"P",""))))</f>
        <v/>
      </c>
      <c r="AC59" s="27">
        <f>IF(OR(AC$3="",$A59=""),"",IF(COUNTIFS(Solicitudes!$A$3:$A$502,$A59,Solicitudes!$D$3:$D$502,"&lt;="&amp;AC$3,Solicitudes!$E$3:$E$502,"&gt;="&amp;AC$3,Solicitudes!$G$3:$G$502,"Aprobada",Solicitudes!$L$3:$L$502,"&lt;&gt;Licencia",Solicitudes!$L$3:$L$502,"&lt;&gt;Ausencia")&gt;0,"V",IF(COUNTIFS(Solicitudes!$A$3:$A$502,$A59,Solicitudes!$D$3:$D$502,"&lt;="&amp;AC$3,Solicitudes!$E$3:$E$502,"&gt;="&amp;AC$3,Solicitudes!$G$3:$G$502,"Aprobada",Solicitudes!$L$3:$L$502,"Licencia")+COUNTIFS(Solicitudes!$A$3:$A$502,$A59,Solicitudes!$D$3:$D$502,"&lt;="&amp;AC$3,Solicitudes!$E$3:$E$502,"&gt;="&amp;AC$3,Solicitudes!$G$3:$G$502,"Aprobada",Solicitudes!$L$3:$L$502,"Ausencia")&gt;0,"L",IF(COUNTIFS(Solicitudes!$A$3:$A$502,$A59,Solicitudes!$D$3:$D$502,"&lt;="&amp;AC$3,Solicitudes!$E$3:$E$502,"&gt;="&amp;AC$3,Solicitudes!$G$3:$G$502,"Solicitada")+COUNTIFS(Solicitudes!$A$3:$A$502,$A59,Solicitudes!$D$3:$D$502,"&lt;="&amp;AC$3,Solicitudes!$E$3:$E$502,"&gt;="&amp;AC$3,Solicitudes!$G$3:$G$502,"Planificada")&gt;0,"P",""))))</f>
        <v/>
      </c>
      <c r="AD59" s="27">
        <f>IF(OR(AD$3="",$A59=""),"",IF(COUNTIFS(Solicitudes!$A$3:$A$502,$A59,Solicitudes!$D$3:$D$502,"&lt;="&amp;AD$3,Solicitudes!$E$3:$E$502,"&gt;="&amp;AD$3,Solicitudes!$G$3:$G$502,"Aprobada",Solicitudes!$L$3:$L$502,"&lt;&gt;Licencia",Solicitudes!$L$3:$L$502,"&lt;&gt;Ausencia")&gt;0,"V",IF(COUNTIFS(Solicitudes!$A$3:$A$502,$A59,Solicitudes!$D$3:$D$502,"&lt;="&amp;AD$3,Solicitudes!$E$3:$E$502,"&gt;="&amp;AD$3,Solicitudes!$G$3:$G$502,"Aprobada",Solicitudes!$L$3:$L$502,"Licencia")+COUNTIFS(Solicitudes!$A$3:$A$502,$A59,Solicitudes!$D$3:$D$502,"&lt;="&amp;AD$3,Solicitudes!$E$3:$E$502,"&gt;="&amp;AD$3,Solicitudes!$G$3:$G$502,"Aprobada",Solicitudes!$L$3:$L$502,"Ausencia")&gt;0,"L",IF(COUNTIFS(Solicitudes!$A$3:$A$502,$A59,Solicitudes!$D$3:$D$502,"&lt;="&amp;AD$3,Solicitudes!$E$3:$E$502,"&gt;="&amp;AD$3,Solicitudes!$G$3:$G$502,"Solicitada")+COUNTIFS(Solicitudes!$A$3:$A$502,$A59,Solicitudes!$D$3:$D$502,"&lt;="&amp;AD$3,Solicitudes!$E$3:$E$502,"&gt;="&amp;AD$3,Solicitudes!$G$3:$G$502,"Planificada")&gt;0,"P",""))))</f>
        <v/>
      </c>
      <c r="AE59" s="27">
        <f>IF(OR(AE$3="",$A59=""),"",IF(COUNTIFS(Solicitudes!$A$3:$A$502,$A59,Solicitudes!$D$3:$D$502,"&lt;="&amp;AE$3,Solicitudes!$E$3:$E$502,"&gt;="&amp;AE$3,Solicitudes!$G$3:$G$502,"Aprobada",Solicitudes!$L$3:$L$502,"&lt;&gt;Licencia",Solicitudes!$L$3:$L$502,"&lt;&gt;Ausencia")&gt;0,"V",IF(COUNTIFS(Solicitudes!$A$3:$A$502,$A59,Solicitudes!$D$3:$D$502,"&lt;="&amp;AE$3,Solicitudes!$E$3:$E$502,"&gt;="&amp;AE$3,Solicitudes!$G$3:$G$502,"Aprobada",Solicitudes!$L$3:$L$502,"Licencia")+COUNTIFS(Solicitudes!$A$3:$A$502,$A59,Solicitudes!$D$3:$D$502,"&lt;="&amp;AE$3,Solicitudes!$E$3:$E$502,"&gt;="&amp;AE$3,Solicitudes!$G$3:$G$502,"Aprobada",Solicitudes!$L$3:$L$502,"Ausencia")&gt;0,"L",IF(COUNTIFS(Solicitudes!$A$3:$A$502,$A59,Solicitudes!$D$3:$D$502,"&lt;="&amp;AE$3,Solicitudes!$E$3:$E$502,"&gt;="&amp;AE$3,Solicitudes!$G$3:$G$502,"Solicitada")+COUNTIFS(Solicitudes!$A$3:$A$502,$A59,Solicitudes!$D$3:$D$502,"&lt;="&amp;AE$3,Solicitudes!$E$3:$E$502,"&gt;="&amp;AE$3,Solicitudes!$G$3:$G$502,"Planificada")&gt;0,"P",""))))</f>
        <v/>
      </c>
      <c r="AF59" s="27">
        <f>IF(OR(AF$3="",$A59=""),"",IF(COUNTIFS(Solicitudes!$A$3:$A$502,$A59,Solicitudes!$D$3:$D$502,"&lt;="&amp;AF$3,Solicitudes!$E$3:$E$502,"&gt;="&amp;AF$3,Solicitudes!$G$3:$G$502,"Aprobada",Solicitudes!$L$3:$L$502,"&lt;&gt;Licencia",Solicitudes!$L$3:$L$502,"&lt;&gt;Ausencia")&gt;0,"V",IF(COUNTIFS(Solicitudes!$A$3:$A$502,$A59,Solicitudes!$D$3:$D$502,"&lt;="&amp;AF$3,Solicitudes!$E$3:$E$502,"&gt;="&amp;AF$3,Solicitudes!$G$3:$G$502,"Aprobada",Solicitudes!$L$3:$L$502,"Licencia")+COUNTIFS(Solicitudes!$A$3:$A$502,$A59,Solicitudes!$D$3:$D$502,"&lt;="&amp;AF$3,Solicitudes!$E$3:$E$502,"&gt;="&amp;AF$3,Solicitudes!$G$3:$G$502,"Aprobada",Solicitudes!$L$3:$L$502,"Ausencia")&gt;0,"L",IF(COUNTIFS(Solicitudes!$A$3:$A$502,$A59,Solicitudes!$D$3:$D$502,"&lt;="&amp;AF$3,Solicitudes!$E$3:$E$502,"&gt;="&amp;AF$3,Solicitudes!$G$3:$G$502,"Solicitada")+COUNTIFS(Solicitudes!$A$3:$A$502,$A59,Solicitudes!$D$3:$D$502,"&lt;="&amp;AF$3,Solicitudes!$E$3:$E$502,"&gt;="&amp;AF$3,Solicitudes!$G$3:$G$502,"Planificada")&gt;0,"P",""))))</f>
        <v/>
      </c>
      <c r="AG59" s="27">
        <f>IF(OR(AG$3="",$A59=""),"",IF(COUNTIFS(Solicitudes!$A$3:$A$502,$A59,Solicitudes!$D$3:$D$502,"&lt;="&amp;AG$3,Solicitudes!$E$3:$E$502,"&gt;="&amp;AG$3,Solicitudes!$G$3:$G$502,"Aprobada",Solicitudes!$L$3:$L$502,"&lt;&gt;Licencia",Solicitudes!$L$3:$L$502,"&lt;&gt;Ausencia")&gt;0,"V",IF(COUNTIFS(Solicitudes!$A$3:$A$502,$A59,Solicitudes!$D$3:$D$502,"&lt;="&amp;AG$3,Solicitudes!$E$3:$E$502,"&gt;="&amp;AG$3,Solicitudes!$G$3:$G$502,"Aprobada",Solicitudes!$L$3:$L$502,"Licencia")+COUNTIFS(Solicitudes!$A$3:$A$502,$A59,Solicitudes!$D$3:$D$502,"&lt;="&amp;AG$3,Solicitudes!$E$3:$E$502,"&gt;="&amp;AG$3,Solicitudes!$G$3:$G$502,"Aprobada",Solicitudes!$L$3:$L$502,"Ausencia")&gt;0,"L",IF(COUNTIFS(Solicitudes!$A$3:$A$502,$A59,Solicitudes!$D$3:$D$502,"&lt;="&amp;AG$3,Solicitudes!$E$3:$E$502,"&gt;="&amp;AG$3,Solicitudes!$G$3:$G$502,"Solicitada")+COUNTIFS(Solicitudes!$A$3:$A$502,$A59,Solicitudes!$D$3:$D$502,"&lt;="&amp;AG$3,Solicitudes!$E$3:$E$502,"&gt;="&amp;AG$3,Solicitudes!$G$3:$G$502,"Planificada")&gt;0,"P",""))))</f>
        <v/>
      </c>
    </row>
    <row r="60">
      <c r="A60">
        <f>IF(Saldos!A60="","",Saldos!A60)</f>
        <v/>
      </c>
      <c r="B60">
        <f>IF(A60="","",Saldos!B60)</f>
        <v/>
      </c>
      <c r="C60" s="27">
        <f>IF(OR(C$3="",$A60=""),"",IF(COUNTIFS(Solicitudes!$A$3:$A$502,$A60,Solicitudes!$D$3:$D$502,"&lt;="&amp;C$3,Solicitudes!$E$3:$E$502,"&gt;="&amp;C$3,Solicitudes!$G$3:$G$502,"Aprobada",Solicitudes!$L$3:$L$502,"&lt;&gt;Licencia",Solicitudes!$L$3:$L$502,"&lt;&gt;Ausencia")&gt;0,"V",IF(COUNTIFS(Solicitudes!$A$3:$A$502,$A60,Solicitudes!$D$3:$D$502,"&lt;="&amp;C$3,Solicitudes!$E$3:$E$502,"&gt;="&amp;C$3,Solicitudes!$G$3:$G$502,"Aprobada",Solicitudes!$L$3:$L$502,"Licencia")+COUNTIFS(Solicitudes!$A$3:$A$502,$A60,Solicitudes!$D$3:$D$502,"&lt;="&amp;C$3,Solicitudes!$E$3:$E$502,"&gt;="&amp;C$3,Solicitudes!$G$3:$G$502,"Aprobada",Solicitudes!$L$3:$L$502,"Ausencia")&gt;0,"L",IF(COUNTIFS(Solicitudes!$A$3:$A$502,$A60,Solicitudes!$D$3:$D$502,"&lt;="&amp;C$3,Solicitudes!$E$3:$E$502,"&gt;="&amp;C$3,Solicitudes!$G$3:$G$502,"Solicitada")+COUNTIFS(Solicitudes!$A$3:$A$502,$A60,Solicitudes!$D$3:$D$502,"&lt;="&amp;C$3,Solicitudes!$E$3:$E$502,"&gt;="&amp;C$3,Solicitudes!$G$3:$G$502,"Planificada")&gt;0,"P",""))))</f>
        <v/>
      </c>
      <c r="D60" s="27">
        <f>IF(OR(D$3="",$A60=""),"",IF(COUNTIFS(Solicitudes!$A$3:$A$502,$A60,Solicitudes!$D$3:$D$502,"&lt;="&amp;D$3,Solicitudes!$E$3:$E$502,"&gt;="&amp;D$3,Solicitudes!$G$3:$G$502,"Aprobada",Solicitudes!$L$3:$L$502,"&lt;&gt;Licencia",Solicitudes!$L$3:$L$502,"&lt;&gt;Ausencia")&gt;0,"V",IF(COUNTIFS(Solicitudes!$A$3:$A$502,$A60,Solicitudes!$D$3:$D$502,"&lt;="&amp;D$3,Solicitudes!$E$3:$E$502,"&gt;="&amp;D$3,Solicitudes!$G$3:$G$502,"Aprobada",Solicitudes!$L$3:$L$502,"Licencia")+COUNTIFS(Solicitudes!$A$3:$A$502,$A60,Solicitudes!$D$3:$D$502,"&lt;="&amp;D$3,Solicitudes!$E$3:$E$502,"&gt;="&amp;D$3,Solicitudes!$G$3:$G$502,"Aprobada",Solicitudes!$L$3:$L$502,"Ausencia")&gt;0,"L",IF(COUNTIFS(Solicitudes!$A$3:$A$502,$A60,Solicitudes!$D$3:$D$502,"&lt;="&amp;D$3,Solicitudes!$E$3:$E$502,"&gt;="&amp;D$3,Solicitudes!$G$3:$G$502,"Solicitada")+COUNTIFS(Solicitudes!$A$3:$A$502,$A60,Solicitudes!$D$3:$D$502,"&lt;="&amp;D$3,Solicitudes!$E$3:$E$502,"&gt;="&amp;D$3,Solicitudes!$G$3:$G$502,"Planificada")&gt;0,"P",""))))</f>
        <v/>
      </c>
      <c r="E60" s="27">
        <f>IF(OR(E$3="",$A60=""),"",IF(COUNTIFS(Solicitudes!$A$3:$A$502,$A60,Solicitudes!$D$3:$D$502,"&lt;="&amp;E$3,Solicitudes!$E$3:$E$502,"&gt;="&amp;E$3,Solicitudes!$G$3:$G$502,"Aprobada",Solicitudes!$L$3:$L$502,"&lt;&gt;Licencia",Solicitudes!$L$3:$L$502,"&lt;&gt;Ausencia")&gt;0,"V",IF(COUNTIFS(Solicitudes!$A$3:$A$502,$A60,Solicitudes!$D$3:$D$502,"&lt;="&amp;E$3,Solicitudes!$E$3:$E$502,"&gt;="&amp;E$3,Solicitudes!$G$3:$G$502,"Aprobada",Solicitudes!$L$3:$L$502,"Licencia")+COUNTIFS(Solicitudes!$A$3:$A$502,$A60,Solicitudes!$D$3:$D$502,"&lt;="&amp;E$3,Solicitudes!$E$3:$E$502,"&gt;="&amp;E$3,Solicitudes!$G$3:$G$502,"Aprobada",Solicitudes!$L$3:$L$502,"Ausencia")&gt;0,"L",IF(COUNTIFS(Solicitudes!$A$3:$A$502,$A60,Solicitudes!$D$3:$D$502,"&lt;="&amp;E$3,Solicitudes!$E$3:$E$502,"&gt;="&amp;E$3,Solicitudes!$G$3:$G$502,"Solicitada")+COUNTIFS(Solicitudes!$A$3:$A$502,$A60,Solicitudes!$D$3:$D$502,"&lt;="&amp;E$3,Solicitudes!$E$3:$E$502,"&gt;="&amp;E$3,Solicitudes!$G$3:$G$502,"Planificada")&gt;0,"P",""))))</f>
        <v/>
      </c>
      <c r="F60" s="27">
        <f>IF(OR(F$3="",$A60=""),"",IF(COUNTIFS(Solicitudes!$A$3:$A$502,$A60,Solicitudes!$D$3:$D$502,"&lt;="&amp;F$3,Solicitudes!$E$3:$E$502,"&gt;="&amp;F$3,Solicitudes!$G$3:$G$502,"Aprobada",Solicitudes!$L$3:$L$502,"&lt;&gt;Licencia",Solicitudes!$L$3:$L$502,"&lt;&gt;Ausencia")&gt;0,"V",IF(COUNTIFS(Solicitudes!$A$3:$A$502,$A60,Solicitudes!$D$3:$D$502,"&lt;="&amp;F$3,Solicitudes!$E$3:$E$502,"&gt;="&amp;F$3,Solicitudes!$G$3:$G$502,"Aprobada",Solicitudes!$L$3:$L$502,"Licencia")+COUNTIFS(Solicitudes!$A$3:$A$502,$A60,Solicitudes!$D$3:$D$502,"&lt;="&amp;F$3,Solicitudes!$E$3:$E$502,"&gt;="&amp;F$3,Solicitudes!$G$3:$G$502,"Aprobada",Solicitudes!$L$3:$L$502,"Ausencia")&gt;0,"L",IF(COUNTIFS(Solicitudes!$A$3:$A$502,$A60,Solicitudes!$D$3:$D$502,"&lt;="&amp;F$3,Solicitudes!$E$3:$E$502,"&gt;="&amp;F$3,Solicitudes!$G$3:$G$502,"Solicitada")+COUNTIFS(Solicitudes!$A$3:$A$502,$A60,Solicitudes!$D$3:$D$502,"&lt;="&amp;F$3,Solicitudes!$E$3:$E$502,"&gt;="&amp;F$3,Solicitudes!$G$3:$G$502,"Planificada")&gt;0,"P",""))))</f>
        <v/>
      </c>
      <c r="G60" s="27">
        <f>IF(OR(G$3="",$A60=""),"",IF(COUNTIFS(Solicitudes!$A$3:$A$502,$A60,Solicitudes!$D$3:$D$502,"&lt;="&amp;G$3,Solicitudes!$E$3:$E$502,"&gt;="&amp;G$3,Solicitudes!$G$3:$G$502,"Aprobada",Solicitudes!$L$3:$L$502,"&lt;&gt;Licencia",Solicitudes!$L$3:$L$502,"&lt;&gt;Ausencia")&gt;0,"V",IF(COUNTIFS(Solicitudes!$A$3:$A$502,$A60,Solicitudes!$D$3:$D$502,"&lt;="&amp;G$3,Solicitudes!$E$3:$E$502,"&gt;="&amp;G$3,Solicitudes!$G$3:$G$502,"Aprobada",Solicitudes!$L$3:$L$502,"Licencia")+COUNTIFS(Solicitudes!$A$3:$A$502,$A60,Solicitudes!$D$3:$D$502,"&lt;="&amp;G$3,Solicitudes!$E$3:$E$502,"&gt;="&amp;G$3,Solicitudes!$G$3:$G$502,"Aprobada",Solicitudes!$L$3:$L$502,"Ausencia")&gt;0,"L",IF(COUNTIFS(Solicitudes!$A$3:$A$502,$A60,Solicitudes!$D$3:$D$502,"&lt;="&amp;G$3,Solicitudes!$E$3:$E$502,"&gt;="&amp;G$3,Solicitudes!$G$3:$G$502,"Solicitada")+COUNTIFS(Solicitudes!$A$3:$A$502,$A60,Solicitudes!$D$3:$D$502,"&lt;="&amp;G$3,Solicitudes!$E$3:$E$502,"&gt;="&amp;G$3,Solicitudes!$G$3:$G$502,"Planificada")&gt;0,"P",""))))</f>
        <v/>
      </c>
      <c r="H60" s="27">
        <f>IF(OR(H$3="",$A60=""),"",IF(COUNTIFS(Solicitudes!$A$3:$A$502,$A60,Solicitudes!$D$3:$D$502,"&lt;="&amp;H$3,Solicitudes!$E$3:$E$502,"&gt;="&amp;H$3,Solicitudes!$G$3:$G$502,"Aprobada",Solicitudes!$L$3:$L$502,"&lt;&gt;Licencia",Solicitudes!$L$3:$L$502,"&lt;&gt;Ausencia")&gt;0,"V",IF(COUNTIFS(Solicitudes!$A$3:$A$502,$A60,Solicitudes!$D$3:$D$502,"&lt;="&amp;H$3,Solicitudes!$E$3:$E$502,"&gt;="&amp;H$3,Solicitudes!$G$3:$G$502,"Aprobada",Solicitudes!$L$3:$L$502,"Licencia")+COUNTIFS(Solicitudes!$A$3:$A$502,$A60,Solicitudes!$D$3:$D$502,"&lt;="&amp;H$3,Solicitudes!$E$3:$E$502,"&gt;="&amp;H$3,Solicitudes!$G$3:$G$502,"Aprobada",Solicitudes!$L$3:$L$502,"Ausencia")&gt;0,"L",IF(COUNTIFS(Solicitudes!$A$3:$A$502,$A60,Solicitudes!$D$3:$D$502,"&lt;="&amp;H$3,Solicitudes!$E$3:$E$502,"&gt;="&amp;H$3,Solicitudes!$G$3:$G$502,"Solicitada")+COUNTIFS(Solicitudes!$A$3:$A$502,$A60,Solicitudes!$D$3:$D$502,"&lt;="&amp;H$3,Solicitudes!$E$3:$E$502,"&gt;="&amp;H$3,Solicitudes!$G$3:$G$502,"Planificada")&gt;0,"P",""))))</f>
        <v/>
      </c>
      <c r="I60" s="27">
        <f>IF(OR(I$3="",$A60=""),"",IF(COUNTIFS(Solicitudes!$A$3:$A$502,$A60,Solicitudes!$D$3:$D$502,"&lt;="&amp;I$3,Solicitudes!$E$3:$E$502,"&gt;="&amp;I$3,Solicitudes!$G$3:$G$502,"Aprobada",Solicitudes!$L$3:$L$502,"&lt;&gt;Licencia",Solicitudes!$L$3:$L$502,"&lt;&gt;Ausencia")&gt;0,"V",IF(COUNTIFS(Solicitudes!$A$3:$A$502,$A60,Solicitudes!$D$3:$D$502,"&lt;="&amp;I$3,Solicitudes!$E$3:$E$502,"&gt;="&amp;I$3,Solicitudes!$G$3:$G$502,"Aprobada",Solicitudes!$L$3:$L$502,"Licencia")+COUNTIFS(Solicitudes!$A$3:$A$502,$A60,Solicitudes!$D$3:$D$502,"&lt;="&amp;I$3,Solicitudes!$E$3:$E$502,"&gt;="&amp;I$3,Solicitudes!$G$3:$G$502,"Aprobada",Solicitudes!$L$3:$L$502,"Ausencia")&gt;0,"L",IF(COUNTIFS(Solicitudes!$A$3:$A$502,$A60,Solicitudes!$D$3:$D$502,"&lt;="&amp;I$3,Solicitudes!$E$3:$E$502,"&gt;="&amp;I$3,Solicitudes!$G$3:$G$502,"Solicitada")+COUNTIFS(Solicitudes!$A$3:$A$502,$A60,Solicitudes!$D$3:$D$502,"&lt;="&amp;I$3,Solicitudes!$E$3:$E$502,"&gt;="&amp;I$3,Solicitudes!$G$3:$G$502,"Planificada")&gt;0,"P",""))))</f>
        <v/>
      </c>
      <c r="J60" s="27">
        <f>IF(OR(J$3="",$A60=""),"",IF(COUNTIFS(Solicitudes!$A$3:$A$502,$A60,Solicitudes!$D$3:$D$502,"&lt;="&amp;J$3,Solicitudes!$E$3:$E$502,"&gt;="&amp;J$3,Solicitudes!$G$3:$G$502,"Aprobada",Solicitudes!$L$3:$L$502,"&lt;&gt;Licencia",Solicitudes!$L$3:$L$502,"&lt;&gt;Ausencia")&gt;0,"V",IF(COUNTIFS(Solicitudes!$A$3:$A$502,$A60,Solicitudes!$D$3:$D$502,"&lt;="&amp;J$3,Solicitudes!$E$3:$E$502,"&gt;="&amp;J$3,Solicitudes!$G$3:$G$502,"Aprobada",Solicitudes!$L$3:$L$502,"Licencia")+COUNTIFS(Solicitudes!$A$3:$A$502,$A60,Solicitudes!$D$3:$D$502,"&lt;="&amp;J$3,Solicitudes!$E$3:$E$502,"&gt;="&amp;J$3,Solicitudes!$G$3:$G$502,"Aprobada",Solicitudes!$L$3:$L$502,"Ausencia")&gt;0,"L",IF(COUNTIFS(Solicitudes!$A$3:$A$502,$A60,Solicitudes!$D$3:$D$502,"&lt;="&amp;J$3,Solicitudes!$E$3:$E$502,"&gt;="&amp;J$3,Solicitudes!$G$3:$G$502,"Solicitada")+COUNTIFS(Solicitudes!$A$3:$A$502,$A60,Solicitudes!$D$3:$D$502,"&lt;="&amp;J$3,Solicitudes!$E$3:$E$502,"&gt;="&amp;J$3,Solicitudes!$G$3:$G$502,"Planificada")&gt;0,"P",""))))</f>
        <v/>
      </c>
      <c r="K60" s="27">
        <f>IF(OR(K$3="",$A60=""),"",IF(COUNTIFS(Solicitudes!$A$3:$A$502,$A60,Solicitudes!$D$3:$D$502,"&lt;="&amp;K$3,Solicitudes!$E$3:$E$502,"&gt;="&amp;K$3,Solicitudes!$G$3:$G$502,"Aprobada",Solicitudes!$L$3:$L$502,"&lt;&gt;Licencia",Solicitudes!$L$3:$L$502,"&lt;&gt;Ausencia")&gt;0,"V",IF(COUNTIFS(Solicitudes!$A$3:$A$502,$A60,Solicitudes!$D$3:$D$502,"&lt;="&amp;K$3,Solicitudes!$E$3:$E$502,"&gt;="&amp;K$3,Solicitudes!$G$3:$G$502,"Aprobada",Solicitudes!$L$3:$L$502,"Licencia")+COUNTIFS(Solicitudes!$A$3:$A$502,$A60,Solicitudes!$D$3:$D$502,"&lt;="&amp;K$3,Solicitudes!$E$3:$E$502,"&gt;="&amp;K$3,Solicitudes!$G$3:$G$502,"Aprobada",Solicitudes!$L$3:$L$502,"Ausencia")&gt;0,"L",IF(COUNTIFS(Solicitudes!$A$3:$A$502,$A60,Solicitudes!$D$3:$D$502,"&lt;="&amp;K$3,Solicitudes!$E$3:$E$502,"&gt;="&amp;K$3,Solicitudes!$G$3:$G$502,"Solicitada")+COUNTIFS(Solicitudes!$A$3:$A$502,$A60,Solicitudes!$D$3:$D$502,"&lt;="&amp;K$3,Solicitudes!$E$3:$E$502,"&gt;="&amp;K$3,Solicitudes!$G$3:$G$502,"Planificada")&gt;0,"P",""))))</f>
        <v/>
      </c>
      <c r="L60" s="27">
        <f>IF(OR(L$3="",$A60=""),"",IF(COUNTIFS(Solicitudes!$A$3:$A$502,$A60,Solicitudes!$D$3:$D$502,"&lt;="&amp;L$3,Solicitudes!$E$3:$E$502,"&gt;="&amp;L$3,Solicitudes!$G$3:$G$502,"Aprobada",Solicitudes!$L$3:$L$502,"&lt;&gt;Licencia",Solicitudes!$L$3:$L$502,"&lt;&gt;Ausencia")&gt;0,"V",IF(COUNTIFS(Solicitudes!$A$3:$A$502,$A60,Solicitudes!$D$3:$D$502,"&lt;="&amp;L$3,Solicitudes!$E$3:$E$502,"&gt;="&amp;L$3,Solicitudes!$G$3:$G$502,"Aprobada",Solicitudes!$L$3:$L$502,"Licencia")+COUNTIFS(Solicitudes!$A$3:$A$502,$A60,Solicitudes!$D$3:$D$502,"&lt;="&amp;L$3,Solicitudes!$E$3:$E$502,"&gt;="&amp;L$3,Solicitudes!$G$3:$G$502,"Aprobada",Solicitudes!$L$3:$L$502,"Ausencia")&gt;0,"L",IF(COUNTIFS(Solicitudes!$A$3:$A$502,$A60,Solicitudes!$D$3:$D$502,"&lt;="&amp;L$3,Solicitudes!$E$3:$E$502,"&gt;="&amp;L$3,Solicitudes!$G$3:$G$502,"Solicitada")+COUNTIFS(Solicitudes!$A$3:$A$502,$A60,Solicitudes!$D$3:$D$502,"&lt;="&amp;L$3,Solicitudes!$E$3:$E$502,"&gt;="&amp;L$3,Solicitudes!$G$3:$G$502,"Planificada")&gt;0,"P",""))))</f>
        <v/>
      </c>
      <c r="M60" s="27">
        <f>IF(OR(M$3="",$A60=""),"",IF(COUNTIFS(Solicitudes!$A$3:$A$502,$A60,Solicitudes!$D$3:$D$502,"&lt;="&amp;M$3,Solicitudes!$E$3:$E$502,"&gt;="&amp;M$3,Solicitudes!$G$3:$G$502,"Aprobada",Solicitudes!$L$3:$L$502,"&lt;&gt;Licencia",Solicitudes!$L$3:$L$502,"&lt;&gt;Ausencia")&gt;0,"V",IF(COUNTIFS(Solicitudes!$A$3:$A$502,$A60,Solicitudes!$D$3:$D$502,"&lt;="&amp;M$3,Solicitudes!$E$3:$E$502,"&gt;="&amp;M$3,Solicitudes!$G$3:$G$502,"Aprobada",Solicitudes!$L$3:$L$502,"Licencia")+COUNTIFS(Solicitudes!$A$3:$A$502,$A60,Solicitudes!$D$3:$D$502,"&lt;="&amp;M$3,Solicitudes!$E$3:$E$502,"&gt;="&amp;M$3,Solicitudes!$G$3:$G$502,"Aprobada",Solicitudes!$L$3:$L$502,"Ausencia")&gt;0,"L",IF(COUNTIFS(Solicitudes!$A$3:$A$502,$A60,Solicitudes!$D$3:$D$502,"&lt;="&amp;M$3,Solicitudes!$E$3:$E$502,"&gt;="&amp;M$3,Solicitudes!$G$3:$G$502,"Solicitada")+COUNTIFS(Solicitudes!$A$3:$A$502,$A60,Solicitudes!$D$3:$D$502,"&lt;="&amp;M$3,Solicitudes!$E$3:$E$502,"&gt;="&amp;M$3,Solicitudes!$G$3:$G$502,"Planificada")&gt;0,"P",""))))</f>
        <v/>
      </c>
      <c r="N60" s="27">
        <f>IF(OR(N$3="",$A60=""),"",IF(COUNTIFS(Solicitudes!$A$3:$A$502,$A60,Solicitudes!$D$3:$D$502,"&lt;="&amp;N$3,Solicitudes!$E$3:$E$502,"&gt;="&amp;N$3,Solicitudes!$G$3:$G$502,"Aprobada",Solicitudes!$L$3:$L$502,"&lt;&gt;Licencia",Solicitudes!$L$3:$L$502,"&lt;&gt;Ausencia")&gt;0,"V",IF(COUNTIFS(Solicitudes!$A$3:$A$502,$A60,Solicitudes!$D$3:$D$502,"&lt;="&amp;N$3,Solicitudes!$E$3:$E$502,"&gt;="&amp;N$3,Solicitudes!$G$3:$G$502,"Aprobada",Solicitudes!$L$3:$L$502,"Licencia")+COUNTIFS(Solicitudes!$A$3:$A$502,$A60,Solicitudes!$D$3:$D$502,"&lt;="&amp;N$3,Solicitudes!$E$3:$E$502,"&gt;="&amp;N$3,Solicitudes!$G$3:$G$502,"Aprobada",Solicitudes!$L$3:$L$502,"Ausencia")&gt;0,"L",IF(COUNTIFS(Solicitudes!$A$3:$A$502,$A60,Solicitudes!$D$3:$D$502,"&lt;="&amp;N$3,Solicitudes!$E$3:$E$502,"&gt;="&amp;N$3,Solicitudes!$G$3:$G$502,"Solicitada")+COUNTIFS(Solicitudes!$A$3:$A$502,$A60,Solicitudes!$D$3:$D$502,"&lt;="&amp;N$3,Solicitudes!$E$3:$E$502,"&gt;="&amp;N$3,Solicitudes!$G$3:$G$502,"Planificada")&gt;0,"P",""))))</f>
        <v/>
      </c>
      <c r="O60" s="27">
        <f>IF(OR(O$3="",$A60=""),"",IF(COUNTIFS(Solicitudes!$A$3:$A$502,$A60,Solicitudes!$D$3:$D$502,"&lt;="&amp;O$3,Solicitudes!$E$3:$E$502,"&gt;="&amp;O$3,Solicitudes!$G$3:$G$502,"Aprobada",Solicitudes!$L$3:$L$502,"&lt;&gt;Licencia",Solicitudes!$L$3:$L$502,"&lt;&gt;Ausencia")&gt;0,"V",IF(COUNTIFS(Solicitudes!$A$3:$A$502,$A60,Solicitudes!$D$3:$D$502,"&lt;="&amp;O$3,Solicitudes!$E$3:$E$502,"&gt;="&amp;O$3,Solicitudes!$G$3:$G$502,"Aprobada",Solicitudes!$L$3:$L$502,"Licencia")+COUNTIFS(Solicitudes!$A$3:$A$502,$A60,Solicitudes!$D$3:$D$502,"&lt;="&amp;O$3,Solicitudes!$E$3:$E$502,"&gt;="&amp;O$3,Solicitudes!$G$3:$G$502,"Aprobada",Solicitudes!$L$3:$L$502,"Ausencia")&gt;0,"L",IF(COUNTIFS(Solicitudes!$A$3:$A$502,$A60,Solicitudes!$D$3:$D$502,"&lt;="&amp;O$3,Solicitudes!$E$3:$E$502,"&gt;="&amp;O$3,Solicitudes!$G$3:$G$502,"Solicitada")+COUNTIFS(Solicitudes!$A$3:$A$502,$A60,Solicitudes!$D$3:$D$502,"&lt;="&amp;O$3,Solicitudes!$E$3:$E$502,"&gt;="&amp;O$3,Solicitudes!$G$3:$G$502,"Planificada")&gt;0,"P",""))))</f>
        <v/>
      </c>
      <c r="P60" s="27">
        <f>IF(OR(P$3="",$A60=""),"",IF(COUNTIFS(Solicitudes!$A$3:$A$502,$A60,Solicitudes!$D$3:$D$502,"&lt;="&amp;P$3,Solicitudes!$E$3:$E$502,"&gt;="&amp;P$3,Solicitudes!$G$3:$G$502,"Aprobada",Solicitudes!$L$3:$L$502,"&lt;&gt;Licencia",Solicitudes!$L$3:$L$502,"&lt;&gt;Ausencia")&gt;0,"V",IF(COUNTIFS(Solicitudes!$A$3:$A$502,$A60,Solicitudes!$D$3:$D$502,"&lt;="&amp;P$3,Solicitudes!$E$3:$E$502,"&gt;="&amp;P$3,Solicitudes!$G$3:$G$502,"Aprobada",Solicitudes!$L$3:$L$502,"Licencia")+COUNTIFS(Solicitudes!$A$3:$A$502,$A60,Solicitudes!$D$3:$D$502,"&lt;="&amp;P$3,Solicitudes!$E$3:$E$502,"&gt;="&amp;P$3,Solicitudes!$G$3:$G$502,"Aprobada",Solicitudes!$L$3:$L$502,"Ausencia")&gt;0,"L",IF(COUNTIFS(Solicitudes!$A$3:$A$502,$A60,Solicitudes!$D$3:$D$502,"&lt;="&amp;P$3,Solicitudes!$E$3:$E$502,"&gt;="&amp;P$3,Solicitudes!$G$3:$G$502,"Solicitada")+COUNTIFS(Solicitudes!$A$3:$A$502,$A60,Solicitudes!$D$3:$D$502,"&lt;="&amp;P$3,Solicitudes!$E$3:$E$502,"&gt;="&amp;P$3,Solicitudes!$G$3:$G$502,"Planificada")&gt;0,"P",""))))</f>
        <v/>
      </c>
      <c r="Q60" s="27">
        <f>IF(OR(Q$3="",$A60=""),"",IF(COUNTIFS(Solicitudes!$A$3:$A$502,$A60,Solicitudes!$D$3:$D$502,"&lt;="&amp;Q$3,Solicitudes!$E$3:$E$502,"&gt;="&amp;Q$3,Solicitudes!$G$3:$G$502,"Aprobada",Solicitudes!$L$3:$L$502,"&lt;&gt;Licencia",Solicitudes!$L$3:$L$502,"&lt;&gt;Ausencia")&gt;0,"V",IF(COUNTIFS(Solicitudes!$A$3:$A$502,$A60,Solicitudes!$D$3:$D$502,"&lt;="&amp;Q$3,Solicitudes!$E$3:$E$502,"&gt;="&amp;Q$3,Solicitudes!$G$3:$G$502,"Aprobada",Solicitudes!$L$3:$L$502,"Licencia")+COUNTIFS(Solicitudes!$A$3:$A$502,$A60,Solicitudes!$D$3:$D$502,"&lt;="&amp;Q$3,Solicitudes!$E$3:$E$502,"&gt;="&amp;Q$3,Solicitudes!$G$3:$G$502,"Aprobada",Solicitudes!$L$3:$L$502,"Ausencia")&gt;0,"L",IF(COUNTIFS(Solicitudes!$A$3:$A$502,$A60,Solicitudes!$D$3:$D$502,"&lt;="&amp;Q$3,Solicitudes!$E$3:$E$502,"&gt;="&amp;Q$3,Solicitudes!$G$3:$G$502,"Solicitada")+COUNTIFS(Solicitudes!$A$3:$A$502,$A60,Solicitudes!$D$3:$D$502,"&lt;="&amp;Q$3,Solicitudes!$E$3:$E$502,"&gt;="&amp;Q$3,Solicitudes!$G$3:$G$502,"Planificada")&gt;0,"P",""))))</f>
        <v/>
      </c>
      <c r="R60" s="27">
        <f>IF(OR(R$3="",$A60=""),"",IF(COUNTIFS(Solicitudes!$A$3:$A$502,$A60,Solicitudes!$D$3:$D$502,"&lt;="&amp;R$3,Solicitudes!$E$3:$E$502,"&gt;="&amp;R$3,Solicitudes!$G$3:$G$502,"Aprobada",Solicitudes!$L$3:$L$502,"&lt;&gt;Licencia",Solicitudes!$L$3:$L$502,"&lt;&gt;Ausencia")&gt;0,"V",IF(COUNTIFS(Solicitudes!$A$3:$A$502,$A60,Solicitudes!$D$3:$D$502,"&lt;="&amp;R$3,Solicitudes!$E$3:$E$502,"&gt;="&amp;R$3,Solicitudes!$G$3:$G$502,"Aprobada",Solicitudes!$L$3:$L$502,"Licencia")+COUNTIFS(Solicitudes!$A$3:$A$502,$A60,Solicitudes!$D$3:$D$502,"&lt;="&amp;R$3,Solicitudes!$E$3:$E$502,"&gt;="&amp;R$3,Solicitudes!$G$3:$G$502,"Aprobada",Solicitudes!$L$3:$L$502,"Ausencia")&gt;0,"L",IF(COUNTIFS(Solicitudes!$A$3:$A$502,$A60,Solicitudes!$D$3:$D$502,"&lt;="&amp;R$3,Solicitudes!$E$3:$E$502,"&gt;="&amp;R$3,Solicitudes!$G$3:$G$502,"Solicitada")+COUNTIFS(Solicitudes!$A$3:$A$502,$A60,Solicitudes!$D$3:$D$502,"&lt;="&amp;R$3,Solicitudes!$E$3:$E$502,"&gt;="&amp;R$3,Solicitudes!$G$3:$G$502,"Planificada")&gt;0,"P",""))))</f>
        <v/>
      </c>
      <c r="S60" s="27">
        <f>IF(OR(S$3="",$A60=""),"",IF(COUNTIFS(Solicitudes!$A$3:$A$502,$A60,Solicitudes!$D$3:$D$502,"&lt;="&amp;S$3,Solicitudes!$E$3:$E$502,"&gt;="&amp;S$3,Solicitudes!$G$3:$G$502,"Aprobada",Solicitudes!$L$3:$L$502,"&lt;&gt;Licencia",Solicitudes!$L$3:$L$502,"&lt;&gt;Ausencia")&gt;0,"V",IF(COUNTIFS(Solicitudes!$A$3:$A$502,$A60,Solicitudes!$D$3:$D$502,"&lt;="&amp;S$3,Solicitudes!$E$3:$E$502,"&gt;="&amp;S$3,Solicitudes!$G$3:$G$502,"Aprobada",Solicitudes!$L$3:$L$502,"Licencia")+COUNTIFS(Solicitudes!$A$3:$A$502,$A60,Solicitudes!$D$3:$D$502,"&lt;="&amp;S$3,Solicitudes!$E$3:$E$502,"&gt;="&amp;S$3,Solicitudes!$G$3:$G$502,"Aprobada",Solicitudes!$L$3:$L$502,"Ausencia")&gt;0,"L",IF(COUNTIFS(Solicitudes!$A$3:$A$502,$A60,Solicitudes!$D$3:$D$502,"&lt;="&amp;S$3,Solicitudes!$E$3:$E$502,"&gt;="&amp;S$3,Solicitudes!$G$3:$G$502,"Solicitada")+COUNTIFS(Solicitudes!$A$3:$A$502,$A60,Solicitudes!$D$3:$D$502,"&lt;="&amp;S$3,Solicitudes!$E$3:$E$502,"&gt;="&amp;S$3,Solicitudes!$G$3:$G$502,"Planificada")&gt;0,"P",""))))</f>
        <v/>
      </c>
      <c r="T60" s="27">
        <f>IF(OR(T$3="",$A60=""),"",IF(COUNTIFS(Solicitudes!$A$3:$A$502,$A60,Solicitudes!$D$3:$D$502,"&lt;="&amp;T$3,Solicitudes!$E$3:$E$502,"&gt;="&amp;T$3,Solicitudes!$G$3:$G$502,"Aprobada",Solicitudes!$L$3:$L$502,"&lt;&gt;Licencia",Solicitudes!$L$3:$L$502,"&lt;&gt;Ausencia")&gt;0,"V",IF(COUNTIFS(Solicitudes!$A$3:$A$502,$A60,Solicitudes!$D$3:$D$502,"&lt;="&amp;T$3,Solicitudes!$E$3:$E$502,"&gt;="&amp;T$3,Solicitudes!$G$3:$G$502,"Aprobada",Solicitudes!$L$3:$L$502,"Licencia")+COUNTIFS(Solicitudes!$A$3:$A$502,$A60,Solicitudes!$D$3:$D$502,"&lt;="&amp;T$3,Solicitudes!$E$3:$E$502,"&gt;="&amp;T$3,Solicitudes!$G$3:$G$502,"Aprobada",Solicitudes!$L$3:$L$502,"Ausencia")&gt;0,"L",IF(COUNTIFS(Solicitudes!$A$3:$A$502,$A60,Solicitudes!$D$3:$D$502,"&lt;="&amp;T$3,Solicitudes!$E$3:$E$502,"&gt;="&amp;T$3,Solicitudes!$G$3:$G$502,"Solicitada")+COUNTIFS(Solicitudes!$A$3:$A$502,$A60,Solicitudes!$D$3:$D$502,"&lt;="&amp;T$3,Solicitudes!$E$3:$E$502,"&gt;="&amp;T$3,Solicitudes!$G$3:$G$502,"Planificada")&gt;0,"P",""))))</f>
        <v/>
      </c>
      <c r="U60" s="27">
        <f>IF(OR(U$3="",$A60=""),"",IF(COUNTIFS(Solicitudes!$A$3:$A$502,$A60,Solicitudes!$D$3:$D$502,"&lt;="&amp;U$3,Solicitudes!$E$3:$E$502,"&gt;="&amp;U$3,Solicitudes!$G$3:$G$502,"Aprobada",Solicitudes!$L$3:$L$502,"&lt;&gt;Licencia",Solicitudes!$L$3:$L$502,"&lt;&gt;Ausencia")&gt;0,"V",IF(COUNTIFS(Solicitudes!$A$3:$A$502,$A60,Solicitudes!$D$3:$D$502,"&lt;="&amp;U$3,Solicitudes!$E$3:$E$502,"&gt;="&amp;U$3,Solicitudes!$G$3:$G$502,"Aprobada",Solicitudes!$L$3:$L$502,"Licencia")+COUNTIFS(Solicitudes!$A$3:$A$502,$A60,Solicitudes!$D$3:$D$502,"&lt;="&amp;U$3,Solicitudes!$E$3:$E$502,"&gt;="&amp;U$3,Solicitudes!$G$3:$G$502,"Aprobada",Solicitudes!$L$3:$L$502,"Ausencia")&gt;0,"L",IF(COUNTIFS(Solicitudes!$A$3:$A$502,$A60,Solicitudes!$D$3:$D$502,"&lt;="&amp;U$3,Solicitudes!$E$3:$E$502,"&gt;="&amp;U$3,Solicitudes!$G$3:$G$502,"Solicitada")+COUNTIFS(Solicitudes!$A$3:$A$502,$A60,Solicitudes!$D$3:$D$502,"&lt;="&amp;U$3,Solicitudes!$E$3:$E$502,"&gt;="&amp;U$3,Solicitudes!$G$3:$G$502,"Planificada")&gt;0,"P",""))))</f>
        <v/>
      </c>
      <c r="V60" s="27">
        <f>IF(OR(V$3="",$A60=""),"",IF(COUNTIFS(Solicitudes!$A$3:$A$502,$A60,Solicitudes!$D$3:$D$502,"&lt;="&amp;V$3,Solicitudes!$E$3:$E$502,"&gt;="&amp;V$3,Solicitudes!$G$3:$G$502,"Aprobada",Solicitudes!$L$3:$L$502,"&lt;&gt;Licencia",Solicitudes!$L$3:$L$502,"&lt;&gt;Ausencia")&gt;0,"V",IF(COUNTIFS(Solicitudes!$A$3:$A$502,$A60,Solicitudes!$D$3:$D$502,"&lt;="&amp;V$3,Solicitudes!$E$3:$E$502,"&gt;="&amp;V$3,Solicitudes!$G$3:$G$502,"Aprobada",Solicitudes!$L$3:$L$502,"Licencia")+COUNTIFS(Solicitudes!$A$3:$A$502,$A60,Solicitudes!$D$3:$D$502,"&lt;="&amp;V$3,Solicitudes!$E$3:$E$502,"&gt;="&amp;V$3,Solicitudes!$G$3:$G$502,"Aprobada",Solicitudes!$L$3:$L$502,"Ausencia")&gt;0,"L",IF(COUNTIFS(Solicitudes!$A$3:$A$502,$A60,Solicitudes!$D$3:$D$502,"&lt;="&amp;V$3,Solicitudes!$E$3:$E$502,"&gt;="&amp;V$3,Solicitudes!$G$3:$G$502,"Solicitada")+COUNTIFS(Solicitudes!$A$3:$A$502,$A60,Solicitudes!$D$3:$D$502,"&lt;="&amp;V$3,Solicitudes!$E$3:$E$502,"&gt;="&amp;V$3,Solicitudes!$G$3:$G$502,"Planificada")&gt;0,"P",""))))</f>
        <v/>
      </c>
      <c r="W60" s="27">
        <f>IF(OR(W$3="",$A60=""),"",IF(COUNTIFS(Solicitudes!$A$3:$A$502,$A60,Solicitudes!$D$3:$D$502,"&lt;="&amp;W$3,Solicitudes!$E$3:$E$502,"&gt;="&amp;W$3,Solicitudes!$G$3:$G$502,"Aprobada",Solicitudes!$L$3:$L$502,"&lt;&gt;Licencia",Solicitudes!$L$3:$L$502,"&lt;&gt;Ausencia")&gt;0,"V",IF(COUNTIFS(Solicitudes!$A$3:$A$502,$A60,Solicitudes!$D$3:$D$502,"&lt;="&amp;W$3,Solicitudes!$E$3:$E$502,"&gt;="&amp;W$3,Solicitudes!$G$3:$G$502,"Aprobada",Solicitudes!$L$3:$L$502,"Licencia")+COUNTIFS(Solicitudes!$A$3:$A$502,$A60,Solicitudes!$D$3:$D$502,"&lt;="&amp;W$3,Solicitudes!$E$3:$E$502,"&gt;="&amp;W$3,Solicitudes!$G$3:$G$502,"Aprobada",Solicitudes!$L$3:$L$502,"Ausencia")&gt;0,"L",IF(COUNTIFS(Solicitudes!$A$3:$A$502,$A60,Solicitudes!$D$3:$D$502,"&lt;="&amp;W$3,Solicitudes!$E$3:$E$502,"&gt;="&amp;W$3,Solicitudes!$G$3:$G$502,"Solicitada")+COUNTIFS(Solicitudes!$A$3:$A$502,$A60,Solicitudes!$D$3:$D$502,"&lt;="&amp;W$3,Solicitudes!$E$3:$E$502,"&gt;="&amp;W$3,Solicitudes!$G$3:$G$502,"Planificada")&gt;0,"P",""))))</f>
        <v/>
      </c>
      <c r="X60" s="27">
        <f>IF(OR(X$3="",$A60=""),"",IF(COUNTIFS(Solicitudes!$A$3:$A$502,$A60,Solicitudes!$D$3:$D$502,"&lt;="&amp;X$3,Solicitudes!$E$3:$E$502,"&gt;="&amp;X$3,Solicitudes!$G$3:$G$502,"Aprobada",Solicitudes!$L$3:$L$502,"&lt;&gt;Licencia",Solicitudes!$L$3:$L$502,"&lt;&gt;Ausencia")&gt;0,"V",IF(COUNTIFS(Solicitudes!$A$3:$A$502,$A60,Solicitudes!$D$3:$D$502,"&lt;="&amp;X$3,Solicitudes!$E$3:$E$502,"&gt;="&amp;X$3,Solicitudes!$G$3:$G$502,"Aprobada",Solicitudes!$L$3:$L$502,"Licencia")+COUNTIFS(Solicitudes!$A$3:$A$502,$A60,Solicitudes!$D$3:$D$502,"&lt;="&amp;X$3,Solicitudes!$E$3:$E$502,"&gt;="&amp;X$3,Solicitudes!$G$3:$G$502,"Aprobada",Solicitudes!$L$3:$L$502,"Ausencia")&gt;0,"L",IF(COUNTIFS(Solicitudes!$A$3:$A$502,$A60,Solicitudes!$D$3:$D$502,"&lt;="&amp;X$3,Solicitudes!$E$3:$E$502,"&gt;="&amp;X$3,Solicitudes!$G$3:$G$502,"Solicitada")+COUNTIFS(Solicitudes!$A$3:$A$502,$A60,Solicitudes!$D$3:$D$502,"&lt;="&amp;X$3,Solicitudes!$E$3:$E$502,"&gt;="&amp;X$3,Solicitudes!$G$3:$G$502,"Planificada")&gt;0,"P",""))))</f>
        <v/>
      </c>
      <c r="Y60" s="27">
        <f>IF(OR(Y$3="",$A60=""),"",IF(COUNTIFS(Solicitudes!$A$3:$A$502,$A60,Solicitudes!$D$3:$D$502,"&lt;="&amp;Y$3,Solicitudes!$E$3:$E$502,"&gt;="&amp;Y$3,Solicitudes!$G$3:$G$502,"Aprobada",Solicitudes!$L$3:$L$502,"&lt;&gt;Licencia",Solicitudes!$L$3:$L$502,"&lt;&gt;Ausencia")&gt;0,"V",IF(COUNTIFS(Solicitudes!$A$3:$A$502,$A60,Solicitudes!$D$3:$D$502,"&lt;="&amp;Y$3,Solicitudes!$E$3:$E$502,"&gt;="&amp;Y$3,Solicitudes!$G$3:$G$502,"Aprobada",Solicitudes!$L$3:$L$502,"Licencia")+COUNTIFS(Solicitudes!$A$3:$A$502,$A60,Solicitudes!$D$3:$D$502,"&lt;="&amp;Y$3,Solicitudes!$E$3:$E$502,"&gt;="&amp;Y$3,Solicitudes!$G$3:$G$502,"Aprobada",Solicitudes!$L$3:$L$502,"Ausencia")&gt;0,"L",IF(COUNTIFS(Solicitudes!$A$3:$A$502,$A60,Solicitudes!$D$3:$D$502,"&lt;="&amp;Y$3,Solicitudes!$E$3:$E$502,"&gt;="&amp;Y$3,Solicitudes!$G$3:$G$502,"Solicitada")+COUNTIFS(Solicitudes!$A$3:$A$502,$A60,Solicitudes!$D$3:$D$502,"&lt;="&amp;Y$3,Solicitudes!$E$3:$E$502,"&gt;="&amp;Y$3,Solicitudes!$G$3:$G$502,"Planificada")&gt;0,"P",""))))</f>
        <v/>
      </c>
      <c r="Z60" s="27">
        <f>IF(OR(Z$3="",$A60=""),"",IF(COUNTIFS(Solicitudes!$A$3:$A$502,$A60,Solicitudes!$D$3:$D$502,"&lt;="&amp;Z$3,Solicitudes!$E$3:$E$502,"&gt;="&amp;Z$3,Solicitudes!$G$3:$G$502,"Aprobada",Solicitudes!$L$3:$L$502,"&lt;&gt;Licencia",Solicitudes!$L$3:$L$502,"&lt;&gt;Ausencia")&gt;0,"V",IF(COUNTIFS(Solicitudes!$A$3:$A$502,$A60,Solicitudes!$D$3:$D$502,"&lt;="&amp;Z$3,Solicitudes!$E$3:$E$502,"&gt;="&amp;Z$3,Solicitudes!$G$3:$G$502,"Aprobada",Solicitudes!$L$3:$L$502,"Licencia")+COUNTIFS(Solicitudes!$A$3:$A$502,$A60,Solicitudes!$D$3:$D$502,"&lt;="&amp;Z$3,Solicitudes!$E$3:$E$502,"&gt;="&amp;Z$3,Solicitudes!$G$3:$G$502,"Aprobada",Solicitudes!$L$3:$L$502,"Ausencia")&gt;0,"L",IF(COUNTIFS(Solicitudes!$A$3:$A$502,$A60,Solicitudes!$D$3:$D$502,"&lt;="&amp;Z$3,Solicitudes!$E$3:$E$502,"&gt;="&amp;Z$3,Solicitudes!$G$3:$G$502,"Solicitada")+COUNTIFS(Solicitudes!$A$3:$A$502,$A60,Solicitudes!$D$3:$D$502,"&lt;="&amp;Z$3,Solicitudes!$E$3:$E$502,"&gt;="&amp;Z$3,Solicitudes!$G$3:$G$502,"Planificada")&gt;0,"P",""))))</f>
        <v/>
      </c>
      <c r="AA60" s="27">
        <f>IF(OR(AA$3="",$A60=""),"",IF(COUNTIFS(Solicitudes!$A$3:$A$502,$A60,Solicitudes!$D$3:$D$502,"&lt;="&amp;AA$3,Solicitudes!$E$3:$E$502,"&gt;="&amp;AA$3,Solicitudes!$G$3:$G$502,"Aprobada",Solicitudes!$L$3:$L$502,"&lt;&gt;Licencia",Solicitudes!$L$3:$L$502,"&lt;&gt;Ausencia")&gt;0,"V",IF(COUNTIFS(Solicitudes!$A$3:$A$502,$A60,Solicitudes!$D$3:$D$502,"&lt;="&amp;AA$3,Solicitudes!$E$3:$E$502,"&gt;="&amp;AA$3,Solicitudes!$G$3:$G$502,"Aprobada",Solicitudes!$L$3:$L$502,"Licencia")+COUNTIFS(Solicitudes!$A$3:$A$502,$A60,Solicitudes!$D$3:$D$502,"&lt;="&amp;AA$3,Solicitudes!$E$3:$E$502,"&gt;="&amp;AA$3,Solicitudes!$G$3:$G$502,"Aprobada",Solicitudes!$L$3:$L$502,"Ausencia")&gt;0,"L",IF(COUNTIFS(Solicitudes!$A$3:$A$502,$A60,Solicitudes!$D$3:$D$502,"&lt;="&amp;AA$3,Solicitudes!$E$3:$E$502,"&gt;="&amp;AA$3,Solicitudes!$G$3:$G$502,"Solicitada")+COUNTIFS(Solicitudes!$A$3:$A$502,$A60,Solicitudes!$D$3:$D$502,"&lt;="&amp;AA$3,Solicitudes!$E$3:$E$502,"&gt;="&amp;AA$3,Solicitudes!$G$3:$G$502,"Planificada")&gt;0,"P",""))))</f>
        <v/>
      </c>
      <c r="AB60" s="27">
        <f>IF(OR(AB$3="",$A60=""),"",IF(COUNTIFS(Solicitudes!$A$3:$A$502,$A60,Solicitudes!$D$3:$D$502,"&lt;="&amp;AB$3,Solicitudes!$E$3:$E$502,"&gt;="&amp;AB$3,Solicitudes!$G$3:$G$502,"Aprobada",Solicitudes!$L$3:$L$502,"&lt;&gt;Licencia",Solicitudes!$L$3:$L$502,"&lt;&gt;Ausencia")&gt;0,"V",IF(COUNTIFS(Solicitudes!$A$3:$A$502,$A60,Solicitudes!$D$3:$D$502,"&lt;="&amp;AB$3,Solicitudes!$E$3:$E$502,"&gt;="&amp;AB$3,Solicitudes!$G$3:$G$502,"Aprobada",Solicitudes!$L$3:$L$502,"Licencia")+COUNTIFS(Solicitudes!$A$3:$A$502,$A60,Solicitudes!$D$3:$D$502,"&lt;="&amp;AB$3,Solicitudes!$E$3:$E$502,"&gt;="&amp;AB$3,Solicitudes!$G$3:$G$502,"Aprobada",Solicitudes!$L$3:$L$502,"Ausencia")&gt;0,"L",IF(COUNTIFS(Solicitudes!$A$3:$A$502,$A60,Solicitudes!$D$3:$D$502,"&lt;="&amp;AB$3,Solicitudes!$E$3:$E$502,"&gt;="&amp;AB$3,Solicitudes!$G$3:$G$502,"Solicitada")+COUNTIFS(Solicitudes!$A$3:$A$502,$A60,Solicitudes!$D$3:$D$502,"&lt;="&amp;AB$3,Solicitudes!$E$3:$E$502,"&gt;="&amp;AB$3,Solicitudes!$G$3:$G$502,"Planificada")&gt;0,"P",""))))</f>
        <v/>
      </c>
      <c r="AC60" s="27">
        <f>IF(OR(AC$3="",$A60=""),"",IF(COUNTIFS(Solicitudes!$A$3:$A$502,$A60,Solicitudes!$D$3:$D$502,"&lt;="&amp;AC$3,Solicitudes!$E$3:$E$502,"&gt;="&amp;AC$3,Solicitudes!$G$3:$G$502,"Aprobada",Solicitudes!$L$3:$L$502,"&lt;&gt;Licencia",Solicitudes!$L$3:$L$502,"&lt;&gt;Ausencia")&gt;0,"V",IF(COUNTIFS(Solicitudes!$A$3:$A$502,$A60,Solicitudes!$D$3:$D$502,"&lt;="&amp;AC$3,Solicitudes!$E$3:$E$502,"&gt;="&amp;AC$3,Solicitudes!$G$3:$G$502,"Aprobada",Solicitudes!$L$3:$L$502,"Licencia")+COUNTIFS(Solicitudes!$A$3:$A$502,$A60,Solicitudes!$D$3:$D$502,"&lt;="&amp;AC$3,Solicitudes!$E$3:$E$502,"&gt;="&amp;AC$3,Solicitudes!$G$3:$G$502,"Aprobada",Solicitudes!$L$3:$L$502,"Ausencia")&gt;0,"L",IF(COUNTIFS(Solicitudes!$A$3:$A$502,$A60,Solicitudes!$D$3:$D$502,"&lt;="&amp;AC$3,Solicitudes!$E$3:$E$502,"&gt;="&amp;AC$3,Solicitudes!$G$3:$G$502,"Solicitada")+COUNTIFS(Solicitudes!$A$3:$A$502,$A60,Solicitudes!$D$3:$D$502,"&lt;="&amp;AC$3,Solicitudes!$E$3:$E$502,"&gt;="&amp;AC$3,Solicitudes!$G$3:$G$502,"Planificada")&gt;0,"P",""))))</f>
        <v/>
      </c>
      <c r="AD60" s="27">
        <f>IF(OR(AD$3="",$A60=""),"",IF(COUNTIFS(Solicitudes!$A$3:$A$502,$A60,Solicitudes!$D$3:$D$502,"&lt;="&amp;AD$3,Solicitudes!$E$3:$E$502,"&gt;="&amp;AD$3,Solicitudes!$G$3:$G$502,"Aprobada",Solicitudes!$L$3:$L$502,"&lt;&gt;Licencia",Solicitudes!$L$3:$L$502,"&lt;&gt;Ausencia")&gt;0,"V",IF(COUNTIFS(Solicitudes!$A$3:$A$502,$A60,Solicitudes!$D$3:$D$502,"&lt;="&amp;AD$3,Solicitudes!$E$3:$E$502,"&gt;="&amp;AD$3,Solicitudes!$G$3:$G$502,"Aprobada",Solicitudes!$L$3:$L$502,"Licencia")+COUNTIFS(Solicitudes!$A$3:$A$502,$A60,Solicitudes!$D$3:$D$502,"&lt;="&amp;AD$3,Solicitudes!$E$3:$E$502,"&gt;="&amp;AD$3,Solicitudes!$G$3:$G$502,"Aprobada",Solicitudes!$L$3:$L$502,"Ausencia")&gt;0,"L",IF(COUNTIFS(Solicitudes!$A$3:$A$502,$A60,Solicitudes!$D$3:$D$502,"&lt;="&amp;AD$3,Solicitudes!$E$3:$E$502,"&gt;="&amp;AD$3,Solicitudes!$G$3:$G$502,"Solicitada")+COUNTIFS(Solicitudes!$A$3:$A$502,$A60,Solicitudes!$D$3:$D$502,"&lt;="&amp;AD$3,Solicitudes!$E$3:$E$502,"&gt;="&amp;AD$3,Solicitudes!$G$3:$G$502,"Planificada")&gt;0,"P",""))))</f>
        <v/>
      </c>
      <c r="AE60" s="27">
        <f>IF(OR(AE$3="",$A60=""),"",IF(COUNTIFS(Solicitudes!$A$3:$A$502,$A60,Solicitudes!$D$3:$D$502,"&lt;="&amp;AE$3,Solicitudes!$E$3:$E$502,"&gt;="&amp;AE$3,Solicitudes!$G$3:$G$502,"Aprobada",Solicitudes!$L$3:$L$502,"&lt;&gt;Licencia",Solicitudes!$L$3:$L$502,"&lt;&gt;Ausencia")&gt;0,"V",IF(COUNTIFS(Solicitudes!$A$3:$A$502,$A60,Solicitudes!$D$3:$D$502,"&lt;="&amp;AE$3,Solicitudes!$E$3:$E$502,"&gt;="&amp;AE$3,Solicitudes!$G$3:$G$502,"Aprobada",Solicitudes!$L$3:$L$502,"Licencia")+COUNTIFS(Solicitudes!$A$3:$A$502,$A60,Solicitudes!$D$3:$D$502,"&lt;="&amp;AE$3,Solicitudes!$E$3:$E$502,"&gt;="&amp;AE$3,Solicitudes!$G$3:$G$502,"Aprobada",Solicitudes!$L$3:$L$502,"Ausencia")&gt;0,"L",IF(COUNTIFS(Solicitudes!$A$3:$A$502,$A60,Solicitudes!$D$3:$D$502,"&lt;="&amp;AE$3,Solicitudes!$E$3:$E$502,"&gt;="&amp;AE$3,Solicitudes!$G$3:$G$502,"Solicitada")+COUNTIFS(Solicitudes!$A$3:$A$502,$A60,Solicitudes!$D$3:$D$502,"&lt;="&amp;AE$3,Solicitudes!$E$3:$E$502,"&gt;="&amp;AE$3,Solicitudes!$G$3:$G$502,"Planificada")&gt;0,"P",""))))</f>
        <v/>
      </c>
      <c r="AF60" s="27">
        <f>IF(OR(AF$3="",$A60=""),"",IF(COUNTIFS(Solicitudes!$A$3:$A$502,$A60,Solicitudes!$D$3:$D$502,"&lt;="&amp;AF$3,Solicitudes!$E$3:$E$502,"&gt;="&amp;AF$3,Solicitudes!$G$3:$G$502,"Aprobada",Solicitudes!$L$3:$L$502,"&lt;&gt;Licencia",Solicitudes!$L$3:$L$502,"&lt;&gt;Ausencia")&gt;0,"V",IF(COUNTIFS(Solicitudes!$A$3:$A$502,$A60,Solicitudes!$D$3:$D$502,"&lt;="&amp;AF$3,Solicitudes!$E$3:$E$502,"&gt;="&amp;AF$3,Solicitudes!$G$3:$G$502,"Aprobada",Solicitudes!$L$3:$L$502,"Licencia")+COUNTIFS(Solicitudes!$A$3:$A$502,$A60,Solicitudes!$D$3:$D$502,"&lt;="&amp;AF$3,Solicitudes!$E$3:$E$502,"&gt;="&amp;AF$3,Solicitudes!$G$3:$G$502,"Aprobada",Solicitudes!$L$3:$L$502,"Ausencia")&gt;0,"L",IF(COUNTIFS(Solicitudes!$A$3:$A$502,$A60,Solicitudes!$D$3:$D$502,"&lt;="&amp;AF$3,Solicitudes!$E$3:$E$502,"&gt;="&amp;AF$3,Solicitudes!$G$3:$G$502,"Solicitada")+COUNTIFS(Solicitudes!$A$3:$A$502,$A60,Solicitudes!$D$3:$D$502,"&lt;="&amp;AF$3,Solicitudes!$E$3:$E$502,"&gt;="&amp;AF$3,Solicitudes!$G$3:$G$502,"Planificada")&gt;0,"P",""))))</f>
        <v/>
      </c>
      <c r="AG60" s="27">
        <f>IF(OR(AG$3="",$A60=""),"",IF(COUNTIFS(Solicitudes!$A$3:$A$502,$A60,Solicitudes!$D$3:$D$502,"&lt;="&amp;AG$3,Solicitudes!$E$3:$E$502,"&gt;="&amp;AG$3,Solicitudes!$G$3:$G$502,"Aprobada",Solicitudes!$L$3:$L$502,"&lt;&gt;Licencia",Solicitudes!$L$3:$L$502,"&lt;&gt;Ausencia")&gt;0,"V",IF(COUNTIFS(Solicitudes!$A$3:$A$502,$A60,Solicitudes!$D$3:$D$502,"&lt;="&amp;AG$3,Solicitudes!$E$3:$E$502,"&gt;="&amp;AG$3,Solicitudes!$G$3:$G$502,"Aprobada",Solicitudes!$L$3:$L$502,"Licencia")+COUNTIFS(Solicitudes!$A$3:$A$502,$A60,Solicitudes!$D$3:$D$502,"&lt;="&amp;AG$3,Solicitudes!$E$3:$E$502,"&gt;="&amp;AG$3,Solicitudes!$G$3:$G$502,"Aprobada",Solicitudes!$L$3:$L$502,"Ausencia")&gt;0,"L",IF(COUNTIFS(Solicitudes!$A$3:$A$502,$A60,Solicitudes!$D$3:$D$502,"&lt;="&amp;AG$3,Solicitudes!$E$3:$E$502,"&gt;="&amp;AG$3,Solicitudes!$G$3:$G$502,"Solicitada")+COUNTIFS(Solicitudes!$A$3:$A$502,$A60,Solicitudes!$D$3:$D$502,"&lt;="&amp;AG$3,Solicitudes!$E$3:$E$502,"&gt;="&amp;AG$3,Solicitudes!$G$3:$G$502,"Planificada")&gt;0,"P",""))))</f>
        <v/>
      </c>
    </row>
    <row r="61">
      <c r="A61">
        <f>IF(Saldos!A61="","",Saldos!A61)</f>
        <v/>
      </c>
      <c r="B61">
        <f>IF(A61="","",Saldos!B61)</f>
        <v/>
      </c>
      <c r="C61" s="27">
        <f>IF(OR(C$3="",$A61=""),"",IF(COUNTIFS(Solicitudes!$A$3:$A$502,$A61,Solicitudes!$D$3:$D$502,"&lt;="&amp;C$3,Solicitudes!$E$3:$E$502,"&gt;="&amp;C$3,Solicitudes!$G$3:$G$502,"Aprobada",Solicitudes!$L$3:$L$502,"&lt;&gt;Licencia",Solicitudes!$L$3:$L$502,"&lt;&gt;Ausencia")&gt;0,"V",IF(COUNTIFS(Solicitudes!$A$3:$A$502,$A61,Solicitudes!$D$3:$D$502,"&lt;="&amp;C$3,Solicitudes!$E$3:$E$502,"&gt;="&amp;C$3,Solicitudes!$G$3:$G$502,"Aprobada",Solicitudes!$L$3:$L$502,"Licencia")+COUNTIFS(Solicitudes!$A$3:$A$502,$A61,Solicitudes!$D$3:$D$502,"&lt;="&amp;C$3,Solicitudes!$E$3:$E$502,"&gt;="&amp;C$3,Solicitudes!$G$3:$G$502,"Aprobada",Solicitudes!$L$3:$L$502,"Ausencia")&gt;0,"L",IF(COUNTIFS(Solicitudes!$A$3:$A$502,$A61,Solicitudes!$D$3:$D$502,"&lt;="&amp;C$3,Solicitudes!$E$3:$E$502,"&gt;="&amp;C$3,Solicitudes!$G$3:$G$502,"Solicitada")+COUNTIFS(Solicitudes!$A$3:$A$502,$A61,Solicitudes!$D$3:$D$502,"&lt;="&amp;C$3,Solicitudes!$E$3:$E$502,"&gt;="&amp;C$3,Solicitudes!$G$3:$G$502,"Planificada")&gt;0,"P",""))))</f>
        <v/>
      </c>
      <c r="D61" s="27">
        <f>IF(OR(D$3="",$A61=""),"",IF(COUNTIFS(Solicitudes!$A$3:$A$502,$A61,Solicitudes!$D$3:$D$502,"&lt;="&amp;D$3,Solicitudes!$E$3:$E$502,"&gt;="&amp;D$3,Solicitudes!$G$3:$G$502,"Aprobada",Solicitudes!$L$3:$L$502,"&lt;&gt;Licencia",Solicitudes!$L$3:$L$502,"&lt;&gt;Ausencia")&gt;0,"V",IF(COUNTIFS(Solicitudes!$A$3:$A$502,$A61,Solicitudes!$D$3:$D$502,"&lt;="&amp;D$3,Solicitudes!$E$3:$E$502,"&gt;="&amp;D$3,Solicitudes!$G$3:$G$502,"Aprobada",Solicitudes!$L$3:$L$502,"Licencia")+COUNTIFS(Solicitudes!$A$3:$A$502,$A61,Solicitudes!$D$3:$D$502,"&lt;="&amp;D$3,Solicitudes!$E$3:$E$502,"&gt;="&amp;D$3,Solicitudes!$G$3:$G$502,"Aprobada",Solicitudes!$L$3:$L$502,"Ausencia")&gt;0,"L",IF(COUNTIFS(Solicitudes!$A$3:$A$502,$A61,Solicitudes!$D$3:$D$502,"&lt;="&amp;D$3,Solicitudes!$E$3:$E$502,"&gt;="&amp;D$3,Solicitudes!$G$3:$G$502,"Solicitada")+COUNTIFS(Solicitudes!$A$3:$A$502,$A61,Solicitudes!$D$3:$D$502,"&lt;="&amp;D$3,Solicitudes!$E$3:$E$502,"&gt;="&amp;D$3,Solicitudes!$G$3:$G$502,"Planificada")&gt;0,"P",""))))</f>
        <v/>
      </c>
      <c r="E61" s="27">
        <f>IF(OR(E$3="",$A61=""),"",IF(COUNTIFS(Solicitudes!$A$3:$A$502,$A61,Solicitudes!$D$3:$D$502,"&lt;="&amp;E$3,Solicitudes!$E$3:$E$502,"&gt;="&amp;E$3,Solicitudes!$G$3:$G$502,"Aprobada",Solicitudes!$L$3:$L$502,"&lt;&gt;Licencia",Solicitudes!$L$3:$L$502,"&lt;&gt;Ausencia")&gt;0,"V",IF(COUNTIFS(Solicitudes!$A$3:$A$502,$A61,Solicitudes!$D$3:$D$502,"&lt;="&amp;E$3,Solicitudes!$E$3:$E$502,"&gt;="&amp;E$3,Solicitudes!$G$3:$G$502,"Aprobada",Solicitudes!$L$3:$L$502,"Licencia")+COUNTIFS(Solicitudes!$A$3:$A$502,$A61,Solicitudes!$D$3:$D$502,"&lt;="&amp;E$3,Solicitudes!$E$3:$E$502,"&gt;="&amp;E$3,Solicitudes!$G$3:$G$502,"Aprobada",Solicitudes!$L$3:$L$502,"Ausencia")&gt;0,"L",IF(COUNTIFS(Solicitudes!$A$3:$A$502,$A61,Solicitudes!$D$3:$D$502,"&lt;="&amp;E$3,Solicitudes!$E$3:$E$502,"&gt;="&amp;E$3,Solicitudes!$G$3:$G$502,"Solicitada")+COUNTIFS(Solicitudes!$A$3:$A$502,$A61,Solicitudes!$D$3:$D$502,"&lt;="&amp;E$3,Solicitudes!$E$3:$E$502,"&gt;="&amp;E$3,Solicitudes!$G$3:$G$502,"Planificada")&gt;0,"P",""))))</f>
        <v/>
      </c>
      <c r="F61" s="27">
        <f>IF(OR(F$3="",$A61=""),"",IF(COUNTIFS(Solicitudes!$A$3:$A$502,$A61,Solicitudes!$D$3:$D$502,"&lt;="&amp;F$3,Solicitudes!$E$3:$E$502,"&gt;="&amp;F$3,Solicitudes!$G$3:$G$502,"Aprobada",Solicitudes!$L$3:$L$502,"&lt;&gt;Licencia",Solicitudes!$L$3:$L$502,"&lt;&gt;Ausencia")&gt;0,"V",IF(COUNTIFS(Solicitudes!$A$3:$A$502,$A61,Solicitudes!$D$3:$D$502,"&lt;="&amp;F$3,Solicitudes!$E$3:$E$502,"&gt;="&amp;F$3,Solicitudes!$G$3:$G$502,"Aprobada",Solicitudes!$L$3:$L$502,"Licencia")+COUNTIFS(Solicitudes!$A$3:$A$502,$A61,Solicitudes!$D$3:$D$502,"&lt;="&amp;F$3,Solicitudes!$E$3:$E$502,"&gt;="&amp;F$3,Solicitudes!$G$3:$G$502,"Aprobada",Solicitudes!$L$3:$L$502,"Ausencia")&gt;0,"L",IF(COUNTIFS(Solicitudes!$A$3:$A$502,$A61,Solicitudes!$D$3:$D$502,"&lt;="&amp;F$3,Solicitudes!$E$3:$E$502,"&gt;="&amp;F$3,Solicitudes!$G$3:$G$502,"Solicitada")+COUNTIFS(Solicitudes!$A$3:$A$502,$A61,Solicitudes!$D$3:$D$502,"&lt;="&amp;F$3,Solicitudes!$E$3:$E$502,"&gt;="&amp;F$3,Solicitudes!$G$3:$G$502,"Planificada")&gt;0,"P",""))))</f>
        <v/>
      </c>
      <c r="G61" s="27">
        <f>IF(OR(G$3="",$A61=""),"",IF(COUNTIFS(Solicitudes!$A$3:$A$502,$A61,Solicitudes!$D$3:$D$502,"&lt;="&amp;G$3,Solicitudes!$E$3:$E$502,"&gt;="&amp;G$3,Solicitudes!$G$3:$G$502,"Aprobada",Solicitudes!$L$3:$L$502,"&lt;&gt;Licencia",Solicitudes!$L$3:$L$502,"&lt;&gt;Ausencia")&gt;0,"V",IF(COUNTIFS(Solicitudes!$A$3:$A$502,$A61,Solicitudes!$D$3:$D$502,"&lt;="&amp;G$3,Solicitudes!$E$3:$E$502,"&gt;="&amp;G$3,Solicitudes!$G$3:$G$502,"Aprobada",Solicitudes!$L$3:$L$502,"Licencia")+COUNTIFS(Solicitudes!$A$3:$A$502,$A61,Solicitudes!$D$3:$D$502,"&lt;="&amp;G$3,Solicitudes!$E$3:$E$502,"&gt;="&amp;G$3,Solicitudes!$G$3:$G$502,"Aprobada",Solicitudes!$L$3:$L$502,"Ausencia")&gt;0,"L",IF(COUNTIFS(Solicitudes!$A$3:$A$502,$A61,Solicitudes!$D$3:$D$502,"&lt;="&amp;G$3,Solicitudes!$E$3:$E$502,"&gt;="&amp;G$3,Solicitudes!$G$3:$G$502,"Solicitada")+COUNTIFS(Solicitudes!$A$3:$A$502,$A61,Solicitudes!$D$3:$D$502,"&lt;="&amp;G$3,Solicitudes!$E$3:$E$502,"&gt;="&amp;G$3,Solicitudes!$G$3:$G$502,"Planificada")&gt;0,"P",""))))</f>
        <v/>
      </c>
      <c r="H61" s="27">
        <f>IF(OR(H$3="",$A61=""),"",IF(COUNTIFS(Solicitudes!$A$3:$A$502,$A61,Solicitudes!$D$3:$D$502,"&lt;="&amp;H$3,Solicitudes!$E$3:$E$502,"&gt;="&amp;H$3,Solicitudes!$G$3:$G$502,"Aprobada",Solicitudes!$L$3:$L$502,"&lt;&gt;Licencia",Solicitudes!$L$3:$L$502,"&lt;&gt;Ausencia")&gt;0,"V",IF(COUNTIFS(Solicitudes!$A$3:$A$502,$A61,Solicitudes!$D$3:$D$502,"&lt;="&amp;H$3,Solicitudes!$E$3:$E$502,"&gt;="&amp;H$3,Solicitudes!$G$3:$G$502,"Aprobada",Solicitudes!$L$3:$L$502,"Licencia")+COUNTIFS(Solicitudes!$A$3:$A$502,$A61,Solicitudes!$D$3:$D$502,"&lt;="&amp;H$3,Solicitudes!$E$3:$E$502,"&gt;="&amp;H$3,Solicitudes!$G$3:$G$502,"Aprobada",Solicitudes!$L$3:$L$502,"Ausencia")&gt;0,"L",IF(COUNTIFS(Solicitudes!$A$3:$A$502,$A61,Solicitudes!$D$3:$D$502,"&lt;="&amp;H$3,Solicitudes!$E$3:$E$502,"&gt;="&amp;H$3,Solicitudes!$G$3:$G$502,"Solicitada")+COUNTIFS(Solicitudes!$A$3:$A$502,$A61,Solicitudes!$D$3:$D$502,"&lt;="&amp;H$3,Solicitudes!$E$3:$E$502,"&gt;="&amp;H$3,Solicitudes!$G$3:$G$502,"Planificada")&gt;0,"P",""))))</f>
        <v/>
      </c>
      <c r="I61" s="27">
        <f>IF(OR(I$3="",$A61=""),"",IF(COUNTIFS(Solicitudes!$A$3:$A$502,$A61,Solicitudes!$D$3:$D$502,"&lt;="&amp;I$3,Solicitudes!$E$3:$E$502,"&gt;="&amp;I$3,Solicitudes!$G$3:$G$502,"Aprobada",Solicitudes!$L$3:$L$502,"&lt;&gt;Licencia",Solicitudes!$L$3:$L$502,"&lt;&gt;Ausencia")&gt;0,"V",IF(COUNTIFS(Solicitudes!$A$3:$A$502,$A61,Solicitudes!$D$3:$D$502,"&lt;="&amp;I$3,Solicitudes!$E$3:$E$502,"&gt;="&amp;I$3,Solicitudes!$G$3:$G$502,"Aprobada",Solicitudes!$L$3:$L$502,"Licencia")+COUNTIFS(Solicitudes!$A$3:$A$502,$A61,Solicitudes!$D$3:$D$502,"&lt;="&amp;I$3,Solicitudes!$E$3:$E$502,"&gt;="&amp;I$3,Solicitudes!$G$3:$G$502,"Aprobada",Solicitudes!$L$3:$L$502,"Ausencia")&gt;0,"L",IF(COUNTIFS(Solicitudes!$A$3:$A$502,$A61,Solicitudes!$D$3:$D$502,"&lt;="&amp;I$3,Solicitudes!$E$3:$E$502,"&gt;="&amp;I$3,Solicitudes!$G$3:$G$502,"Solicitada")+COUNTIFS(Solicitudes!$A$3:$A$502,$A61,Solicitudes!$D$3:$D$502,"&lt;="&amp;I$3,Solicitudes!$E$3:$E$502,"&gt;="&amp;I$3,Solicitudes!$G$3:$G$502,"Planificada")&gt;0,"P",""))))</f>
        <v/>
      </c>
      <c r="J61" s="27">
        <f>IF(OR(J$3="",$A61=""),"",IF(COUNTIFS(Solicitudes!$A$3:$A$502,$A61,Solicitudes!$D$3:$D$502,"&lt;="&amp;J$3,Solicitudes!$E$3:$E$502,"&gt;="&amp;J$3,Solicitudes!$G$3:$G$502,"Aprobada",Solicitudes!$L$3:$L$502,"&lt;&gt;Licencia",Solicitudes!$L$3:$L$502,"&lt;&gt;Ausencia")&gt;0,"V",IF(COUNTIFS(Solicitudes!$A$3:$A$502,$A61,Solicitudes!$D$3:$D$502,"&lt;="&amp;J$3,Solicitudes!$E$3:$E$502,"&gt;="&amp;J$3,Solicitudes!$G$3:$G$502,"Aprobada",Solicitudes!$L$3:$L$502,"Licencia")+COUNTIFS(Solicitudes!$A$3:$A$502,$A61,Solicitudes!$D$3:$D$502,"&lt;="&amp;J$3,Solicitudes!$E$3:$E$502,"&gt;="&amp;J$3,Solicitudes!$G$3:$G$502,"Aprobada",Solicitudes!$L$3:$L$502,"Ausencia")&gt;0,"L",IF(COUNTIFS(Solicitudes!$A$3:$A$502,$A61,Solicitudes!$D$3:$D$502,"&lt;="&amp;J$3,Solicitudes!$E$3:$E$502,"&gt;="&amp;J$3,Solicitudes!$G$3:$G$502,"Solicitada")+COUNTIFS(Solicitudes!$A$3:$A$502,$A61,Solicitudes!$D$3:$D$502,"&lt;="&amp;J$3,Solicitudes!$E$3:$E$502,"&gt;="&amp;J$3,Solicitudes!$G$3:$G$502,"Planificada")&gt;0,"P",""))))</f>
        <v/>
      </c>
      <c r="K61" s="27">
        <f>IF(OR(K$3="",$A61=""),"",IF(COUNTIFS(Solicitudes!$A$3:$A$502,$A61,Solicitudes!$D$3:$D$502,"&lt;="&amp;K$3,Solicitudes!$E$3:$E$502,"&gt;="&amp;K$3,Solicitudes!$G$3:$G$502,"Aprobada",Solicitudes!$L$3:$L$502,"&lt;&gt;Licencia",Solicitudes!$L$3:$L$502,"&lt;&gt;Ausencia")&gt;0,"V",IF(COUNTIFS(Solicitudes!$A$3:$A$502,$A61,Solicitudes!$D$3:$D$502,"&lt;="&amp;K$3,Solicitudes!$E$3:$E$502,"&gt;="&amp;K$3,Solicitudes!$G$3:$G$502,"Aprobada",Solicitudes!$L$3:$L$502,"Licencia")+COUNTIFS(Solicitudes!$A$3:$A$502,$A61,Solicitudes!$D$3:$D$502,"&lt;="&amp;K$3,Solicitudes!$E$3:$E$502,"&gt;="&amp;K$3,Solicitudes!$G$3:$G$502,"Aprobada",Solicitudes!$L$3:$L$502,"Ausencia")&gt;0,"L",IF(COUNTIFS(Solicitudes!$A$3:$A$502,$A61,Solicitudes!$D$3:$D$502,"&lt;="&amp;K$3,Solicitudes!$E$3:$E$502,"&gt;="&amp;K$3,Solicitudes!$G$3:$G$502,"Solicitada")+COUNTIFS(Solicitudes!$A$3:$A$502,$A61,Solicitudes!$D$3:$D$502,"&lt;="&amp;K$3,Solicitudes!$E$3:$E$502,"&gt;="&amp;K$3,Solicitudes!$G$3:$G$502,"Planificada")&gt;0,"P",""))))</f>
        <v/>
      </c>
      <c r="L61" s="27">
        <f>IF(OR(L$3="",$A61=""),"",IF(COUNTIFS(Solicitudes!$A$3:$A$502,$A61,Solicitudes!$D$3:$D$502,"&lt;="&amp;L$3,Solicitudes!$E$3:$E$502,"&gt;="&amp;L$3,Solicitudes!$G$3:$G$502,"Aprobada",Solicitudes!$L$3:$L$502,"&lt;&gt;Licencia",Solicitudes!$L$3:$L$502,"&lt;&gt;Ausencia")&gt;0,"V",IF(COUNTIFS(Solicitudes!$A$3:$A$502,$A61,Solicitudes!$D$3:$D$502,"&lt;="&amp;L$3,Solicitudes!$E$3:$E$502,"&gt;="&amp;L$3,Solicitudes!$G$3:$G$502,"Aprobada",Solicitudes!$L$3:$L$502,"Licencia")+COUNTIFS(Solicitudes!$A$3:$A$502,$A61,Solicitudes!$D$3:$D$502,"&lt;="&amp;L$3,Solicitudes!$E$3:$E$502,"&gt;="&amp;L$3,Solicitudes!$G$3:$G$502,"Aprobada",Solicitudes!$L$3:$L$502,"Ausencia")&gt;0,"L",IF(COUNTIFS(Solicitudes!$A$3:$A$502,$A61,Solicitudes!$D$3:$D$502,"&lt;="&amp;L$3,Solicitudes!$E$3:$E$502,"&gt;="&amp;L$3,Solicitudes!$G$3:$G$502,"Solicitada")+COUNTIFS(Solicitudes!$A$3:$A$502,$A61,Solicitudes!$D$3:$D$502,"&lt;="&amp;L$3,Solicitudes!$E$3:$E$502,"&gt;="&amp;L$3,Solicitudes!$G$3:$G$502,"Planificada")&gt;0,"P",""))))</f>
        <v/>
      </c>
      <c r="M61" s="27">
        <f>IF(OR(M$3="",$A61=""),"",IF(COUNTIFS(Solicitudes!$A$3:$A$502,$A61,Solicitudes!$D$3:$D$502,"&lt;="&amp;M$3,Solicitudes!$E$3:$E$502,"&gt;="&amp;M$3,Solicitudes!$G$3:$G$502,"Aprobada",Solicitudes!$L$3:$L$502,"&lt;&gt;Licencia",Solicitudes!$L$3:$L$502,"&lt;&gt;Ausencia")&gt;0,"V",IF(COUNTIFS(Solicitudes!$A$3:$A$502,$A61,Solicitudes!$D$3:$D$502,"&lt;="&amp;M$3,Solicitudes!$E$3:$E$502,"&gt;="&amp;M$3,Solicitudes!$G$3:$G$502,"Aprobada",Solicitudes!$L$3:$L$502,"Licencia")+COUNTIFS(Solicitudes!$A$3:$A$502,$A61,Solicitudes!$D$3:$D$502,"&lt;="&amp;M$3,Solicitudes!$E$3:$E$502,"&gt;="&amp;M$3,Solicitudes!$G$3:$G$502,"Aprobada",Solicitudes!$L$3:$L$502,"Ausencia")&gt;0,"L",IF(COUNTIFS(Solicitudes!$A$3:$A$502,$A61,Solicitudes!$D$3:$D$502,"&lt;="&amp;M$3,Solicitudes!$E$3:$E$502,"&gt;="&amp;M$3,Solicitudes!$G$3:$G$502,"Solicitada")+COUNTIFS(Solicitudes!$A$3:$A$502,$A61,Solicitudes!$D$3:$D$502,"&lt;="&amp;M$3,Solicitudes!$E$3:$E$502,"&gt;="&amp;M$3,Solicitudes!$G$3:$G$502,"Planificada")&gt;0,"P",""))))</f>
        <v/>
      </c>
      <c r="N61" s="27">
        <f>IF(OR(N$3="",$A61=""),"",IF(COUNTIFS(Solicitudes!$A$3:$A$502,$A61,Solicitudes!$D$3:$D$502,"&lt;="&amp;N$3,Solicitudes!$E$3:$E$502,"&gt;="&amp;N$3,Solicitudes!$G$3:$G$502,"Aprobada",Solicitudes!$L$3:$L$502,"&lt;&gt;Licencia",Solicitudes!$L$3:$L$502,"&lt;&gt;Ausencia")&gt;0,"V",IF(COUNTIFS(Solicitudes!$A$3:$A$502,$A61,Solicitudes!$D$3:$D$502,"&lt;="&amp;N$3,Solicitudes!$E$3:$E$502,"&gt;="&amp;N$3,Solicitudes!$G$3:$G$502,"Aprobada",Solicitudes!$L$3:$L$502,"Licencia")+COUNTIFS(Solicitudes!$A$3:$A$502,$A61,Solicitudes!$D$3:$D$502,"&lt;="&amp;N$3,Solicitudes!$E$3:$E$502,"&gt;="&amp;N$3,Solicitudes!$G$3:$G$502,"Aprobada",Solicitudes!$L$3:$L$502,"Ausencia")&gt;0,"L",IF(COUNTIFS(Solicitudes!$A$3:$A$502,$A61,Solicitudes!$D$3:$D$502,"&lt;="&amp;N$3,Solicitudes!$E$3:$E$502,"&gt;="&amp;N$3,Solicitudes!$G$3:$G$502,"Solicitada")+COUNTIFS(Solicitudes!$A$3:$A$502,$A61,Solicitudes!$D$3:$D$502,"&lt;="&amp;N$3,Solicitudes!$E$3:$E$502,"&gt;="&amp;N$3,Solicitudes!$G$3:$G$502,"Planificada")&gt;0,"P",""))))</f>
        <v/>
      </c>
      <c r="O61" s="27">
        <f>IF(OR(O$3="",$A61=""),"",IF(COUNTIFS(Solicitudes!$A$3:$A$502,$A61,Solicitudes!$D$3:$D$502,"&lt;="&amp;O$3,Solicitudes!$E$3:$E$502,"&gt;="&amp;O$3,Solicitudes!$G$3:$G$502,"Aprobada",Solicitudes!$L$3:$L$502,"&lt;&gt;Licencia",Solicitudes!$L$3:$L$502,"&lt;&gt;Ausencia")&gt;0,"V",IF(COUNTIFS(Solicitudes!$A$3:$A$502,$A61,Solicitudes!$D$3:$D$502,"&lt;="&amp;O$3,Solicitudes!$E$3:$E$502,"&gt;="&amp;O$3,Solicitudes!$G$3:$G$502,"Aprobada",Solicitudes!$L$3:$L$502,"Licencia")+COUNTIFS(Solicitudes!$A$3:$A$502,$A61,Solicitudes!$D$3:$D$502,"&lt;="&amp;O$3,Solicitudes!$E$3:$E$502,"&gt;="&amp;O$3,Solicitudes!$G$3:$G$502,"Aprobada",Solicitudes!$L$3:$L$502,"Ausencia")&gt;0,"L",IF(COUNTIFS(Solicitudes!$A$3:$A$502,$A61,Solicitudes!$D$3:$D$502,"&lt;="&amp;O$3,Solicitudes!$E$3:$E$502,"&gt;="&amp;O$3,Solicitudes!$G$3:$G$502,"Solicitada")+COUNTIFS(Solicitudes!$A$3:$A$502,$A61,Solicitudes!$D$3:$D$502,"&lt;="&amp;O$3,Solicitudes!$E$3:$E$502,"&gt;="&amp;O$3,Solicitudes!$G$3:$G$502,"Planificada")&gt;0,"P",""))))</f>
        <v/>
      </c>
      <c r="P61" s="27">
        <f>IF(OR(P$3="",$A61=""),"",IF(COUNTIFS(Solicitudes!$A$3:$A$502,$A61,Solicitudes!$D$3:$D$502,"&lt;="&amp;P$3,Solicitudes!$E$3:$E$502,"&gt;="&amp;P$3,Solicitudes!$G$3:$G$502,"Aprobada",Solicitudes!$L$3:$L$502,"&lt;&gt;Licencia",Solicitudes!$L$3:$L$502,"&lt;&gt;Ausencia")&gt;0,"V",IF(COUNTIFS(Solicitudes!$A$3:$A$502,$A61,Solicitudes!$D$3:$D$502,"&lt;="&amp;P$3,Solicitudes!$E$3:$E$502,"&gt;="&amp;P$3,Solicitudes!$G$3:$G$502,"Aprobada",Solicitudes!$L$3:$L$502,"Licencia")+COUNTIFS(Solicitudes!$A$3:$A$502,$A61,Solicitudes!$D$3:$D$502,"&lt;="&amp;P$3,Solicitudes!$E$3:$E$502,"&gt;="&amp;P$3,Solicitudes!$G$3:$G$502,"Aprobada",Solicitudes!$L$3:$L$502,"Ausencia")&gt;0,"L",IF(COUNTIFS(Solicitudes!$A$3:$A$502,$A61,Solicitudes!$D$3:$D$502,"&lt;="&amp;P$3,Solicitudes!$E$3:$E$502,"&gt;="&amp;P$3,Solicitudes!$G$3:$G$502,"Solicitada")+COUNTIFS(Solicitudes!$A$3:$A$502,$A61,Solicitudes!$D$3:$D$502,"&lt;="&amp;P$3,Solicitudes!$E$3:$E$502,"&gt;="&amp;P$3,Solicitudes!$G$3:$G$502,"Planificada")&gt;0,"P",""))))</f>
        <v/>
      </c>
      <c r="Q61" s="27">
        <f>IF(OR(Q$3="",$A61=""),"",IF(COUNTIFS(Solicitudes!$A$3:$A$502,$A61,Solicitudes!$D$3:$D$502,"&lt;="&amp;Q$3,Solicitudes!$E$3:$E$502,"&gt;="&amp;Q$3,Solicitudes!$G$3:$G$502,"Aprobada",Solicitudes!$L$3:$L$502,"&lt;&gt;Licencia",Solicitudes!$L$3:$L$502,"&lt;&gt;Ausencia")&gt;0,"V",IF(COUNTIFS(Solicitudes!$A$3:$A$502,$A61,Solicitudes!$D$3:$D$502,"&lt;="&amp;Q$3,Solicitudes!$E$3:$E$502,"&gt;="&amp;Q$3,Solicitudes!$G$3:$G$502,"Aprobada",Solicitudes!$L$3:$L$502,"Licencia")+COUNTIFS(Solicitudes!$A$3:$A$502,$A61,Solicitudes!$D$3:$D$502,"&lt;="&amp;Q$3,Solicitudes!$E$3:$E$502,"&gt;="&amp;Q$3,Solicitudes!$G$3:$G$502,"Aprobada",Solicitudes!$L$3:$L$502,"Ausencia")&gt;0,"L",IF(COUNTIFS(Solicitudes!$A$3:$A$502,$A61,Solicitudes!$D$3:$D$502,"&lt;="&amp;Q$3,Solicitudes!$E$3:$E$502,"&gt;="&amp;Q$3,Solicitudes!$G$3:$G$502,"Solicitada")+COUNTIFS(Solicitudes!$A$3:$A$502,$A61,Solicitudes!$D$3:$D$502,"&lt;="&amp;Q$3,Solicitudes!$E$3:$E$502,"&gt;="&amp;Q$3,Solicitudes!$G$3:$G$502,"Planificada")&gt;0,"P",""))))</f>
        <v/>
      </c>
      <c r="R61" s="27">
        <f>IF(OR(R$3="",$A61=""),"",IF(COUNTIFS(Solicitudes!$A$3:$A$502,$A61,Solicitudes!$D$3:$D$502,"&lt;="&amp;R$3,Solicitudes!$E$3:$E$502,"&gt;="&amp;R$3,Solicitudes!$G$3:$G$502,"Aprobada",Solicitudes!$L$3:$L$502,"&lt;&gt;Licencia",Solicitudes!$L$3:$L$502,"&lt;&gt;Ausencia")&gt;0,"V",IF(COUNTIFS(Solicitudes!$A$3:$A$502,$A61,Solicitudes!$D$3:$D$502,"&lt;="&amp;R$3,Solicitudes!$E$3:$E$502,"&gt;="&amp;R$3,Solicitudes!$G$3:$G$502,"Aprobada",Solicitudes!$L$3:$L$502,"Licencia")+COUNTIFS(Solicitudes!$A$3:$A$502,$A61,Solicitudes!$D$3:$D$502,"&lt;="&amp;R$3,Solicitudes!$E$3:$E$502,"&gt;="&amp;R$3,Solicitudes!$G$3:$G$502,"Aprobada",Solicitudes!$L$3:$L$502,"Ausencia")&gt;0,"L",IF(COUNTIFS(Solicitudes!$A$3:$A$502,$A61,Solicitudes!$D$3:$D$502,"&lt;="&amp;R$3,Solicitudes!$E$3:$E$502,"&gt;="&amp;R$3,Solicitudes!$G$3:$G$502,"Solicitada")+COUNTIFS(Solicitudes!$A$3:$A$502,$A61,Solicitudes!$D$3:$D$502,"&lt;="&amp;R$3,Solicitudes!$E$3:$E$502,"&gt;="&amp;R$3,Solicitudes!$G$3:$G$502,"Planificada")&gt;0,"P",""))))</f>
        <v/>
      </c>
      <c r="S61" s="27">
        <f>IF(OR(S$3="",$A61=""),"",IF(COUNTIFS(Solicitudes!$A$3:$A$502,$A61,Solicitudes!$D$3:$D$502,"&lt;="&amp;S$3,Solicitudes!$E$3:$E$502,"&gt;="&amp;S$3,Solicitudes!$G$3:$G$502,"Aprobada",Solicitudes!$L$3:$L$502,"&lt;&gt;Licencia",Solicitudes!$L$3:$L$502,"&lt;&gt;Ausencia")&gt;0,"V",IF(COUNTIFS(Solicitudes!$A$3:$A$502,$A61,Solicitudes!$D$3:$D$502,"&lt;="&amp;S$3,Solicitudes!$E$3:$E$502,"&gt;="&amp;S$3,Solicitudes!$G$3:$G$502,"Aprobada",Solicitudes!$L$3:$L$502,"Licencia")+COUNTIFS(Solicitudes!$A$3:$A$502,$A61,Solicitudes!$D$3:$D$502,"&lt;="&amp;S$3,Solicitudes!$E$3:$E$502,"&gt;="&amp;S$3,Solicitudes!$G$3:$G$502,"Aprobada",Solicitudes!$L$3:$L$502,"Ausencia")&gt;0,"L",IF(COUNTIFS(Solicitudes!$A$3:$A$502,$A61,Solicitudes!$D$3:$D$502,"&lt;="&amp;S$3,Solicitudes!$E$3:$E$502,"&gt;="&amp;S$3,Solicitudes!$G$3:$G$502,"Solicitada")+COUNTIFS(Solicitudes!$A$3:$A$502,$A61,Solicitudes!$D$3:$D$502,"&lt;="&amp;S$3,Solicitudes!$E$3:$E$502,"&gt;="&amp;S$3,Solicitudes!$G$3:$G$502,"Planificada")&gt;0,"P",""))))</f>
        <v/>
      </c>
      <c r="T61" s="27">
        <f>IF(OR(T$3="",$A61=""),"",IF(COUNTIFS(Solicitudes!$A$3:$A$502,$A61,Solicitudes!$D$3:$D$502,"&lt;="&amp;T$3,Solicitudes!$E$3:$E$502,"&gt;="&amp;T$3,Solicitudes!$G$3:$G$502,"Aprobada",Solicitudes!$L$3:$L$502,"&lt;&gt;Licencia",Solicitudes!$L$3:$L$502,"&lt;&gt;Ausencia")&gt;0,"V",IF(COUNTIFS(Solicitudes!$A$3:$A$502,$A61,Solicitudes!$D$3:$D$502,"&lt;="&amp;T$3,Solicitudes!$E$3:$E$502,"&gt;="&amp;T$3,Solicitudes!$G$3:$G$502,"Aprobada",Solicitudes!$L$3:$L$502,"Licencia")+COUNTIFS(Solicitudes!$A$3:$A$502,$A61,Solicitudes!$D$3:$D$502,"&lt;="&amp;T$3,Solicitudes!$E$3:$E$502,"&gt;="&amp;T$3,Solicitudes!$G$3:$G$502,"Aprobada",Solicitudes!$L$3:$L$502,"Ausencia")&gt;0,"L",IF(COUNTIFS(Solicitudes!$A$3:$A$502,$A61,Solicitudes!$D$3:$D$502,"&lt;="&amp;T$3,Solicitudes!$E$3:$E$502,"&gt;="&amp;T$3,Solicitudes!$G$3:$G$502,"Solicitada")+COUNTIFS(Solicitudes!$A$3:$A$502,$A61,Solicitudes!$D$3:$D$502,"&lt;="&amp;T$3,Solicitudes!$E$3:$E$502,"&gt;="&amp;T$3,Solicitudes!$G$3:$G$502,"Planificada")&gt;0,"P",""))))</f>
        <v/>
      </c>
      <c r="U61" s="27">
        <f>IF(OR(U$3="",$A61=""),"",IF(COUNTIFS(Solicitudes!$A$3:$A$502,$A61,Solicitudes!$D$3:$D$502,"&lt;="&amp;U$3,Solicitudes!$E$3:$E$502,"&gt;="&amp;U$3,Solicitudes!$G$3:$G$502,"Aprobada",Solicitudes!$L$3:$L$502,"&lt;&gt;Licencia",Solicitudes!$L$3:$L$502,"&lt;&gt;Ausencia")&gt;0,"V",IF(COUNTIFS(Solicitudes!$A$3:$A$502,$A61,Solicitudes!$D$3:$D$502,"&lt;="&amp;U$3,Solicitudes!$E$3:$E$502,"&gt;="&amp;U$3,Solicitudes!$G$3:$G$502,"Aprobada",Solicitudes!$L$3:$L$502,"Licencia")+COUNTIFS(Solicitudes!$A$3:$A$502,$A61,Solicitudes!$D$3:$D$502,"&lt;="&amp;U$3,Solicitudes!$E$3:$E$502,"&gt;="&amp;U$3,Solicitudes!$G$3:$G$502,"Aprobada",Solicitudes!$L$3:$L$502,"Ausencia")&gt;0,"L",IF(COUNTIFS(Solicitudes!$A$3:$A$502,$A61,Solicitudes!$D$3:$D$502,"&lt;="&amp;U$3,Solicitudes!$E$3:$E$502,"&gt;="&amp;U$3,Solicitudes!$G$3:$G$502,"Solicitada")+COUNTIFS(Solicitudes!$A$3:$A$502,$A61,Solicitudes!$D$3:$D$502,"&lt;="&amp;U$3,Solicitudes!$E$3:$E$502,"&gt;="&amp;U$3,Solicitudes!$G$3:$G$502,"Planificada")&gt;0,"P",""))))</f>
        <v/>
      </c>
      <c r="V61" s="27">
        <f>IF(OR(V$3="",$A61=""),"",IF(COUNTIFS(Solicitudes!$A$3:$A$502,$A61,Solicitudes!$D$3:$D$502,"&lt;="&amp;V$3,Solicitudes!$E$3:$E$502,"&gt;="&amp;V$3,Solicitudes!$G$3:$G$502,"Aprobada",Solicitudes!$L$3:$L$502,"&lt;&gt;Licencia",Solicitudes!$L$3:$L$502,"&lt;&gt;Ausencia")&gt;0,"V",IF(COUNTIFS(Solicitudes!$A$3:$A$502,$A61,Solicitudes!$D$3:$D$502,"&lt;="&amp;V$3,Solicitudes!$E$3:$E$502,"&gt;="&amp;V$3,Solicitudes!$G$3:$G$502,"Aprobada",Solicitudes!$L$3:$L$502,"Licencia")+COUNTIFS(Solicitudes!$A$3:$A$502,$A61,Solicitudes!$D$3:$D$502,"&lt;="&amp;V$3,Solicitudes!$E$3:$E$502,"&gt;="&amp;V$3,Solicitudes!$G$3:$G$502,"Aprobada",Solicitudes!$L$3:$L$502,"Ausencia")&gt;0,"L",IF(COUNTIFS(Solicitudes!$A$3:$A$502,$A61,Solicitudes!$D$3:$D$502,"&lt;="&amp;V$3,Solicitudes!$E$3:$E$502,"&gt;="&amp;V$3,Solicitudes!$G$3:$G$502,"Solicitada")+COUNTIFS(Solicitudes!$A$3:$A$502,$A61,Solicitudes!$D$3:$D$502,"&lt;="&amp;V$3,Solicitudes!$E$3:$E$502,"&gt;="&amp;V$3,Solicitudes!$G$3:$G$502,"Planificada")&gt;0,"P",""))))</f>
        <v/>
      </c>
      <c r="W61" s="27">
        <f>IF(OR(W$3="",$A61=""),"",IF(COUNTIFS(Solicitudes!$A$3:$A$502,$A61,Solicitudes!$D$3:$D$502,"&lt;="&amp;W$3,Solicitudes!$E$3:$E$502,"&gt;="&amp;W$3,Solicitudes!$G$3:$G$502,"Aprobada",Solicitudes!$L$3:$L$502,"&lt;&gt;Licencia",Solicitudes!$L$3:$L$502,"&lt;&gt;Ausencia")&gt;0,"V",IF(COUNTIFS(Solicitudes!$A$3:$A$502,$A61,Solicitudes!$D$3:$D$502,"&lt;="&amp;W$3,Solicitudes!$E$3:$E$502,"&gt;="&amp;W$3,Solicitudes!$G$3:$G$502,"Aprobada",Solicitudes!$L$3:$L$502,"Licencia")+COUNTIFS(Solicitudes!$A$3:$A$502,$A61,Solicitudes!$D$3:$D$502,"&lt;="&amp;W$3,Solicitudes!$E$3:$E$502,"&gt;="&amp;W$3,Solicitudes!$G$3:$G$502,"Aprobada",Solicitudes!$L$3:$L$502,"Ausencia")&gt;0,"L",IF(COUNTIFS(Solicitudes!$A$3:$A$502,$A61,Solicitudes!$D$3:$D$502,"&lt;="&amp;W$3,Solicitudes!$E$3:$E$502,"&gt;="&amp;W$3,Solicitudes!$G$3:$G$502,"Solicitada")+COUNTIFS(Solicitudes!$A$3:$A$502,$A61,Solicitudes!$D$3:$D$502,"&lt;="&amp;W$3,Solicitudes!$E$3:$E$502,"&gt;="&amp;W$3,Solicitudes!$G$3:$G$502,"Planificada")&gt;0,"P",""))))</f>
        <v/>
      </c>
      <c r="X61" s="27">
        <f>IF(OR(X$3="",$A61=""),"",IF(COUNTIFS(Solicitudes!$A$3:$A$502,$A61,Solicitudes!$D$3:$D$502,"&lt;="&amp;X$3,Solicitudes!$E$3:$E$502,"&gt;="&amp;X$3,Solicitudes!$G$3:$G$502,"Aprobada",Solicitudes!$L$3:$L$502,"&lt;&gt;Licencia",Solicitudes!$L$3:$L$502,"&lt;&gt;Ausencia")&gt;0,"V",IF(COUNTIFS(Solicitudes!$A$3:$A$502,$A61,Solicitudes!$D$3:$D$502,"&lt;="&amp;X$3,Solicitudes!$E$3:$E$502,"&gt;="&amp;X$3,Solicitudes!$G$3:$G$502,"Aprobada",Solicitudes!$L$3:$L$502,"Licencia")+COUNTIFS(Solicitudes!$A$3:$A$502,$A61,Solicitudes!$D$3:$D$502,"&lt;="&amp;X$3,Solicitudes!$E$3:$E$502,"&gt;="&amp;X$3,Solicitudes!$G$3:$G$502,"Aprobada",Solicitudes!$L$3:$L$502,"Ausencia")&gt;0,"L",IF(COUNTIFS(Solicitudes!$A$3:$A$502,$A61,Solicitudes!$D$3:$D$502,"&lt;="&amp;X$3,Solicitudes!$E$3:$E$502,"&gt;="&amp;X$3,Solicitudes!$G$3:$G$502,"Solicitada")+COUNTIFS(Solicitudes!$A$3:$A$502,$A61,Solicitudes!$D$3:$D$502,"&lt;="&amp;X$3,Solicitudes!$E$3:$E$502,"&gt;="&amp;X$3,Solicitudes!$G$3:$G$502,"Planificada")&gt;0,"P",""))))</f>
        <v/>
      </c>
      <c r="Y61" s="27">
        <f>IF(OR(Y$3="",$A61=""),"",IF(COUNTIFS(Solicitudes!$A$3:$A$502,$A61,Solicitudes!$D$3:$D$502,"&lt;="&amp;Y$3,Solicitudes!$E$3:$E$502,"&gt;="&amp;Y$3,Solicitudes!$G$3:$G$502,"Aprobada",Solicitudes!$L$3:$L$502,"&lt;&gt;Licencia",Solicitudes!$L$3:$L$502,"&lt;&gt;Ausencia")&gt;0,"V",IF(COUNTIFS(Solicitudes!$A$3:$A$502,$A61,Solicitudes!$D$3:$D$502,"&lt;="&amp;Y$3,Solicitudes!$E$3:$E$502,"&gt;="&amp;Y$3,Solicitudes!$G$3:$G$502,"Aprobada",Solicitudes!$L$3:$L$502,"Licencia")+COUNTIFS(Solicitudes!$A$3:$A$502,$A61,Solicitudes!$D$3:$D$502,"&lt;="&amp;Y$3,Solicitudes!$E$3:$E$502,"&gt;="&amp;Y$3,Solicitudes!$G$3:$G$502,"Aprobada",Solicitudes!$L$3:$L$502,"Ausencia")&gt;0,"L",IF(COUNTIFS(Solicitudes!$A$3:$A$502,$A61,Solicitudes!$D$3:$D$502,"&lt;="&amp;Y$3,Solicitudes!$E$3:$E$502,"&gt;="&amp;Y$3,Solicitudes!$G$3:$G$502,"Solicitada")+COUNTIFS(Solicitudes!$A$3:$A$502,$A61,Solicitudes!$D$3:$D$502,"&lt;="&amp;Y$3,Solicitudes!$E$3:$E$502,"&gt;="&amp;Y$3,Solicitudes!$G$3:$G$502,"Planificada")&gt;0,"P",""))))</f>
        <v/>
      </c>
      <c r="Z61" s="27">
        <f>IF(OR(Z$3="",$A61=""),"",IF(COUNTIFS(Solicitudes!$A$3:$A$502,$A61,Solicitudes!$D$3:$D$502,"&lt;="&amp;Z$3,Solicitudes!$E$3:$E$502,"&gt;="&amp;Z$3,Solicitudes!$G$3:$G$502,"Aprobada",Solicitudes!$L$3:$L$502,"&lt;&gt;Licencia",Solicitudes!$L$3:$L$502,"&lt;&gt;Ausencia")&gt;0,"V",IF(COUNTIFS(Solicitudes!$A$3:$A$502,$A61,Solicitudes!$D$3:$D$502,"&lt;="&amp;Z$3,Solicitudes!$E$3:$E$502,"&gt;="&amp;Z$3,Solicitudes!$G$3:$G$502,"Aprobada",Solicitudes!$L$3:$L$502,"Licencia")+COUNTIFS(Solicitudes!$A$3:$A$502,$A61,Solicitudes!$D$3:$D$502,"&lt;="&amp;Z$3,Solicitudes!$E$3:$E$502,"&gt;="&amp;Z$3,Solicitudes!$G$3:$G$502,"Aprobada",Solicitudes!$L$3:$L$502,"Ausencia")&gt;0,"L",IF(COUNTIFS(Solicitudes!$A$3:$A$502,$A61,Solicitudes!$D$3:$D$502,"&lt;="&amp;Z$3,Solicitudes!$E$3:$E$502,"&gt;="&amp;Z$3,Solicitudes!$G$3:$G$502,"Solicitada")+COUNTIFS(Solicitudes!$A$3:$A$502,$A61,Solicitudes!$D$3:$D$502,"&lt;="&amp;Z$3,Solicitudes!$E$3:$E$502,"&gt;="&amp;Z$3,Solicitudes!$G$3:$G$502,"Planificada")&gt;0,"P",""))))</f>
        <v/>
      </c>
      <c r="AA61" s="27">
        <f>IF(OR(AA$3="",$A61=""),"",IF(COUNTIFS(Solicitudes!$A$3:$A$502,$A61,Solicitudes!$D$3:$D$502,"&lt;="&amp;AA$3,Solicitudes!$E$3:$E$502,"&gt;="&amp;AA$3,Solicitudes!$G$3:$G$502,"Aprobada",Solicitudes!$L$3:$L$502,"&lt;&gt;Licencia",Solicitudes!$L$3:$L$502,"&lt;&gt;Ausencia")&gt;0,"V",IF(COUNTIFS(Solicitudes!$A$3:$A$502,$A61,Solicitudes!$D$3:$D$502,"&lt;="&amp;AA$3,Solicitudes!$E$3:$E$502,"&gt;="&amp;AA$3,Solicitudes!$G$3:$G$502,"Aprobada",Solicitudes!$L$3:$L$502,"Licencia")+COUNTIFS(Solicitudes!$A$3:$A$502,$A61,Solicitudes!$D$3:$D$502,"&lt;="&amp;AA$3,Solicitudes!$E$3:$E$502,"&gt;="&amp;AA$3,Solicitudes!$G$3:$G$502,"Aprobada",Solicitudes!$L$3:$L$502,"Ausencia")&gt;0,"L",IF(COUNTIFS(Solicitudes!$A$3:$A$502,$A61,Solicitudes!$D$3:$D$502,"&lt;="&amp;AA$3,Solicitudes!$E$3:$E$502,"&gt;="&amp;AA$3,Solicitudes!$G$3:$G$502,"Solicitada")+COUNTIFS(Solicitudes!$A$3:$A$502,$A61,Solicitudes!$D$3:$D$502,"&lt;="&amp;AA$3,Solicitudes!$E$3:$E$502,"&gt;="&amp;AA$3,Solicitudes!$G$3:$G$502,"Planificada")&gt;0,"P",""))))</f>
        <v/>
      </c>
      <c r="AB61" s="27">
        <f>IF(OR(AB$3="",$A61=""),"",IF(COUNTIFS(Solicitudes!$A$3:$A$502,$A61,Solicitudes!$D$3:$D$502,"&lt;="&amp;AB$3,Solicitudes!$E$3:$E$502,"&gt;="&amp;AB$3,Solicitudes!$G$3:$G$502,"Aprobada",Solicitudes!$L$3:$L$502,"&lt;&gt;Licencia",Solicitudes!$L$3:$L$502,"&lt;&gt;Ausencia")&gt;0,"V",IF(COUNTIFS(Solicitudes!$A$3:$A$502,$A61,Solicitudes!$D$3:$D$502,"&lt;="&amp;AB$3,Solicitudes!$E$3:$E$502,"&gt;="&amp;AB$3,Solicitudes!$G$3:$G$502,"Aprobada",Solicitudes!$L$3:$L$502,"Licencia")+COUNTIFS(Solicitudes!$A$3:$A$502,$A61,Solicitudes!$D$3:$D$502,"&lt;="&amp;AB$3,Solicitudes!$E$3:$E$502,"&gt;="&amp;AB$3,Solicitudes!$G$3:$G$502,"Aprobada",Solicitudes!$L$3:$L$502,"Ausencia")&gt;0,"L",IF(COUNTIFS(Solicitudes!$A$3:$A$502,$A61,Solicitudes!$D$3:$D$502,"&lt;="&amp;AB$3,Solicitudes!$E$3:$E$502,"&gt;="&amp;AB$3,Solicitudes!$G$3:$G$502,"Solicitada")+COUNTIFS(Solicitudes!$A$3:$A$502,$A61,Solicitudes!$D$3:$D$502,"&lt;="&amp;AB$3,Solicitudes!$E$3:$E$502,"&gt;="&amp;AB$3,Solicitudes!$G$3:$G$502,"Planificada")&gt;0,"P",""))))</f>
        <v/>
      </c>
      <c r="AC61" s="27">
        <f>IF(OR(AC$3="",$A61=""),"",IF(COUNTIFS(Solicitudes!$A$3:$A$502,$A61,Solicitudes!$D$3:$D$502,"&lt;="&amp;AC$3,Solicitudes!$E$3:$E$502,"&gt;="&amp;AC$3,Solicitudes!$G$3:$G$502,"Aprobada",Solicitudes!$L$3:$L$502,"&lt;&gt;Licencia",Solicitudes!$L$3:$L$502,"&lt;&gt;Ausencia")&gt;0,"V",IF(COUNTIFS(Solicitudes!$A$3:$A$502,$A61,Solicitudes!$D$3:$D$502,"&lt;="&amp;AC$3,Solicitudes!$E$3:$E$502,"&gt;="&amp;AC$3,Solicitudes!$G$3:$G$502,"Aprobada",Solicitudes!$L$3:$L$502,"Licencia")+COUNTIFS(Solicitudes!$A$3:$A$502,$A61,Solicitudes!$D$3:$D$502,"&lt;="&amp;AC$3,Solicitudes!$E$3:$E$502,"&gt;="&amp;AC$3,Solicitudes!$G$3:$G$502,"Aprobada",Solicitudes!$L$3:$L$502,"Ausencia")&gt;0,"L",IF(COUNTIFS(Solicitudes!$A$3:$A$502,$A61,Solicitudes!$D$3:$D$502,"&lt;="&amp;AC$3,Solicitudes!$E$3:$E$502,"&gt;="&amp;AC$3,Solicitudes!$G$3:$G$502,"Solicitada")+COUNTIFS(Solicitudes!$A$3:$A$502,$A61,Solicitudes!$D$3:$D$502,"&lt;="&amp;AC$3,Solicitudes!$E$3:$E$502,"&gt;="&amp;AC$3,Solicitudes!$G$3:$G$502,"Planificada")&gt;0,"P",""))))</f>
        <v/>
      </c>
      <c r="AD61" s="27">
        <f>IF(OR(AD$3="",$A61=""),"",IF(COUNTIFS(Solicitudes!$A$3:$A$502,$A61,Solicitudes!$D$3:$D$502,"&lt;="&amp;AD$3,Solicitudes!$E$3:$E$502,"&gt;="&amp;AD$3,Solicitudes!$G$3:$G$502,"Aprobada",Solicitudes!$L$3:$L$502,"&lt;&gt;Licencia",Solicitudes!$L$3:$L$502,"&lt;&gt;Ausencia")&gt;0,"V",IF(COUNTIFS(Solicitudes!$A$3:$A$502,$A61,Solicitudes!$D$3:$D$502,"&lt;="&amp;AD$3,Solicitudes!$E$3:$E$502,"&gt;="&amp;AD$3,Solicitudes!$G$3:$G$502,"Aprobada",Solicitudes!$L$3:$L$502,"Licencia")+COUNTIFS(Solicitudes!$A$3:$A$502,$A61,Solicitudes!$D$3:$D$502,"&lt;="&amp;AD$3,Solicitudes!$E$3:$E$502,"&gt;="&amp;AD$3,Solicitudes!$G$3:$G$502,"Aprobada",Solicitudes!$L$3:$L$502,"Ausencia")&gt;0,"L",IF(COUNTIFS(Solicitudes!$A$3:$A$502,$A61,Solicitudes!$D$3:$D$502,"&lt;="&amp;AD$3,Solicitudes!$E$3:$E$502,"&gt;="&amp;AD$3,Solicitudes!$G$3:$G$502,"Solicitada")+COUNTIFS(Solicitudes!$A$3:$A$502,$A61,Solicitudes!$D$3:$D$502,"&lt;="&amp;AD$3,Solicitudes!$E$3:$E$502,"&gt;="&amp;AD$3,Solicitudes!$G$3:$G$502,"Planificada")&gt;0,"P",""))))</f>
        <v/>
      </c>
      <c r="AE61" s="27">
        <f>IF(OR(AE$3="",$A61=""),"",IF(COUNTIFS(Solicitudes!$A$3:$A$502,$A61,Solicitudes!$D$3:$D$502,"&lt;="&amp;AE$3,Solicitudes!$E$3:$E$502,"&gt;="&amp;AE$3,Solicitudes!$G$3:$G$502,"Aprobada",Solicitudes!$L$3:$L$502,"&lt;&gt;Licencia",Solicitudes!$L$3:$L$502,"&lt;&gt;Ausencia")&gt;0,"V",IF(COUNTIFS(Solicitudes!$A$3:$A$502,$A61,Solicitudes!$D$3:$D$502,"&lt;="&amp;AE$3,Solicitudes!$E$3:$E$502,"&gt;="&amp;AE$3,Solicitudes!$G$3:$G$502,"Aprobada",Solicitudes!$L$3:$L$502,"Licencia")+COUNTIFS(Solicitudes!$A$3:$A$502,$A61,Solicitudes!$D$3:$D$502,"&lt;="&amp;AE$3,Solicitudes!$E$3:$E$502,"&gt;="&amp;AE$3,Solicitudes!$G$3:$G$502,"Aprobada",Solicitudes!$L$3:$L$502,"Ausencia")&gt;0,"L",IF(COUNTIFS(Solicitudes!$A$3:$A$502,$A61,Solicitudes!$D$3:$D$502,"&lt;="&amp;AE$3,Solicitudes!$E$3:$E$502,"&gt;="&amp;AE$3,Solicitudes!$G$3:$G$502,"Solicitada")+COUNTIFS(Solicitudes!$A$3:$A$502,$A61,Solicitudes!$D$3:$D$502,"&lt;="&amp;AE$3,Solicitudes!$E$3:$E$502,"&gt;="&amp;AE$3,Solicitudes!$G$3:$G$502,"Planificada")&gt;0,"P",""))))</f>
        <v/>
      </c>
      <c r="AF61" s="27">
        <f>IF(OR(AF$3="",$A61=""),"",IF(COUNTIFS(Solicitudes!$A$3:$A$502,$A61,Solicitudes!$D$3:$D$502,"&lt;="&amp;AF$3,Solicitudes!$E$3:$E$502,"&gt;="&amp;AF$3,Solicitudes!$G$3:$G$502,"Aprobada",Solicitudes!$L$3:$L$502,"&lt;&gt;Licencia",Solicitudes!$L$3:$L$502,"&lt;&gt;Ausencia")&gt;0,"V",IF(COUNTIFS(Solicitudes!$A$3:$A$502,$A61,Solicitudes!$D$3:$D$502,"&lt;="&amp;AF$3,Solicitudes!$E$3:$E$502,"&gt;="&amp;AF$3,Solicitudes!$G$3:$G$502,"Aprobada",Solicitudes!$L$3:$L$502,"Licencia")+COUNTIFS(Solicitudes!$A$3:$A$502,$A61,Solicitudes!$D$3:$D$502,"&lt;="&amp;AF$3,Solicitudes!$E$3:$E$502,"&gt;="&amp;AF$3,Solicitudes!$G$3:$G$502,"Aprobada",Solicitudes!$L$3:$L$502,"Ausencia")&gt;0,"L",IF(COUNTIFS(Solicitudes!$A$3:$A$502,$A61,Solicitudes!$D$3:$D$502,"&lt;="&amp;AF$3,Solicitudes!$E$3:$E$502,"&gt;="&amp;AF$3,Solicitudes!$G$3:$G$502,"Solicitada")+COUNTIFS(Solicitudes!$A$3:$A$502,$A61,Solicitudes!$D$3:$D$502,"&lt;="&amp;AF$3,Solicitudes!$E$3:$E$502,"&gt;="&amp;AF$3,Solicitudes!$G$3:$G$502,"Planificada")&gt;0,"P",""))))</f>
        <v/>
      </c>
      <c r="AG61" s="27">
        <f>IF(OR(AG$3="",$A61=""),"",IF(COUNTIFS(Solicitudes!$A$3:$A$502,$A61,Solicitudes!$D$3:$D$502,"&lt;="&amp;AG$3,Solicitudes!$E$3:$E$502,"&gt;="&amp;AG$3,Solicitudes!$G$3:$G$502,"Aprobada",Solicitudes!$L$3:$L$502,"&lt;&gt;Licencia",Solicitudes!$L$3:$L$502,"&lt;&gt;Ausencia")&gt;0,"V",IF(COUNTIFS(Solicitudes!$A$3:$A$502,$A61,Solicitudes!$D$3:$D$502,"&lt;="&amp;AG$3,Solicitudes!$E$3:$E$502,"&gt;="&amp;AG$3,Solicitudes!$G$3:$G$502,"Aprobada",Solicitudes!$L$3:$L$502,"Licencia")+COUNTIFS(Solicitudes!$A$3:$A$502,$A61,Solicitudes!$D$3:$D$502,"&lt;="&amp;AG$3,Solicitudes!$E$3:$E$502,"&gt;="&amp;AG$3,Solicitudes!$G$3:$G$502,"Aprobada",Solicitudes!$L$3:$L$502,"Ausencia")&gt;0,"L",IF(COUNTIFS(Solicitudes!$A$3:$A$502,$A61,Solicitudes!$D$3:$D$502,"&lt;="&amp;AG$3,Solicitudes!$E$3:$E$502,"&gt;="&amp;AG$3,Solicitudes!$G$3:$G$502,"Solicitada")+COUNTIFS(Solicitudes!$A$3:$A$502,$A61,Solicitudes!$D$3:$D$502,"&lt;="&amp;AG$3,Solicitudes!$E$3:$E$502,"&gt;="&amp;AG$3,Solicitudes!$G$3:$G$502,"Planificada")&gt;0,"P",""))))</f>
        <v/>
      </c>
    </row>
    <row r="62">
      <c r="A62">
        <f>IF(Saldos!A62="","",Saldos!A62)</f>
        <v/>
      </c>
      <c r="B62">
        <f>IF(A62="","",Saldos!B62)</f>
        <v/>
      </c>
      <c r="C62" s="27">
        <f>IF(OR(C$3="",$A62=""),"",IF(COUNTIFS(Solicitudes!$A$3:$A$502,$A62,Solicitudes!$D$3:$D$502,"&lt;="&amp;C$3,Solicitudes!$E$3:$E$502,"&gt;="&amp;C$3,Solicitudes!$G$3:$G$502,"Aprobada",Solicitudes!$L$3:$L$502,"&lt;&gt;Licencia",Solicitudes!$L$3:$L$502,"&lt;&gt;Ausencia")&gt;0,"V",IF(COUNTIFS(Solicitudes!$A$3:$A$502,$A62,Solicitudes!$D$3:$D$502,"&lt;="&amp;C$3,Solicitudes!$E$3:$E$502,"&gt;="&amp;C$3,Solicitudes!$G$3:$G$502,"Aprobada",Solicitudes!$L$3:$L$502,"Licencia")+COUNTIFS(Solicitudes!$A$3:$A$502,$A62,Solicitudes!$D$3:$D$502,"&lt;="&amp;C$3,Solicitudes!$E$3:$E$502,"&gt;="&amp;C$3,Solicitudes!$G$3:$G$502,"Aprobada",Solicitudes!$L$3:$L$502,"Ausencia")&gt;0,"L",IF(COUNTIFS(Solicitudes!$A$3:$A$502,$A62,Solicitudes!$D$3:$D$502,"&lt;="&amp;C$3,Solicitudes!$E$3:$E$502,"&gt;="&amp;C$3,Solicitudes!$G$3:$G$502,"Solicitada")+COUNTIFS(Solicitudes!$A$3:$A$502,$A62,Solicitudes!$D$3:$D$502,"&lt;="&amp;C$3,Solicitudes!$E$3:$E$502,"&gt;="&amp;C$3,Solicitudes!$G$3:$G$502,"Planificada")&gt;0,"P",""))))</f>
        <v/>
      </c>
      <c r="D62" s="27">
        <f>IF(OR(D$3="",$A62=""),"",IF(COUNTIFS(Solicitudes!$A$3:$A$502,$A62,Solicitudes!$D$3:$D$502,"&lt;="&amp;D$3,Solicitudes!$E$3:$E$502,"&gt;="&amp;D$3,Solicitudes!$G$3:$G$502,"Aprobada",Solicitudes!$L$3:$L$502,"&lt;&gt;Licencia",Solicitudes!$L$3:$L$502,"&lt;&gt;Ausencia")&gt;0,"V",IF(COUNTIFS(Solicitudes!$A$3:$A$502,$A62,Solicitudes!$D$3:$D$502,"&lt;="&amp;D$3,Solicitudes!$E$3:$E$502,"&gt;="&amp;D$3,Solicitudes!$G$3:$G$502,"Aprobada",Solicitudes!$L$3:$L$502,"Licencia")+COUNTIFS(Solicitudes!$A$3:$A$502,$A62,Solicitudes!$D$3:$D$502,"&lt;="&amp;D$3,Solicitudes!$E$3:$E$502,"&gt;="&amp;D$3,Solicitudes!$G$3:$G$502,"Aprobada",Solicitudes!$L$3:$L$502,"Ausencia")&gt;0,"L",IF(COUNTIFS(Solicitudes!$A$3:$A$502,$A62,Solicitudes!$D$3:$D$502,"&lt;="&amp;D$3,Solicitudes!$E$3:$E$502,"&gt;="&amp;D$3,Solicitudes!$G$3:$G$502,"Solicitada")+COUNTIFS(Solicitudes!$A$3:$A$502,$A62,Solicitudes!$D$3:$D$502,"&lt;="&amp;D$3,Solicitudes!$E$3:$E$502,"&gt;="&amp;D$3,Solicitudes!$G$3:$G$502,"Planificada")&gt;0,"P",""))))</f>
        <v/>
      </c>
      <c r="E62" s="27">
        <f>IF(OR(E$3="",$A62=""),"",IF(COUNTIFS(Solicitudes!$A$3:$A$502,$A62,Solicitudes!$D$3:$D$502,"&lt;="&amp;E$3,Solicitudes!$E$3:$E$502,"&gt;="&amp;E$3,Solicitudes!$G$3:$G$502,"Aprobada",Solicitudes!$L$3:$L$502,"&lt;&gt;Licencia",Solicitudes!$L$3:$L$502,"&lt;&gt;Ausencia")&gt;0,"V",IF(COUNTIFS(Solicitudes!$A$3:$A$502,$A62,Solicitudes!$D$3:$D$502,"&lt;="&amp;E$3,Solicitudes!$E$3:$E$502,"&gt;="&amp;E$3,Solicitudes!$G$3:$G$502,"Aprobada",Solicitudes!$L$3:$L$502,"Licencia")+COUNTIFS(Solicitudes!$A$3:$A$502,$A62,Solicitudes!$D$3:$D$502,"&lt;="&amp;E$3,Solicitudes!$E$3:$E$502,"&gt;="&amp;E$3,Solicitudes!$G$3:$G$502,"Aprobada",Solicitudes!$L$3:$L$502,"Ausencia")&gt;0,"L",IF(COUNTIFS(Solicitudes!$A$3:$A$502,$A62,Solicitudes!$D$3:$D$502,"&lt;="&amp;E$3,Solicitudes!$E$3:$E$502,"&gt;="&amp;E$3,Solicitudes!$G$3:$G$502,"Solicitada")+COUNTIFS(Solicitudes!$A$3:$A$502,$A62,Solicitudes!$D$3:$D$502,"&lt;="&amp;E$3,Solicitudes!$E$3:$E$502,"&gt;="&amp;E$3,Solicitudes!$G$3:$G$502,"Planificada")&gt;0,"P",""))))</f>
        <v/>
      </c>
      <c r="F62" s="27">
        <f>IF(OR(F$3="",$A62=""),"",IF(COUNTIFS(Solicitudes!$A$3:$A$502,$A62,Solicitudes!$D$3:$D$502,"&lt;="&amp;F$3,Solicitudes!$E$3:$E$502,"&gt;="&amp;F$3,Solicitudes!$G$3:$G$502,"Aprobada",Solicitudes!$L$3:$L$502,"&lt;&gt;Licencia",Solicitudes!$L$3:$L$502,"&lt;&gt;Ausencia")&gt;0,"V",IF(COUNTIFS(Solicitudes!$A$3:$A$502,$A62,Solicitudes!$D$3:$D$502,"&lt;="&amp;F$3,Solicitudes!$E$3:$E$502,"&gt;="&amp;F$3,Solicitudes!$G$3:$G$502,"Aprobada",Solicitudes!$L$3:$L$502,"Licencia")+COUNTIFS(Solicitudes!$A$3:$A$502,$A62,Solicitudes!$D$3:$D$502,"&lt;="&amp;F$3,Solicitudes!$E$3:$E$502,"&gt;="&amp;F$3,Solicitudes!$G$3:$G$502,"Aprobada",Solicitudes!$L$3:$L$502,"Ausencia")&gt;0,"L",IF(COUNTIFS(Solicitudes!$A$3:$A$502,$A62,Solicitudes!$D$3:$D$502,"&lt;="&amp;F$3,Solicitudes!$E$3:$E$502,"&gt;="&amp;F$3,Solicitudes!$G$3:$G$502,"Solicitada")+COUNTIFS(Solicitudes!$A$3:$A$502,$A62,Solicitudes!$D$3:$D$502,"&lt;="&amp;F$3,Solicitudes!$E$3:$E$502,"&gt;="&amp;F$3,Solicitudes!$G$3:$G$502,"Planificada")&gt;0,"P",""))))</f>
        <v/>
      </c>
      <c r="G62" s="27">
        <f>IF(OR(G$3="",$A62=""),"",IF(COUNTIFS(Solicitudes!$A$3:$A$502,$A62,Solicitudes!$D$3:$D$502,"&lt;="&amp;G$3,Solicitudes!$E$3:$E$502,"&gt;="&amp;G$3,Solicitudes!$G$3:$G$502,"Aprobada",Solicitudes!$L$3:$L$502,"&lt;&gt;Licencia",Solicitudes!$L$3:$L$502,"&lt;&gt;Ausencia")&gt;0,"V",IF(COUNTIFS(Solicitudes!$A$3:$A$502,$A62,Solicitudes!$D$3:$D$502,"&lt;="&amp;G$3,Solicitudes!$E$3:$E$502,"&gt;="&amp;G$3,Solicitudes!$G$3:$G$502,"Aprobada",Solicitudes!$L$3:$L$502,"Licencia")+COUNTIFS(Solicitudes!$A$3:$A$502,$A62,Solicitudes!$D$3:$D$502,"&lt;="&amp;G$3,Solicitudes!$E$3:$E$502,"&gt;="&amp;G$3,Solicitudes!$G$3:$G$502,"Aprobada",Solicitudes!$L$3:$L$502,"Ausencia")&gt;0,"L",IF(COUNTIFS(Solicitudes!$A$3:$A$502,$A62,Solicitudes!$D$3:$D$502,"&lt;="&amp;G$3,Solicitudes!$E$3:$E$502,"&gt;="&amp;G$3,Solicitudes!$G$3:$G$502,"Solicitada")+COUNTIFS(Solicitudes!$A$3:$A$502,$A62,Solicitudes!$D$3:$D$502,"&lt;="&amp;G$3,Solicitudes!$E$3:$E$502,"&gt;="&amp;G$3,Solicitudes!$G$3:$G$502,"Planificada")&gt;0,"P",""))))</f>
        <v/>
      </c>
      <c r="H62" s="27">
        <f>IF(OR(H$3="",$A62=""),"",IF(COUNTIFS(Solicitudes!$A$3:$A$502,$A62,Solicitudes!$D$3:$D$502,"&lt;="&amp;H$3,Solicitudes!$E$3:$E$502,"&gt;="&amp;H$3,Solicitudes!$G$3:$G$502,"Aprobada",Solicitudes!$L$3:$L$502,"&lt;&gt;Licencia",Solicitudes!$L$3:$L$502,"&lt;&gt;Ausencia")&gt;0,"V",IF(COUNTIFS(Solicitudes!$A$3:$A$502,$A62,Solicitudes!$D$3:$D$502,"&lt;="&amp;H$3,Solicitudes!$E$3:$E$502,"&gt;="&amp;H$3,Solicitudes!$G$3:$G$502,"Aprobada",Solicitudes!$L$3:$L$502,"Licencia")+COUNTIFS(Solicitudes!$A$3:$A$502,$A62,Solicitudes!$D$3:$D$502,"&lt;="&amp;H$3,Solicitudes!$E$3:$E$502,"&gt;="&amp;H$3,Solicitudes!$G$3:$G$502,"Aprobada",Solicitudes!$L$3:$L$502,"Ausencia")&gt;0,"L",IF(COUNTIFS(Solicitudes!$A$3:$A$502,$A62,Solicitudes!$D$3:$D$502,"&lt;="&amp;H$3,Solicitudes!$E$3:$E$502,"&gt;="&amp;H$3,Solicitudes!$G$3:$G$502,"Solicitada")+COUNTIFS(Solicitudes!$A$3:$A$502,$A62,Solicitudes!$D$3:$D$502,"&lt;="&amp;H$3,Solicitudes!$E$3:$E$502,"&gt;="&amp;H$3,Solicitudes!$G$3:$G$502,"Planificada")&gt;0,"P",""))))</f>
        <v/>
      </c>
      <c r="I62" s="27">
        <f>IF(OR(I$3="",$A62=""),"",IF(COUNTIFS(Solicitudes!$A$3:$A$502,$A62,Solicitudes!$D$3:$D$502,"&lt;="&amp;I$3,Solicitudes!$E$3:$E$502,"&gt;="&amp;I$3,Solicitudes!$G$3:$G$502,"Aprobada",Solicitudes!$L$3:$L$502,"&lt;&gt;Licencia",Solicitudes!$L$3:$L$502,"&lt;&gt;Ausencia")&gt;0,"V",IF(COUNTIFS(Solicitudes!$A$3:$A$502,$A62,Solicitudes!$D$3:$D$502,"&lt;="&amp;I$3,Solicitudes!$E$3:$E$502,"&gt;="&amp;I$3,Solicitudes!$G$3:$G$502,"Aprobada",Solicitudes!$L$3:$L$502,"Licencia")+COUNTIFS(Solicitudes!$A$3:$A$502,$A62,Solicitudes!$D$3:$D$502,"&lt;="&amp;I$3,Solicitudes!$E$3:$E$502,"&gt;="&amp;I$3,Solicitudes!$G$3:$G$502,"Aprobada",Solicitudes!$L$3:$L$502,"Ausencia")&gt;0,"L",IF(COUNTIFS(Solicitudes!$A$3:$A$502,$A62,Solicitudes!$D$3:$D$502,"&lt;="&amp;I$3,Solicitudes!$E$3:$E$502,"&gt;="&amp;I$3,Solicitudes!$G$3:$G$502,"Solicitada")+COUNTIFS(Solicitudes!$A$3:$A$502,$A62,Solicitudes!$D$3:$D$502,"&lt;="&amp;I$3,Solicitudes!$E$3:$E$502,"&gt;="&amp;I$3,Solicitudes!$G$3:$G$502,"Planificada")&gt;0,"P",""))))</f>
        <v/>
      </c>
      <c r="J62" s="27">
        <f>IF(OR(J$3="",$A62=""),"",IF(COUNTIFS(Solicitudes!$A$3:$A$502,$A62,Solicitudes!$D$3:$D$502,"&lt;="&amp;J$3,Solicitudes!$E$3:$E$502,"&gt;="&amp;J$3,Solicitudes!$G$3:$G$502,"Aprobada",Solicitudes!$L$3:$L$502,"&lt;&gt;Licencia",Solicitudes!$L$3:$L$502,"&lt;&gt;Ausencia")&gt;0,"V",IF(COUNTIFS(Solicitudes!$A$3:$A$502,$A62,Solicitudes!$D$3:$D$502,"&lt;="&amp;J$3,Solicitudes!$E$3:$E$502,"&gt;="&amp;J$3,Solicitudes!$G$3:$G$502,"Aprobada",Solicitudes!$L$3:$L$502,"Licencia")+COUNTIFS(Solicitudes!$A$3:$A$502,$A62,Solicitudes!$D$3:$D$502,"&lt;="&amp;J$3,Solicitudes!$E$3:$E$502,"&gt;="&amp;J$3,Solicitudes!$G$3:$G$502,"Aprobada",Solicitudes!$L$3:$L$502,"Ausencia")&gt;0,"L",IF(COUNTIFS(Solicitudes!$A$3:$A$502,$A62,Solicitudes!$D$3:$D$502,"&lt;="&amp;J$3,Solicitudes!$E$3:$E$502,"&gt;="&amp;J$3,Solicitudes!$G$3:$G$502,"Solicitada")+COUNTIFS(Solicitudes!$A$3:$A$502,$A62,Solicitudes!$D$3:$D$502,"&lt;="&amp;J$3,Solicitudes!$E$3:$E$502,"&gt;="&amp;J$3,Solicitudes!$G$3:$G$502,"Planificada")&gt;0,"P",""))))</f>
        <v/>
      </c>
      <c r="K62" s="27">
        <f>IF(OR(K$3="",$A62=""),"",IF(COUNTIFS(Solicitudes!$A$3:$A$502,$A62,Solicitudes!$D$3:$D$502,"&lt;="&amp;K$3,Solicitudes!$E$3:$E$502,"&gt;="&amp;K$3,Solicitudes!$G$3:$G$502,"Aprobada",Solicitudes!$L$3:$L$502,"&lt;&gt;Licencia",Solicitudes!$L$3:$L$502,"&lt;&gt;Ausencia")&gt;0,"V",IF(COUNTIFS(Solicitudes!$A$3:$A$502,$A62,Solicitudes!$D$3:$D$502,"&lt;="&amp;K$3,Solicitudes!$E$3:$E$502,"&gt;="&amp;K$3,Solicitudes!$G$3:$G$502,"Aprobada",Solicitudes!$L$3:$L$502,"Licencia")+COUNTIFS(Solicitudes!$A$3:$A$502,$A62,Solicitudes!$D$3:$D$502,"&lt;="&amp;K$3,Solicitudes!$E$3:$E$502,"&gt;="&amp;K$3,Solicitudes!$G$3:$G$502,"Aprobada",Solicitudes!$L$3:$L$502,"Ausencia")&gt;0,"L",IF(COUNTIFS(Solicitudes!$A$3:$A$502,$A62,Solicitudes!$D$3:$D$502,"&lt;="&amp;K$3,Solicitudes!$E$3:$E$502,"&gt;="&amp;K$3,Solicitudes!$G$3:$G$502,"Solicitada")+COUNTIFS(Solicitudes!$A$3:$A$502,$A62,Solicitudes!$D$3:$D$502,"&lt;="&amp;K$3,Solicitudes!$E$3:$E$502,"&gt;="&amp;K$3,Solicitudes!$G$3:$G$502,"Planificada")&gt;0,"P",""))))</f>
        <v/>
      </c>
      <c r="L62" s="27">
        <f>IF(OR(L$3="",$A62=""),"",IF(COUNTIFS(Solicitudes!$A$3:$A$502,$A62,Solicitudes!$D$3:$D$502,"&lt;="&amp;L$3,Solicitudes!$E$3:$E$502,"&gt;="&amp;L$3,Solicitudes!$G$3:$G$502,"Aprobada",Solicitudes!$L$3:$L$502,"&lt;&gt;Licencia",Solicitudes!$L$3:$L$502,"&lt;&gt;Ausencia")&gt;0,"V",IF(COUNTIFS(Solicitudes!$A$3:$A$502,$A62,Solicitudes!$D$3:$D$502,"&lt;="&amp;L$3,Solicitudes!$E$3:$E$502,"&gt;="&amp;L$3,Solicitudes!$G$3:$G$502,"Aprobada",Solicitudes!$L$3:$L$502,"Licencia")+COUNTIFS(Solicitudes!$A$3:$A$502,$A62,Solicitudes!$D$3:$D$502,"&lt;="&amp;L$3,Solicitudes!$E$3:$E$502,"&gt;="&amp;L$3,Solicitudes!$G$3:$G$502,"Aprobada",Solicitudes!$L$3:$L$502,"Ausencia")&gt;0,"L",IF(COUNTIFS(Solicitudes!$A$3:$A$502,$A62,Solicitudes!$D$3:$D$502,"&lt;="&amp;L$3,Solicitudes!$E$3:$E$502,"&gt;="&amp;L$3,Solicitudes!$G$3:$G$502,"Solicitada")+COUNTIFS(Solicitudes!$A$3:$A$502,$A62,Solicitudes!$D$3:$D$502,"&lt;="&amp;L$3,Solicitudes!$E$3:$E$502,"&gt;="&amp;L$3,Solicitudes!$G$3:$G$502,"Planificada")&gt;0,"P",""))))</f>
        <v/>
      </c>
      <c r="M62" s="27">
        <f>IF(OR(M$3="",$A62=""),"",IF(COUNTIFS(Solicitudes!$A$3:$A$502,$A62,Solicitudes!$D$3:$D$502,"&lt;="&amp;M$3,Solicitudes!$E$3:$E$502,"&gt;="&amp;M$3,Solicitudes!$G$3:$G$502,"Aprobada",Solicitudes!$L$3:$L$502,"&lt;&gt;Licencia",Solicitudes!$L$3:$L$502,"&lt;&gt;Ausencia")&gt;0,"V",IF(COUNTIFS(Solicitudes!$A$3:$A$502,$A62,Solicitudes!$D$3:$D$502,"&lt;="&amp;M$3,Solicitudes!$E$3:$E$502,"&gt;="&amp;M$3,Solicitudes!$G$3:$G$502,"Aprobada",Solicitudes!$L$3:$L$502,"Licencia")+COUNTIFS(Solicitudes!$A$3:$A$502,$A62,Solicitudes!$D$3:$D$502,"&lt;="&amp;M$3,Solicitudes!$E$3:$E$502,"&gt;="&amp;M$3,Solicitudes!$G$3:$G$502,"Aprobada",Solicitudes!$L$3:$L$502,"Ausencia")&gt;0,"L",IF(COUNTIFS(Solicitudes!$A$3:$A$502,$A62,Solicitudes!$D$3:$D$502,"&lt;="&amp;M$3,Solicitudes!$E$3:$E$502,"&gt;="&amp;M$3,Solicitudes!$G$3:$G$502,"Solicitada")+COUNTIFS(Solicitudes!$A$3:$A$502,$A62,Solicitudes!$D$3:$D$502,"&lt;="&amp;M$3,Solicitudes!$E$3:$E$502,"&gt;="&amp;M$3,Solicitudes!$G$3:$G$502,"Planificada")&gt;0,"P",""))))</f>
        <v/>
      </c>
      <c r="N62" s="27">
        <f>IF(OR(N$3="",$A62=""),"",IF(COUNTIFS(Solicitudes!$A$3:$A$502,$A62,Solicitudes!$D$3:$D$502,"&lt;="&amp;N$3,Solicitudes!$E$3:$E$502,"&gt;="&amp;N$3,Solicitudes!$G$3:$G$502,"Aprobada",Solicitudes!$L$3:$L$502,"&lt;&gt;Licencia",Solicitudes!$L$3:$L$502,"&lt;&gt;Ausencia")&gt;0,"V",IF(COUNTIFS(Solicitudes!$A$3:$A$502,$A62,Solicitudes!$D$3:$D$502,"&lt;="&amp;N$3,Solicitudes!$E$3:$E$502,"&gt;="&amp;N$3,Solicitudes!$G$3:$G$502,"Aprobada",Solicitudes!$L$3:$L$502,"Licencia")+COUNTIFS(Solicitudes!$A$3:$A$502,$A62,Solicitudes!$D$3:$D$502,"&lt;="&amp;N$3,Solicitudes!$E$3:$E$502,"&gt;="&amp;N$3,Solicitudes!$G$3:$G$502,"Aprobada",Solicitudes!$L$3:$L$502,"Ausencia")&gt;0,"L",IF(COUNTIFS(Solicitudes!$A$3:$A$502,$A62,Solicitudes!$D$3:$D$502,"&lt;="&amp;N$3,Solicitudes!$E$3:$E$502,"&gt;="&amp;N$3,Solicitudes!$G$3:$G$502,"Solicitada")+COUNTIFS(Solicitudes!$A$3:$A$502,$A62,Solicitudes!$D$3:$D$502,"&lt;="&amp;N$3,Solicitudes!$E$3:$E$502,"&gt;="&amp;N$3,Solicitudes!$G$3:$G$502,"Planificada")&gt;0,"P",""))))</f>
        <v/>
      </c>
      <c r="O62" s="27">
        <f>IF(OR(O$3="",$A62=""),"",IF(COUNTIFS(Solicitudes!$A$3:$A$502,$A62,Solicitudes!$D$3:$D$502,"&lt;="&amp;O$3,Solicitudes!$E$3:$E$502,"&gt;="&amp;O$3,Solicitudes!$G$3:$G$502,"Aprobada",Solicitudes!$L$3:$L$502,"&lt;&gt;Licencia",Solicitudes!$L$3:$L$502,"&lt;&gt;Ausencia")&gt;0,"V",IF(COUNTIFS(Solicitudes!$A$3:$A$502,$A62,Solicitudes!$D$3:$D$502,"&lt;="&amp;O$3,Solicitudes!$E$3:$E$502,"&gt;="&amp;O$3,Solicitudes!$G$3:$G$502,"Aprobada",Solicitudes!$L$3:$L$502,"Licencia")+COUNTIFS(Solicitudes!$A$3:$A$502,$A62,Solicitudes!$D$3:$D$502,"&lt;="&amp;O$3,Solicitudes!$E$3:$E$502,"&gt;="&amp;O$3,Solicitudes!$G$3:$G$502,"Aprobada",Solicitudes!$L$3:$L$502,"Ausencia")&gt;0,"L",IF(COUNTIFS(Solicitudes!$A$3:$A$502,$A62,Solicitudes!$D$3:$D$502,"&lt;="&amp;O$3,Solicitudes!$E$3:$E$502,"&gt;="&amp;O$3,Solicitudes!$G$3:$G$502,"Solicitada")+COUNTIFS(Solicitudes!$A$3:$A$502,$A62,Solicitudes!$D$3:$D$502,"&lt;="&amp;O$3,Solicitudes!$E$3:$E$502,"&gt;="&amp;O$3,Solicitudes!$G$3:$G$502,"Planificada")&gt;0,"P",""))))</f>
        <v/>
      </c>
      <c r="P62" s="27">
        <f>IF(OR(P$3="",$A62=""),"",IF(COUNTIFS(Solicitudes!$A$3:$A$502,$A62,Solicitudes!$D$3:$D$502,"&lt;="&amp;P$3,Solicitudes!$E$3:$E$502,"&gt;="&amp;P$3,Solicitudes!$G$3:$G$502,"Aprobada",Solicitudes!$L$3:$L$502,"&lt;&gt;Licencia",Solicitudes!$L$3:$L$502,"&lt;&gt;Ausencia")&gt;0,"V",IF(COUNTIFS(Solicitudes!$A$3:$A$502,$A62,Solicitudes!$D$3:$D$502,"&lt;="&amp;P$3,Solicitudes!$E$3:$E$502,"&gt;="&amp;P$3,Solicitudes!$G$3:$G$502,"Aprobada",Solicitudes!$L$3:$L$502,"Licencia")+COUNTIFS(Solicitudes!$A$3:$A$502,$A62,Solicitudes!$D$3:$D$502,"&lt;="&amp;P$3,Solicitudes!$E$3:$E$502,"&gt;="&amp;P$3,Solicitudes!$G$3:$G$502,"Aprobada",Solicitudes!$L$3:$L$502,"Ausencia")&gt;0,"L",IF(COUNTIFS(Solicitudes!$A$3:$A$502,$A62,Solicitudes!$D$3:$D$502,"&lt;="&amp;P$3,Solicitudes!$E$3:$E$502,"&gt;="&amp;P$3,Solicitudes!$G$3:$G$502,"Solicitada")+COUNTIFS(Solicitudes!$A$3:$A$502,$A62,Solicitudes!$D$3:$D$502,"&lt;="&amp;P$3,Solicitudes!$E$3:$E$502,"&gt;="&amp;P$3,Solicitudes!$G$3:$G$502,"Planificada")&gt;0,"P",""))))</f>
        <v/>
      </c>
      <c r="Q62" s="27">
        <f>IF(OR(Q$3="",$A62=""),"",IF(COUNTIFS(Solicitudes!$A$3:$A$502,$A62,Solicitudes!$D$3:$D$502,"&lt;="&amp;Q$3,Solicitudes!$E$3:$E$502,"&gt;="&amp;Q$3,Solicitudes!$G$3:$G$502,"Aprobada",Solicitudes!$L$3:$L$502,"&lt;&gt;Licencia",Solicitudes!$L$3:$L$502,"&lt;&gt;Ausencia")&gt;0,"V",IF(COUNTIFS(Solicitudes!$A$3:$A$502,$A62,Solicitudes!$D$3:$D$502,"&lt;="&amp;Q$3,Solicitudes!$E$3:$E$502,"&gt;="&amp;Q$3,Solicitudes!$G$3:$G$502,"Aprobada",Solicitudes!$L$3:$L$502,"Licencia")+COUNTIFS(Solicitudes!$A$3:$A$502,$A62,Solicitudes!$D$3:$D$502,"&lt;="&amp;Q$3,Solicitudes!$E$3:$E$502,"&gt;="&amp;Q$3,Solicitudes!$G$3:$G$502,"Aprobada",Solicitudes!$L$3:$L$502,"Ausencia")&gt;0,"L",IF(COUNTIFS(Solicitudes!$A$3:$A$502,$A62,Solicitudes!$D$3:$D$502,"&lt;="&amp;Q$3,Solicitudes!$E$3:$E$502,"&gt;="&amp;Q$3,Solicitudes!$G$3:$G$502,"Solicitada")+COUNTIFS(Solicitudes!$A$3:$A$502,$A62,Solicitudes!$D$3:$D$502,"&lt;="&amp;Q$3,Solicitudes!$E$3:$E$502,"&gt;="&amp;Q$3,Solicitudes!$G$3:$G$502,"Planificada")&gt;0,"P",""))))</f>
        <v/>
      </c>
      <c r="R62" s="27">
        <f>IF(OR(R$3="",$A62=""),"",IF(COUNTIFS(Solicitudes!$A$3:$A$502,$A62,Solicitudes!$D$3:$D$502,"&lt;="&amp;R$3,Solicitudes!$E$3:$E$502,"&gt;="&amp;R$3,Solicitudes!$G$3:$G$502,"Aprobada",Solicitudes!$L$3:$L$502,"&lt;&gt;Licencia",Solicitudes!$L$3:$L$502,"&lt;&gt;Ausencia")&gt;0,"V",IF(COUNTIFS(Solicitudes!$A$3:$A$502,$A62,Solicitudes!$D$3:$D$502,"&lt;="&amp;R$3,Solicitudes!$E$3:$E$502,"&gt;="&amp;R$3,Solicitudes!$G$3:$G$502,"Aprobada",Solicitudes!$L$3:$L$502,"Licencia")+COUNTIFS(Solicitudes!$A$3:$A$502,$A62,Solicitudes!$D$3:$D$502,"&lt;="&amp;R$3,Solicitudes!$E$3:$E$502,"&gt;="&amp;R$3,Solicitudes!$G$3:$G$502,"Aprobada",Solicitudes!$L$3:$L$502,"Ausencia")&gt;0,"L",IF(COUNTIFS(Solicitudes!$A$3:$A$502,$A62,Solicitudes!$D$3:$D$502,"&lt;="&amp;R$3,Solicitudes!$E$3:$E$502,"&gt;="&amp;R$3,Solicitudes!$G$3:$G$502,"Solicitada")+COUNTIFS(Solicitudes!$A$3:$A$502,$A62,Solicitudes!$D$3:$D$502,"&lt;="&amp;R$3,Solicitudes!$E$3:$E$502,"&gt;="&amp;R$3,Solicitudes!$G$3:$G$502,"Planificada")&gt;0,"P",""))))</f>
        <v/>
      </c>
      <c r="S62" s="27">
        <f>IF(OR(S$3="",$A62=""),"",IF(COUNTIFS(Solicitudes!$A$3:$A$502,$A62,Solicitudes!$D$3:$D$502,"&lt;="&amp;S$3,Solicitudes!$E$3:$E$502,"&gt;="&amp;S$3,Solicitudes!$G$3:$G$502,"Aprobada",Solicitudes!$L$3:$L$502,"&lt;&gt;Licencia",Solicitudes!$L$3:$L$502,"&lt;&gt;Ausencia")&gt;0,"V",IF(COUNTIFS(Solicitudes!$A$3:$A$502,$A62,Solicitudes!$D$3:$D$502,"&lt;="&amp;S$3,Solicitudes!$E$3:$E$502,"&gt;="&amp;S$3,Solicitudes!$G$3:$G$502,"Aprobada",Solicitudes!$L$3:$L$502,"Licencia")+COUNTIFS(Solicitudes!$A$3:$A$502,$A62,Solicitudes!$D$3:$D$502,"&lt;="&amp;S$3,Solicitudes!$E$3:$E$502,"&gt;="&amp;S$3,Solicitudes!$G$3:$G$502,"Aprobada",Solicitudes!$L$3:$L$502,"Ausencia")&gt;0,"L",IF(COUNTIFS(Solicitudes!$A$3:$A$502,$A62,Solicitudes!$D$3:$D$502,"&lt;="&amp;S$3,Solicitudes!$E$3:$E$502,"&gt;="&amp;S$3,Solicitudes!$G$3:$G$502,"Solicitada")+COUNTIFS(Solicitudes!$A$3:$A$502,$A62,Solicitudes!$D$3:$D$502,"&lt;="&amp;S$3,Solicitudes!$E$3:$E$502,"&gt;="&amp;S$3,Solicitudes!$G$3:$G$502,"Planificada")&gt;0,"P",""))))</f>
        <v/>
      </c>
      <c r="T62" s="27">
        <f>IF(OR(T$3="",$A62=""),"",IF(COUNTIFS(Solicitudes!$A$3:$A$502,$A62,Solicitudes!$D$3:$D$502,"&lt;="&amp;T$3,Solicitudes!$E$3:$E$502,"&gt;="&amp;T$3,Solicitudes!$G$3:$G$502,"Aprobada",Solicitudes!$L$3:$L$502,"&lt;&gt;Licencia",Solicitudes!$L$3:$L$502,"&lt;&gt;Ausencia")&gt;0,"V",IF(COUNTIFS(Solicitudes!$A$3:$A$502,$A62,Solicitudes!$D$3:$D$502,"&lt;="&amp;T$3,Solicitudes!$E$3:$E$502,"&gt;="&amp;T$3,Solicitudes!$G$3:$G$502,"Aprobada",Solicitudes!$L$3:$L$502,"Licencia")+COUNTIFS(Solicitudes!$A$3:$A$502,$A62,Solicitudes!$D$3:$D$502,"&lt;="&amp;T$3,Solicitudes!$E$3:$E$502,"&gt;="&amp;T$3,Solicitudes!$G$3:$G$502,"Aprobada",Solicitudes!$L$3:$L$502,"Ausencia")&gt;0,"L",IF(COUNTIFS(Solicitudes!$A$3:$A$502,$A62,Solicitudes!$D$3:$D$502,"&lt;="&amp;T$3,Solicitudes!$E$3:$E$502,"&gt;="&amp;T$3,Solicitudes!$G$3:$G$502,"Solicitada")+COUNTIFS(Solicitudes!$A$3:$A$502,$A62,Solicitudes!$D$3:$D$502,"&lt;="&amp;T$3,Solicitudes!$E$3:$E$502,"&gt;="&amp;T$3,Solicitudes!$G$3:$G$502,"Planificada")&gt;0,"P",""))))</f>
        <v/>
      </c>
      <c r="U62" s="27">
        <f>IF(OR(U$3="",$A62=""),"",IF(COUNTIFS(Solicitudes!$A$3:$A$502,$A62,Solicitudes!$D$3:$D$502,"&lt;="&amp;U$3,Solicitudes!$E$3:$E$502,"&gt;="&amp;U$3,Solicitudes!$G$3:$G$502,"Aprobada",Solicitudes!$L$3:$L$502,"&lt;&gt;Licencia",Solicitudes!$L$3:$L$502,"&lt;&gt;Ausencia")&gt;0,"V",IF(COUNTIFS(Solicitudes!$A$3:$A$502,$A62,Solicitudes!$D$3:$D$502,"&lt;="&amp;U$3,Solicitudes!$E$3:$E$502,"&gt;="&amp;U$3,Solicitudes!$G$3:$G$502,"Aprobada",Solicitudes!$L$3:$L$502,"Licencia")+COUNTIFS(Solicitudes!$A$3:$A$502,$A62,Solicitudes!$D$3:$D$502,"&lt;="&amp;U$3,Solicitudes!$E$3:$E$502,"&gt;="&amp;U$3,Solicitudes!$G$3:$G$502,"Aprobada",Solicitudes!$L$3:$L$502,"Ausencia")&gt;0,"L",IF(COUNTIFS(Solicitudes!$A$3:$A$502,$A62,Solicitudes!$D$3:$D$502,"&lt;="&amp;U$3,Solicitudes!$E$3:$E$502,"&gt;="&amp;U$3,Solicitudes!$G$3:$G$502,"Solicitada")+COUNTIFS(Solicitudes!$A$3:$A$502,$A62,Solicitudes!$D$3:$D$502,"&lt;="&amp;U$3,Solicitudes!$E$3:$E$502,"&gt;="&amp;U$3,Solicitudes!$G$3:$G$502,"Planificada")&gt;0,"P",""))))</f>
        <v/>
      </c>
      <c r="V62" s="27">
        <f>IF(OR(V$3="",$A62=""),"",IF(COUNTIFS(Solicitudes!$A$3:$A$502,$A62,Solicitudes!$D$3:$D$502,"&lt;="&amp;V$3,Solicitudes!$E$3:$E$502,"&gt;="&amp;V$3,Solicitudes!$G$3:$G$502,"Aprobada",Solicitudes!$L$3:$L$502,"&lt;&gt;Licencia",Solicitudes!$L$3:$L$502,"&lt;&gt;Ausencia")&gt;0,"V",IF(COUNTIFS(Solicitudes!$A$3:$A$502,$A62,Solicitudes!$D$3:$D$502,"&lt;="&amp;V$3,Solicitudes!$E$3:$E$502,"&gt;="&amp;V$3,Solicitudes!$G$3:$G$502,"Aprobada",Solicitudes!$L$3:$L$502,"Licencia")+COUNTIFS(Solicitudes!$A$3:$A$502,$A62,Solicitudes!$D$3:$D$502,"&lt;="&amp;V$3,Solicitudes!$E$3:$E$502,"&gt;="&amp;V$3,Solicitudes!$G$3:$G$502,"Aprobada",Solicitudes!$L$3:$L$502,"Ausencia")&gt;0,"L",IF(COUNTIFS(Solicitudes!$A$3:$A$502,$A62,Solicitudes!$D$3:$D$502,"&lt;="&amp;V$3,Solicitudes!$E$3:$E$502,"&gt;="&amp;V$3,Solicitudes!$G$3:$G$502,"Solicitada")+COUNTIFS(Solicitudes!$A$3:$A$502,$A62,Solicitudes!$D$3:$D$502,"&lt;="&amp;V$3,Solicitudes!$E$3:$E$502,"&gt;="&amp;V$3,Solicitudes!$G$3:$G$502,"Planificada")&gt;0,"P",""))))</f>
        <v/>
      </c>
      <c r="W62" s="27">
        <f>IF(OR(W$3="",$A62=""),"",IF(COUNTIFS(Solicitudes!$A$3:$A$502,$A62,Solicitudes!$D$3:$D$502,"&lt;="&amp;W$3,Solicitudes!$E$3:$E$502,"&gt;="&amp;W$3,Solicitudes!$G$3:$G$502,"Aprobada",Solicitudes!$L$3:$L$502,"&lt;&gt;Licencia",Solicitudes!$L$3:$L$502,"&lt;&gt;Ausencia")&gt;0,"V",IF(COUNTIFS(Solicitudes!$A$3:$A$502,$A62,Solicitudes!$D$3:$D$502,"&lt;="&amp;W$3,Solicitudes!$E$3:$E$502,"&gt;="&amp;W$3,Solicitudes!$G$3:$G$502,"Aprobada",Solicitudes!$L$3:$L$502,"Licencia")+COUNTIFS(Solicitudes!$A$3:$A$502,$A62,Solicitudes!$D$3:$D$502,"&lt;="&amp;W$3,Solicitudes!$E$3:$E$502,"&gt;="&amp;W$3,Solicitudes!$G$3:$G$502,"Aprobada",Solicitudes!$L$3:$L$502,"Ausencia")&gt;0,"L",IF(COUNTIFS(Solicitudes!$A$3:$A$502,$A62,Solicitudes!$D$3:$D$502,"&lt;="&amp;W$3,Solicitudes!$E$3:$E$502,"&gt;="&amp;W$3,Solicitudes!$G$3:$G$502,"Solicitada")+COUNTIFS(Solicitudes!$A$3:$A$502,$A62,Solicitudes!$D$3:$D$502,"&lt;="&amp;W$3,Solicitudes!$E$3:$E$502,"&gt;="&amp;W$3,Solicitudes!$G$3:$G$502,"Planificada")&gt;0,"P",""))))</f>
        <v/>
      </c>
      <c r="X62" s="27">
        <f>IF(OR(X$3="",$A62=""),"",IF(COUNTIFS(Solicitudes!$A$3:$A$502,$A62,Solicitudes!$D$3:$D$502,"&lt;="&amp;X$3,Solicitudes!$E$3:$E$502,"&gt;="&amp;X$3,Solicitudes!$G$3:$G$502,"Aprobada",Solicitudes!$L$3:$L$502,"&lt;&gt;Licencia",Solicitudes!$L$3:$L$502,"&lt;&gt;Ausencia")&gt;0,"V",IF(COUNTIFS(Solicitudes!$A$3:$A$502,$A62,Solicitudes!$D$3:$D$502,"&lt;="&amp;X$3,Solicitudes!$E$3:$E$502,"&gt;="&amp;X$3,Solicitudes!$G$3:$G$502,"Aprobada",Solicitudes!$L$3:$L$502,"Licencia")+COUNTIFS(Solicitudes!$A$3:$A$502,$A62,Solicitudes!$D$3:$D$502,"&lt;="&amp;X$3,Solicitudes!$E$3:$E$502,"&gt;="&amp;X$3,Solicitudes!$G$3:$G$502,"Aprobada",Solicitudes!$L$3:$L$502,"Ausencia")&gt;0,"L",IF(COUNTIFS(Solicitudes!$A$3:$A$502,$A62,Solicitudes!$D$3:$D$502,"&lt;="&amp;X$3,Solicitudes!$E$3:$E$502,"&gt;="&amp;X$3,Solicitudes!$G$3:$G$502,"Solicitada")+COUNTIFS(Solicitudes!$A$3:$A$502,$A62,Solicitudes!$D$3:$D$502,"&lt;="&amp;X$3,Solicitudes!$E$3:$E$502,"&gt;="&amp;X$3,Solicitudes!$G$3:$G$502,"Planificada")&gt;0,"P",""))))</f>
        <v/>
      </c>
      <c r="Y62" s="27">
        <f>IF(OR(Y$3="",$A62=""),"",IF(COUNTIFS(Solicitudes!$A$3:$A$502,$A62,Solicitudes!$D$3:$D$502,"&lt;="&amp;Y$3,Solicitudes!$E$3:$E$502,"&gt;="&amp;Y$3,Solicitudes!$G$3:$G$502,"Aprobada",Solicitudes!$L$3:$L$502,"&lt;&gt;Licencia",Solicitudes!$L$3:$L$502,"&lt;&gt;Ausencia")&gt;0,"V",IF(COUNTIFS(Solicitudes!$A$3:$A$502,$A62,Solicitudes!$D$3:$D$502,"&lt;="&amp;Y$3,Solicitudes!$E$3:$E$502,"&gt;="&amp;Y$3,Solicitudes!$G$3:$G$502,"Aprobada",Solicitudes!$L$3:$L$502,"Licencia")+COUNTIFS(Solicitudes!$A$3:$A$502,$A62,Solicitudes!$D$3:$D$502,"&lt;="&amp;Y$3,Solicitudes!$E$3:$E$502,"&gt;="&amp;Y$3,Solicitudes!$G$3:$G$502,"Aprobada",Solicitudes!$L$3:$L$502,"Ausencia")&gt;0,"L",IF(COUNTIFS(Solicitudes!$A$3:$A$502,$A62,Solicitudes!$D$3:$D$502,"&lt;="&amp;Y$3,Solicitudes!$E$3:$E$502,"&gt;="&amp;Y$3,Solicitudes!$G$3:$G$502,"Solicitada")+COUNTIFS(Solicitudes!$A$3:$A$502,$A62,Solicitudes!$D$3:$D$502,"&lt;="&amp;Y$3,Solicitudes!$E$3:$E$502,"&gt;="&amp;Y$3,Solicitudes!$G$3:$G$502,"Planificada")&gt;0,"P",""))))</f>
        <v/>
      </c>
      <c r="Z62" s="27">
        <f>IF(OR(Z$3="",$A62=""),"",IF(COUNTIFS(Solicitudes!$A$3:$A$502,$A62,Solicitudes!$D$3:$D$502,"&lt;="&amp;Z$3,Solicitudes!$E$3:$E$502,"&gt;="&amp;Z$3,Solicitudes!$G$3:$G$502,"Aprobada",Solicitudes!$L$3:$L$502,"&lt;&gt;Licencia",Solicitudes!$L$3:$L$502,"&lt;&gt;Ausencia")&gt;0,"V",IF(COUNTIFS(Solicitudes!$A$3:$A$502,$A62,Solicitudes!$D$3:$D$502,"&lt;="&amp;Z$3,Solicitudes!$E$3:$E$502,"&gt;="&amp;Z$3,Solicitudes!$G$3:$G$502,"Aprobada",Solicitudes!$L$3:$L$502,"Licencia")+COUNTIFS(Solicitudes!$A$3:$A$502,$A62,Solicitudes!$D$3:$D$502,"&lt;="&amp;Z$3,Solicitudes!$E$3:$E$502,"&gt;="&amp;Z$3,Solicitudes!$G$3:$G$502,"Aprobada",Solicitudes!$L$3:$L$502,"Ausencia")&gt;0,"L",IF(COUNTIFS(Solicitudes!$A$3:$A$502,$A62,Solicitudes!$D$3:$D$502,"&lt;="&amp;Z$3,Solicitudes!$E$3:$E$502,"&gt;="&amp;Z$3,Solicitudes!$G$3:$G$502,"Solicitada")+COUNTIFS(Solicitudes!$A$3:$A$502,$A62,Solicitudes!$D$3:$D$502,"&lt;="&amp;Z$3,Solicitudes!$E$3:$E$502,"&gt;="&amp;Z$3,Solicitudes!$G$3:$G$502,"Planificada")&gt;0,"P",""))))</f>
        <v/>
      </c>
      <c r="AA62" s="27">
        <f>IF(OR(AA$3="",$A62=""),"",IF(COUNTIFS(Solicitudes!$A$3:$A$502,$A62,Solicitudes!$D$3:$D$502,"&lt;="&amp;AA$3,Solicitudes!$E$3:$E$502,"&gt;="&amp;AA$3,Solicitudes!$G$3:$G$502,"Aprobada",Solicitudes!$L$3:$L$502,"&lt;&gt;Licencia",Solicitudes!$L$3:$L$502,"&lt;&gt;Ausencia")&gt;0,"V",IF(COUNTIFS(Solicitudes!$A$3:$A$502,$A62,Solicitudes!$D$3:$D$502,"&lt;="&amp;AA$3,Solicitudes!$E$3:$E$502,"&gt;="&amp;AA$3,Solicitudes!$G$3:$G$502,"Aprobada",Solicitudes!$L$3:$L$502,"Licencia")+COUNTIFS(Solicitudes!$A$3:$A$502,$A62,Solicitudes!$D$3:$D$502,"&lt;="&amp;AA$3,Solicitudes!$E$3:$E$502,"&gt;="&amp;AA$3,Solicitudes!$G$3:$G$502,"Aprobada",Solicitudes!$L$3:$L$502,"Ausencia")&gt;0,"L",IF(COUNTIFS(Solicitudes!$A$3:$A$502,$A62,Solicitudes!$D$3:$D$502,"&lt;="&amp;AA$3,Solicitudes!$E$3:$E$502,"&gt;="&amp;AA$3,Solicitudes!$G$3:$G$502,"Solicitada")+COUNTIFS(Solicitudes!$A$3:$A$502,$A62,Solicitudes!$D$3:$D$502,"&lt;="&amp;AA$3,Solicitudes!$E$3:$E$502,"&gt;="&amp;AA$3,Solicitudes!$G$3:$G$502,"Planificada")&gt;0,"P",""))))</f>
        <v/>
      </c>
      <c r="AB62" s="27">
        <f>IF(OR(AB$3="",$A62=""),"",IF(COUNTIFS(Solicitudes!$A$3:$A$502,$A62,Solicitudes!$D$3:$D$502,"&lt;="&amp;AB$3,Solicitudes!$E$3:$E$502,"&gt;="&amp;AB$3,Solicitudes!$G$3:$G$502,"Aprobada",Solicitudes!$L$3:$L$502,"&lt;&gt;Licencia",Solicitudes!$L$3:$L$502,"&lt;&gt;Ausencia")&gt;0,"V",IF(COUNTIFS(Solicitudes!$A$3:$A$502,$A62,Solicitudes!$D$3:$D$502,"&lt;="&amp;AB$3,Solicitudes!$E$3:$E$502,"&gt;="&amp;AB$3,Solicitudes!$G$3:$G$502,"Aprobada",Solicitudes!$L$3:$L$502,"Licencia")+COUNTIFS(Solicitudes!$A$3:$A$502,$A62,Solicitudes!$D$3:$D$502,"&lt;="&amp;AB$3,Solicitudes!$E$3:$E$502,"&gt;="&amp;AB$3,Solicitudes!$G$3:$G$502,"Aprobada",Solicitudes!$L$3:$L$502,"Ausencia")&gt;0,"L",IF(COUNTIFS(Solicitudes!$A$3:$A$502,$A62,Solicitudes!$D$3:$D$502,"&lt;="&amp;AB$3,Solicitudes!$E$3:$E$502,"&gt;="&amp;AB$3,Solicitudes!$G$3:$G$502,"Solicitada")+COUNTIFS(Solicitudes!$A$3:$A$502,$A62,Solicitudes!$D$3:$D$502,"&lt;="&amp;AB$3,Solicitudes!$E$3:$E$502,"&gt;="&amp;AB$3,Solicitudes!$G$3:$G$502,"Planificada")&gt;0,"P",""))))</f>
        <v/>
      </c>
      <c r="AC62" s="27">
        <f>IF(OR(AC$3="",$A62=""),"",IF(COUNTIFS(Solicitudes!$A$3:$A$502,$A62,Solicitudes!$D$3:$D$502,"&lt;="&amp;AC$3,Solicitudes!$E$3:$E$502,"&gt;="&amp;AC$3,Solicitudes!$G$3:$G$502,"Aprobada",Solicitudes!$L$3:$L$502,"&lt;&gt;Licencia",Solicitudes!$L$3:$L$502,"&lt;&gt;Ausencia")&gt;0,"V",IF(COUNTIFS(Solicitudes!$A$3:$A$502,$A62,Solicitudes!$D$3:$D$502,"&lt;="&amp;AC$3,Solicitudes!$E$3:$E$502,"&gt;="&amp;AC$3,Solicitudes!$G$3:$G$502,"Aprobada",Solicitudes!$L$3:$L$502,"Licencia")+COUNTIFS(Solicitudes!$A$3:$A$502,$A62,Solicitudes!$D$3:$D$502,"&lt;="&amp;AC$3,Solicitudes!$E$3:$E$502,"&gt;="&amp;AC$3,Solicitudes!$G$3:$G$502,"Aprobada",Solicitudes!$L$3:$L$502,"Ausencia")&gt;0,"L",IF(COUNTIFS(Solicitudes!$A$3:$A$502,$A62,Solicitudes!$D$3:$D$502,"&lt;="&amp;AC$3,Solicitudes!$E$3:$E$502,"&gt;="&amp;AC$3,Solicitudes!$G$3:$G$502,"Solicitada")+COUNTIFS(Solicitudes!$A$3:$A$502,$A62,Solicitudes!$D$3:$D$502,"&lt;="&amp;AC$3,Solicitudes!$E$3:$E$502,"&gt;="&amp;AC$3,Solicitudes!$G$3:$G$502,"Planificada")&gt;0,"P",""))))</f>
        <v/>
      </c>
      <c r="AD62" s="27">
        <f>IF(OR(AD$3="",$A62=""),"",IF(COUNTIFS(Solicitudes!$A$3:$A$502,$A62,Solicitudes!$D$3:$D$502,"&lt;="&amp;AD$3,Solicitudes!$E$3:$E$502,"&gt;="&amp;AD$3,Solicitudes!$G$3:$G$502,"Aprobada",Solicitudes!$L$3:$L$502,"&lt;&gt;Licencia",Solicitudes!$L$3:$L$502,"&lt;&gt;Ausencia")&gt;0,"V",IF(COUNTIFS(Solicitudes!$A$3:$A$502,$A62,Solicitudes!$D$3:$D$502,"&lt;="&amp;AD$3,Solicitudes!$E$3:$E$502,"&gt;="&amp;AD$3,Solicitudes!$G$3:$G$502,"Aprobada",Solicitudes!$L$3:$L$502,"Licencia")+COUNTIFS(Solicitudes!$A$3:$A$502,$A62,Solicitudes!$D$3:$D$502,"&lt;="&amp;AD$3,Solicitudes!$E$3:$E$502,"&gt;="&amp;AD$3,Solicitudes!$G$3:$G$502,"Aprobada",Solicitudes!$L$3:$L$502,"Ausencia")&gt;0,"L",IF(COUNTIFS(Solicitudes!$A$3:$A$502,$A62,Solicitudes!$D$3:$D$502,"&lt;="&amp;AD$3,Solicitudes!$E$3:$E$502,"&gt;="&amp;AD$3,Solicitudes!$G$3:$G$502,"Solicitada")+COUNTIFS(Solicitudes!$A$3:$A$502,$A62,Solicitudes!$D$3:$D$502,"&lt;="&amp;AD$3,Solicitudes!$E$3:$E$502,"&gt;="&amp;AD$3,Solicitudes!$G$3:$G$502,"Planificada")&gt;0,"P",""))))</f>
        <v/>
      </c>
      <c r="AE62" s="27">
        <f>IF(OR(AE$3="",$A62=""),"",IF(COUNTIFS(Solicitudes!$A$3:$A$502,$A62,Solicitudes!$D$3:$D$502,"&lt;="&amp;AE$3,Solicitudes!$E$3:$E$502,"&gt;="&amp;AE$3,Solicitudes!$G$3:$G$502,"Aprobada",Solicitudes!$L$3:$L$502,"&lt;&gt;Licencia",Solicitudes!$L$3:$L$502,"&lt;&gt;Ausencia")&gt;0,"V",IF(COUNTIFS(Solicitudes!$A$3:$A$502,$A62,Solicitudes!$D$3:$D$502,"&lt;="&amp;AE$3,Solicitudes!$E$3:$E$502,"&gt;="&amp;AE$3,Solicitudes!$G$3:$G$502,"Aprobada",Solicitudes!$L$3:$L$502,"Licencia")+COUNTIFS(Solicitudes!$A$3:$A$502,$A62,Solicitudes!$D$3:$D$502,"&lt;="&amp;AE$3,Solicitudes!$E$3:$E$502,"&gt;="&amp;AE$3,Solicitudes!$G$3:$G$502,"Aprobada",Solicitudes!$L$3:$L$502,"Ausencia")&gt;0,"L",IF(COUNTIFS(Solicitudes!$A$3:$A$502,$A62,Solicitudes!$D$3:$D$502,"&lt;="&amp;AE$3,Solicitudes!$E$3:$E$502,"&gt;="&amp;AE$3,Solicitudes!$G$3:$G$502,"Solicitada")+COUNTIFS(Solicitudes!$A$3:$A$502,$A62,Solicitudes!$D$3:$D$502,"&lt;="&amp;AE$3,Solicitudes!$E$3:$E$502,"&gt;="&amp;AE$3,Solicitudes!$G$3:$G$502,"Planificada")&gt;0,"P",""))))</f>
        <v/>
      </c>
      <c r="AF62" s="27">
        <f>IF(OR(AF$3="",$A62=""),"",IF(COUNTIFS(Solicitudes!$A$3:$A$502,$A62,Solicitudes!$D$3:$D$502,"&lt;="&amp;AF$3,Solicitudes!$E$3:$E$502,"&gt;="&amp;AF$3,Solicitudes!$G$3:$G$502,"Aprobada",Solicitudes!$L$3:$L$502,"&lt;&gt;Licencia",Solicitudes!$L$3:$L$502,"&lt;&gt;Ausencia")&gt;0,"V",IF(COUNTIFS(Solicitudes!$A$3:$A$502,$A62,Solicitudes!$D$3:$D$502,"&lt;="&amp;AF$3,Solicitudes!$E$3:$E$502,"&gt;="&amp;AF$3,Solicitudes!$G$3:$G$502,"Aprobada",Solicitudes!$L$3:$L$502,"Licencia")+COUNTIFS(Solicitudes!$A$3:$A$502,$A62,Solicitudes!$D$3:$D$502,"&lt;="&amp;AF$3,Solicitudes!$E$3:$E$502,"&gt;="&amp;AF$3,Solicitudes!$G$3:$G$502,"Aprobada",Solicitudes!$L$3:$L$502,"Ausencia")&gt;0,"L",IF(COUNTIFS(Solicitudes!$A$3:$A$502,$A62,Solicitudes!$D$3:$D$502,"&lt;="&amp;AF$3,Solicitudes!$E$3:$E$502,"&gt;="&amp;AF$3,Solicitudes!$G$3:$G$502,"Solicitada")+COUNTIFS(Solicitudes!$A$3:$A$502,$A62,Solicitudes!$D$3:$D$502,"&lt;="&amp;AF$3,Solicitudes!$E$3:$E$502,"&gt;="&amp;AF$3,Solicitudes!$G$3:$G$502,"Planificada")&gt;0,"P",""))))</f>
        <v/>
      </c>
      <c r="AG62" s="27">
        <f>IF(OR(AG$3="",$A62=""),"",IF(COUNTIFS(Solicitudes!$A$3:$A$502,$A62,Solicitudes!$D$3:$D$502,"&lt;="&amp;AG$3,Solicitudes!$E$3:$E$502,"&gt;="&amp;AG$3,Solicitudes!$G$3:$G$502,"Aprobada",Solicitudes!$L$3:$L$502,"&lt;&gt;Licencia",Solicitudes!$L$3:$L$502,"&lt;&gt;Ausencia")&gt;0,"V",IF(COUNTIFS(Solicitudes!$A$3:$A$502,$A62,Solicitudes!$D$3:$D$502,"&lt;="&amp;AG$3,Solicitudes!$E$3:$E$502,"&gt;="&amp;AG$3,Solicitudes!$G$3:$G$502,"Aprobada",Solicitudes!$L$3:$L$502,"Licencia")+COUNTIFS(Solicitudes!$A$3:$A$502,$A62,Solicitudes!$D$3:$D$502,"&lt;="&amp;AG$3,Solicitudes!$E$3:$E$502,"&gt;="&amp;AG$3,Solicitudes!$G$3:$G$502,"Aprobada",Solicitudes!$L$3:$L$502,"Ausencia")&gt;0,"L",IF(COUNTIFS(Solicitudes!$A$3:$A$502,$A62,Solicitudes!$D$3:$D$502,"&lt;="&amp;AG$3,Solicitudes!$E$3:$E$502,"&gt;="&amp;AG$3,Solicitudes!$G$3:$G$502,"Solicitada")+COUNTIFS(Solicitudes!$A$3:$A$502,$A62,Solicitudes!$D$3:$D$502,"&lt;="&amp;AG$3,Solicitudes!$E$3:$E$502,"&gt;="&amp;AG$3,Solicitudes!$G$3:$G$502,"Planificada")&gt;0,"P",""))))</f>
        <v/>
      </c>
    </row>
    <row r="63">
      <c r="A63">
        <f>IF(Saldos!A63="","",Saldos!A63)</f>
        <v/>
      </c>
      <c r="B63">
        <f>IF(A63="","",Saldos!B63)</f>
        <v/>
      </c>
      <c r="C63" s="27">
        <f>IF(OR(C$3="",$A63=""),"",IF(COUNTIFS(Solicitudes!$A$3:$A$502,$A63,Solicitudes!$D$3:$D$502,"&lt;="&amp;C$3,Solicitudes!$E$3:$E$502,"&gt;="&amp;C$3,Solicitudes!$G$3:$G$502,"Aprobada",Solicitudes!$L$3:$L$502,"&lt;&gt;Licencia",Solicitudes!$L$3:$L$502,"&lt;&gt;Ausencia")&gt;0,"V",IF(COUNTIFS(Solicitudes!$A$3:$A$502,$A63,Solicitudes!$D$3:$D$502,"&lt;="&amp;C$3,Solicitudes!$E$3:$E$502,"&gt;="&amp;C$3,Solicitudes!$G$3:$G$502,"Aprobada",Solicitudes!$L$3:$L$502,"Licencia")+COUNTIFS(Solicitudes!$A$3:$A$502,$A63,Solicitudes!$D$3:$D$502,"&lt;="&amp;C$3,Solicitudes!$E$3:$E$502,"&gt;="&amp;C$3,Solicitudes!$G$3:$G$502,"Aprobada",Solicitudes!$L$3:$L$502,"Ausencia")&gt;0,"L",IF(COUNTIFS(Solicitudes!$A$3:$A$502,$A63,Solicitudes!$D$3:$D$502,"&lt;="&amp;C$3,Solicitudes!$E$3:$E$502,"&gt;="&amp;C$3,Solicitudes!$G$3:$G$502,"Solicitada")+COUNTIFS(Solicitudes!$A$3:$A$502,$A63,Solicitudes!$D$3:$D$502,"&lt;="&amp;C$3,Solicitudes!$E$3:$E$502,"&gt;="&amp;C$3,Solicitudes!$G$3:$G$502,"Planificada")&gt;0,"P",""))))</f>
        <v/>
      </c>
      <c r="D63" s="27">
        <f>IF(OR(D$3="",$A63=""),"",IF(COUNTIFS(Solicitudes!$A$3:$A$502,$A63,Solicitudes!$D$3:$D$502,"&lt;="&amp;D$3,Solicitudes!$E$3:$E$502,"&gt;="&amp;D$3,Solicitudes!$G$3:$G$502,"Aprobada",Solicitudes!$L$3:$L$502,"&lt;&gt;Licencia",Solicitudes!$L$3:$L$502,"&lt;&gt;Ausencia")&gt;0,"V",IF(COUNTIFS(Solicitudes!$A$3:$A$502,$A63,Solicitudes!$D$3:$D$502,"&lt;="&amp;D$3,Solicitudes!$E$3:$E$502,"&gt;="&amp;D$3,Solicitudes!$G$3:$G$502,"Aprobada",Solicitudes!$L$3:$L$502,"Licencia")+COUNTIFS(Solicitudes!$A$3:$A$502,$A63,Solicitudes!$D$3:$D$502,"&lt;="&amp;D$3,Solicitudes!$E$3:$E$502,"&gt;="&amp;D$3,Solicitudes!$G$3:$G$502,"Aprobada",Solicitudes!$L$3:$L$502,"Ausencia")&gt;0,"L",IF(COUNTIFS(Solicitudes!$A$3:$A$502,$A63,Solicitudes!$D$3:$D$502,"&lt;="&amp;D$3,Solicitudes!$E$3:$E$502,"&gt;="&amp;D$3,Solicitudes!$G$3:$G$502,"Solicitada")+COUNTIFS(Solicitudes!$A$3:$A$502,$A63,Solicitudes!$D$3:$D$502,"&lt;="&amp;D$3,Solicitudes!$E$3:$E$502,"&gt;="&amp;D$3,Solicitudes!$G$3:$G$502,"Planificada")&gt;0,"P",""))))</f>
        <v/>
      </c>
      <c r="E63" s="27">
        <f>IF(OR(E$3="",$A63=""),"",IF(COUNTIFS(Solicitudes!$A$3:$A$502,$A63,Solicitudes!$D$3:$D$502,"&lt;="&amp;E$3,Solicitudes!$E$3:$E$502,"&gt;="&amp;E$3,Solicitudes!$G$3:$G$502,"Aprobada",Solicitudes!$L$3:$L$502,"&lt;&gt;Licencia",Solicitudes!$L$3:$L$502,"&lt;&gt;Ausencia")&gt;0,"V",IF(COUNTIFS(Solicitudes!$A$3:$A$502,$A63,Solicitudes!$D$3:$D$502,"&lt;="&amp;E$3,Solicitudes!$E$3:$E$502,"&gt;="&amp;E$3,Solicitudes!$G$3:$G$502,"Aprobada",Solicitudes!$L$3:$L$502,"Licencia")+COUNTIFS(Solicitudes!$A$3:$A$502,$A63,Solicitudes!$D$3:$D$502,"&lt;="&amp;E$3,Solicitudes!$E$3:$E$502,"&gt;="&amp;E$3,Solicitudes!$G$3:$G$502,"Aprobada",Solicitudes!$L$3:$L$502,"Ausencia")&gt;0,"L",IF(COUNTIFS(Solicitudes!$A$3:$A$502,$A63,Solicitudes!$D$3:$D$502,"&lt;="&amp;E$3,Solicitudes!$E$3:$E$502,"&gt;="&amp;E$3,Solicitudes!$G$3:$G$502,"Solicitada")+COUNTIFS(Solicitudes!$A$3:$A$502,$A63,Solicitudes!$D$3:$D$502,"&lt;="&amp;E$3,Solicitudes!$E$3:$E$502,"&gt;="&amp;E$3,Solicitudes!$G$3:$G$502,"Planificada")&gt;0,"P",""))))</f>
        <v/>
      </c>
      <c r="F63" s="27">
        <f>IF(OR(F$3="",$A63=""),"",IF(COUNTIFS(Solicitudes!$A$3:$A$502,$A63,Solicitudes!$D$3:$D$502,"&lt;="&amp;F$3,Solicitudes!$E$3:$E$502,"&gt;="&amp;F$3,Solicitudes!$G$3:$G$502,"Aprobada",Solicitudes!$L$3:$L$502,"&lt;&gt;Licencia",Solicitudes!$L$3:$L$502,"&lt;&gt;Ausencia")&gt;0,"V",IF(COUNTIFS(Solicitudes!$A$3:$A$502,$A63,Solicitudes!$D$3:$D$502,"&lt;="&amp;F$3,Solicitudes!$E$3:$E$502,"&gt;="&amp;F$3,Solicitudes!$G$3:$G$502,"Aprobada",Solicitudes!$L$3:$L$502,"Licencia")+COUNTIFS(Solicitudes!$A$3:$A$502,$A63,Solicitudes!$D$3:$D$502,"&lt;="&amp;F$3,Solicitudes!$E$3:$E$502,"&gt;="&amp;F$3,Solicitudes!$G$3:$G$502,"Aprobada",Solicitudes!$L$3:$L$502,"Ausencia")&gt;0,"L",IF(COUNTIFS(Solicitudes!$A$3:$A$502,$A63,Solicitudes!$D$3:$D$502,"&lt;="&amp;F$3,Solicitudes!$E$3:$E$502,"&gt;="&amp;F$3,Solicitudes!$G$3:$G$502,"Solicitada")+COUNTIFS(Solicitudes!$A$3:$A$502,$A63,Solicitudes!$D$3:$D$502,"&lt;="&amp;F$3,Solicitudes!$E$3:$E$502,"&gt;="&amp;F$3,Solicitudes!$G$3:$G$502,"Planificada")&gt;0,"P",""))))</f>
        <v/>
      </c>
      <c r="G63" s="27">
        <f>IF(OR(G$3="",$A63=""),"",IF(COUNTIFS(Solicitudes!$A$3:$A$502,$A63,Solicitudes!$D$3:$D$502,"&lt;="&amp;G$3,Solicitudes!$E$3:$E$502,"&gt;="&amp;G$3,Solicitudes!$G$3:$G$502,"Aprobada",Solicitudes!$L$3:$L$502,"&lt;&gt;Licencia",Solicitudes!$L$3:$L$502,"&lt;&gt;Ausencia")&gt;0,"V",IF(COUNTIFS(Solicitudes!$A$3:$A$502,$A63,Solicitudes!$D$3:$D$502,"&lt;="&amp;G$3,Solicitudes!$E$3:$E$502,"&gt;="&amp;G$3,Solicitudes!$G$3:$G$502,"Aprobada",Solicitudes!$L$3:$L$502,"Licencia")+COUNTIFS(Solicitudes!$A$3:$A$502,$A63,Solicitudes!$D$3:$D$502,"&lt;="&amp;G$3,Solicitudes!$E$3:$E$502,"&gt;="&amp;G$3,Solicitudes!$G$3:$G$502,"Aprobada",Solicitudes!$L$3:$L$502,"Ausencia")&gt;0,"L",IF(COUNTIFS(Solicitudes!$A$3:$A$502,$A63,Solicitudes!$D$3:$D$502,"&lt;="&amp;G$3,Solicitudes!$E$3:$E$502,"&gt;="&amp;G$3,Solicitudes!$G$3:$G$502,"Solicitada")+COUNTIFS(Solicitudes!$A$3:$A$502,$A63,Solicitudes!$D$3:$D$502,"&lt;="&amp;G$3,Solicitudes!$E$3:$E$502,"&gt;="&amp;G$3,Solicitudes!$G$3:$G$502,"Planificada")&gt;0,"P",""))))</f>
        <v/>
      </c>
      <c r="H63" s="27">
        <f>IF(OR(H$3="",$A63=""),"",IF(COUNTIFS(Solicitudes!$A$3:$A$502,$A63,Solicitudes!$D$3:$D$502,"&lt;="&amp;H$3,Solicitudes!$E$3:$E$502,"&gt;="&amp;H$3,Solicitudes!$G$3:$G$502,"Aprobada",Solicitudes!$L$3:$L$502,"&lt;&gt;Licencia",Solicitudes!$L$3:$L$502,"&lt;&gt;Ausencia")&gt;0,"V",IF(COUNTIFS(Solicitudes!$A$3:$A$502,$A63,Solicitudes!$D$3:$D$502,"&lt;="&amp;H$3,Solicitudes!$E$3:$E$502,"&gt;="&amp;H$3,Solicitudes!$G$3:$G$502,"Aprobada",Solicitudes!$L$3:$L$502,"Licencia")+COUNTIFS(Solicitudes!$A$3:$A$502,$A63,Solicitudes!$D$3:$D$502,"&lt;="&amp;H$3,Solicitudes!$E$3:$E$502,"&gt;="&amp;H$3,Solicitudes!$G$3:$G$502,"Aprobada",Solicitudes!$L$3:$L$502,"Ausencia")&gt;0,"L",IF(COUNTIFS(Solicitudes!$A$3:$A$502,$A63,Solicitudes!$D$3:$D$502,"&lt;="&amp;H$3,Solicitudes!$E$3:$E$502,"&gt;="&amp;H$3,Solicitudes!$G$3:$G$502,"Solicitada")+COUNTIFS(Solicitudes!$A$3:$A$502,$A63,Solicitudes!$D$3:$D$502,"&lt;="&amp;H$3,Solicitudes!$E$3:$E$502,"&gt;="&amp;H$3,Solicitudes!$G$3:$G$502,"Planificada")&gt;0,"P",""))))</f>
        <v/>
      </c>
      <c r="I63" s="27">
        <f>IF(OR(I$3="",$A63=""),"",IF(COUNTIFS(Solicitudes!$A$3:$A$502,$A63,Solicitudes!$D$3:$D$502,"&lt;="&amp;I$3,Solicitudes!$E$3:$E$502,"&gt;="&amp;I$3,Solicitudes!$G$3:$G$502,"Aprobada",Solicitudes!$L$3:$L$502,"&lt;&gt;Licencia",Solicitudes!$L$3:$L$502,"&lt;&gt;Ausencia")&gt;0,"V",IF(COUNTIFS(Solicitudes!$A$3:$A$502,$A63,Solicitudes!$D$3:$D$502,"&lt;="&amp;I$3,Solicitudes!$E$3:$E$502,"&gt;="&amp;I$3,Solicitudes!$G$3:$G$502,"Aprobada",Solicitudes!$L$3:$L$502,"Licencia")+COUNTIFS(Solicitudes!$A$3:$A$502,$A63,Solicitudes!$D$3:$D$502,"&lt;="&amp;I$3,Solicitudes!$E$3:$E$502,"&gt;="&amp;I$3,Solicitudes!$G$3:$G$502,"Aprobada",Solicitudes!$L$3:$L$502,"Ausencia")&gt;0,"L",IF(COUNTIFS(Solicitudes!$A$3:$A$502,$A63,Solicitudes!$D$3:$D$502,"&lt;="&amp;I$3,Solicitudes!$E$3:$E$502,"&gt;="&amp;I$3,Solicitudes!$G$3:$G$502,"Solicitada")+COUNTIFS(Solicitudes!$A$3:$A$502,$A63,Solicitudes!$D$3:$D$502,"&lt;="&amp;I$3,Solicitudes!$E$3:$E$502,"&gt;="&amp;I$3,Solicitudes!$G$3:$G$502,"Planificada")&gt;0,"P",""))))</f>
        <v/>
      </c>
      <c r="J63" s="27">
        <f>IF(OR(J$3="",$A63=""),"",IF(COUNTIFS(Solicitudes!$A$3:$A$502,$A63,Solicitudes!$D$3:$D$502,"&lt;="&amp;J$3,Solicitudes!$E$3:$E$502,"&gt;="&amp;J$3,Solicitudes!$G$3:$G$502,"Aprobada",Solicitudes!$L$3:$L$502,"&lt;&gt;Licencia",Solicitudes!$L$3:$L$502,"&lt;&gt;Ausencia")&gt;0,"V",IF(COUNTIFS(Solicitudes!$A$3:$A$502,$A63,Solicitudes!$D$3:$D$502,"&lt;="&amp;J$3,Solicitudes!$E$3:$E$502,"&gt;="&amp;J$3,Solicitudes!$G$3:$G$502,"Aprobada",Solicitudes!$L$3:$L$502,"Licencia")+COUNTIFS(Solicitudes!$A$3:$A$502,$A63,Solicitudes!$D$3:$D$502,"&lt;="&amp;J$3,Solicitudes!$E$3:$E$502,"&gt;="&amp;J$3,Solicitudes!$G$3:$G$502,"Aprobada",Solicitudes!$L$3:$L$502,"Ausencia")&gt;0,"L",IF(COUNTIFS(Solicitudes!$A$3:$A$502,$A63,Solicitudes!$D$3:$D$502,"&lt;="&amp;J$3,Solicitudes!$E$3:$E$502,"&gt;="&amp;J$3,Solicitudes!$G$3:$G$502,"Solicitada")+COUNTIFS(Solicitudes!$A$3:$A$502,$A63,Solicitudes!$D$3:$D$502,"&lt;="&amp;J$3,Solicitudes!$E$3:$E$502,"&gt;="&amp;J$3,Solicitudes!$G$3:$G$502,"Planificada")&gt;0,"P",""))))</f>
        <v/>
      </c>
      <c r="K63" s="27">
        <f>IF(OR(K$3="",$A63=""),"",IF(COUNTIFS(Solicitudes!$A$3:$A$502,$A63,Solicitudes!$D$3:$D$502,"&lt;="&amp;K$3,Solicitudes!$E$3:$E$502,"&gt;="&amp;K$3,Solicitudes!$G$3:$G$502,"Aprobada",Solicitudes!$L$3:$L$502,"&lt;&gt;Licencia",Solicitudes!$L$3:$L$502,"&lt;&gt;Ausencia")&gt;0,"V",IF(COUNTIFS(Solicitudes!$A$3:$A$502,$A63,Solicitudes!$D$3:$D$502,"&lt;="&amp;K$3,Solicitudes!$E$3:$E$502,"&gt;="&amp;K$3,Solicitudes!$G$3:$G$502,"Aprobada",Solicitudes!$L$3:$L$502,"Licencia")+COUNTIFS(Solicitudes!$A$3:$A$502,$A63,Solicitudes!$D$3:$D$502,"&lt;="&amp;K$3,Solicitudes!$E$3:$E$502,"&gt;="&amp;K$3,Solicitudes!$G$3:$G$502,"Aprobada",Solicitudes!$L$3:$L$502,"Ausencia")&gt;0,"L",IF(COUNTIFS(Solicitudes!$A$3:$A$502,$A63,Solicitudes!$D$3:$D$502,"&lt;="&amp;K$3,Solicitudes!$E$3:$E$502,"&gt;="&amp;K$3,Solicitudes!$G$3:$G$502,"Solicitada")+COUNTIFS(Solicitudes!$A$3:$A$502,$A63,Solicitudes!$D$3:$D$502,"&lt;="&amp;K$3,Solicitudes!$E$3:$E$502,"&gt;="&amp;K$3,Solicitudes!$G$3:$G$502,"Planificada")&gt;0,"P",""))))</f>
        <v/>
      </c>
      <c r="L63" s="27">
        <f>IF(OR(L$3="",$A63=""),"",IF(COUNTIFS(Solicitudes!$A$3:$A$502,$A63,Solicitudes!$D$3:$D$502,"&lt;="&amp;L$3,Solicitudes!$E$3:$E$502,"&gt;="&amp;L$3,Solicitudes!$G$3:$G$502,"Aprobada",Solicitudes!$L$3:$L$502,"&lt;&gt;Licencia",Solicitudes!$L$3:$L$502,"&lt;&gt;Ausencia")&gt;0,"V",IF(COUNTIFS(Solicitudes!$A$3:$A$502,$A63,Solicitudes!$D$3:$D$502,"&lt;="&amp;L$3,Solicitudes!$E$3:$E$502,"&gt;="&amp;L$3,Solicitudes!$G$3:$G$502,"Aprobada",Solicitudes!$L$3:$L$502,"Licencia")+COUNTIFS(Solicitudes!$A$3:$A$502,$A63,Solicitudes!$D$3:$D$502,"&lt;="&amp;L$3,Solicitudes!$E$3:$E$502,"&gt;="&amp;L$3,Solicitudes!$G$3:$G$502,"Aprobada",Solicitudes!$L$3:$L$502,"Ausencia")&gt;0,"L",IF(COUNTIFS(Solicitudes!$A$3:$A$502,$A63,Solicitudes!$D$3:$D$502,"&lt;="&amp;L$3,Solicitudes!$E$3:$E$502,"&gt;="&amp;L$3,Solicitudes!$G$3:$G$502,"Solicitada")+COUNTIFS(Solicitudes!$A$3:$A$502,$A63,Solicitudes!$D$3:$D$502,"&lt;="&amp;L$3,Solicitudes!$E$3:$E$502,"&gt;="&amp;L$3,Solicitudes!$G$3:$G$502,"Planificada")&gt;0,"P",""))))</f>
        <v/>
      </c>
      <c r="M63" s="27">
        <f>IF(OR(M$3="",$A63=""),"",IF(COUNTIFS(Solicitudes!$A$3:$A$502,$A63,Solicitudes!$D$3:$D$502,"&lt;="&amp;M$3,Solicitudes!$E$3:$E$502,"&gt;="&amp;M$3,Solicitudes!$G$3:$G$502,"Aprobada",Solicitudes!$L$3:$L$502,"&lt;&gt;Licencia",Solicitudes!$L$3:$L$502,"&lt;&gt;Ausencia")&gt;0,"V",IF(COUNTIFS(Solicitudes!$A$3:$A$502,$A63,Solicitudes!$D$3:$D$502,"&lt;="&amp;M$3,Solicitudes!$E$3:$E$502,"&gt;="&amp;M$3,Solicitudes!$G$3:$G$502,"Aprobada",Solicitudes!$L$3:$L$502,"Licencia")+COUNTIFS(Solicitudes!$A$3:$A$502,$A63,Solicitudes!$D$3:$D$502,"&lt;="&amp;M$3,Solicitudes!$E$3:$E$502,"&gt;="&amp;M$3,Solicitudes!$G$3:$G$502,"Aprobada",Solicitudes!$L$3:$L$502,"Ausencia")&gt;0,"L",IF(COUNTIFS(Solicitudes!$A$3:$A$502,$A63,Solicitudes!$D$3:$D$502,"&lt;="&amp;M$3,Solicitudes!$E$3:$E$502,"&gt;="&amp;M$3,Solicitudes!$G$3:$G$502,"Solicitada")+COUNTIFS(Solicitudes!$A$3:$A$502,$A63,Solicitudes!$D$3:$D$502,"&lt;="&amp;M$3,Solicitudes!$E$3:$E$502,"&gt;="&amp;M$3,Solicitudes!$G$3:$G$502,"Planificada")&gt;0,"P",""))))</f>
        <v/>
      </c>
      <c r="N63" s="27">
        <f>IF(OR(N$3="",$A63=""),"",IF(COUNTIFS(Solicitudes!$A$3:$A$502,$A63,Solicitudes!$D$3:$D$502,"&lt;="&amp;N$3,Solicitudes!$E$3:$E$502,"&gt;="&amp;N$3,Solicitudes!$G$3:$G$502,"Aprobada",Solicitudes!$L$3:$L$502,"&lt;&gt;Licencia",Solicitudes!$L$3:$L$502,"&lt;&gt;Ausencia")&gt;0,"V",IF(COUNTIFS(Solicitudes!$A$3:$A$502,$A63,Solicitudes!$D$3:$D$502,"&lt;="&amp;N$3,Solicitudes!$E$3:$E$502,"&gt;="&amp;N$3,Solicitudes!$G$3:$G$502,"Aprobada",Solicitudes!$L$3:$L$502,"Licencia")+COUNTIFS(Solicitudes!$A$3:$A$502,$A63,Solicitudes!$D$3:$D$502,"&lt;="&amp;N$3,Solicitudes!$E$3:$E$502,"&gt;="&amp;N$3,Solicitudes!$G$3:$G$502,"Aprobada",Solicitudes!$L$3:$L$502,"Ausencia")&gt;0,"L",IF(COUNTIFS(Solicitudes!$A$3:$A$502,$A63,Solicitudes!$D$3:$D$502,"&lt;="&amp;N$3,Solicitudes!$E$3:$E$502,"&gt;="&amp;N$3,Solicitudes!$G$3:$G$502,"Solicitada")+COUNTIFS(Solicitudes!$A$3:$A$502,$A63,Solicitudes!$D$3:$D$502,"&lt;="&amp;N$3,Solicitudes!$E$3:$E$502,"&gt;="&amp;N$3,Solicitudes!$G$3:$G$502,"Planificada")&gt;0,"P",""))))</f>
        <v/>
      </c>
      <c r="O63" s="27">
        <f>IF(OR(O$3="",$A63=""),"",IF(COUNTIFS(Solicitudes!$A$3:$A$502,$A63,Solicitudes!$D$3:$D$502,"&lt;="&amp;O$3,Solicitudes!$E$3:$E$502,"&gt;="&amp;O$3,Solicitudes!$G$3:$G$502,"Aprobada",Solicitudes!$L$3:$L$502,"&lt;&gt;Licencia",Solicitudes!$L$3:$L$502,"&lt;&gt;Ausencia")&gt;0,"V",IF(COUNTIFS(Solicitudes!$A$3:$A$502,$A63,Solicitudes!$D$3:$D$502,"&lt;="&amp;O$3,Solicitudes!$E$3:$E$502,"&gt;="&amp;O$3,Solicitudes!$G$3:$G$502,"Aprobada",Solicitudes!$L$3:$L$502,"Licencia")+COUNTIFS(Solicitudes!$A$3:$A$502,$A63,Solicitudes!$D$3:$D$502,"&lt;="&amp;O$3,Solicitudes!$E$3:$E$502,"&gt;="&amp;O$3,Solicitudes!$G$3:$G$502,"Aprobada",Solicitudes!$L$3:$L$502,"Ausencia")&gt;0,"L",IF(COUNTIFS(Solicitudes!$A$3:$A$502,$A63,Solicitudes!$D$3:$D$502,"&lt;="&amp;O$3,Solicitudes!$E$3:$E$502,"&gt;="&amp;O$3,Solicitudes!$G$3:$G$502,"Solicitada")+COUNTIFS(Solicitudes!$A$3:$A$502,$A63,Solicitudes!$D$3:$D$502,"&lt;="&amp;O$3,Solicitudes!$E$3:$E$502,"&gt;="&amp;O$3,Solicitudes!$G$3:$G$502,"Planificada")&gt;0,"P",""))))</f>
        <v/>
      </c>
      <c r="P63" s="27">
        <f>IF(OR(P$3="",$A63=""),"",IF(COUNTIFS(Solicitudes!$A$3:$A$502,$A63,Solicitudes!$D$3:$D$502,"&lt;="&amp;P$3,Solicitudes!$E$3:$E$502,"&gt;="&amp;P$3,Solicitudes!$G$3:$G$502,"Aprobada",Solicitudes!$L$3:$L$502,"&lt;&gt;Licencia",Solicitudes!$L$3:$L$502,"&lt;&gt;Ausencia")&gt;0,"V",IF(COUNTIFS(Solicitudes!$A$3:$A$502,$A63,Solicitudes!$D$3:$D$502,"&lt;="&amp;P$3,Solicitudes!$E$3:$E$502,"&gt;="&amp;P$3,Solicitudes!$G$3:$G$502,"Aprobada",Solicitudes!$L$3:$L$502,"Licencia")+COUNTIFS(Solicitudes!$A$3:$A$502,$A63,Solicitudes!$D$3:$D$502,"&lt;="&amp;P$3,Solicitudes!$E$3:$E$502,"&gt;="&amp;P$3,Solicitudes!$G$3:$G$502,"Aprobada",Solicitudes!$L$3:$L$502,"Ausencia")&gt;0,"L",IF(COUNTIFS(Solicitudes!$A$3:$A$502,$A63,Solicitudes!$D$3:$D$502,"&lt;="&amp;P$3,Solicitudes!$E$3:$E$502,"&gt;="&amp;P$3,Solicitudes!$G$3:$G$502,"Solicitada")+COUNTIFS(Solicitudes!$A$3:$A$502,$A63,Solicitudes!$D$3:$D$502,"&lt;="&amp;P$3,Solicitudes!$E$3:$E$502,"&gt;="&amp;P$3,Solicitudes!$G$3:$G$502,"Planificada")&gt;0,"P",""))))</f>
        <v/>
      </c>
      <c r="Q63" s="27">
        <f>IF(OR(Q$3="",$A63=""),"",IF(COUNTIFS(Solicitudes!$A$3:$A$502,$A63,Solicitudes!$D$3:$D$502,"&lt;="&amp;Q$3,Solicitudes!$E$3:$E$502,"&gt;="&amp;Q$3,Solicitudes!$G$3:$G$502,"Aprobada",Solicitudes!$L$3:$L$502,"&lt;&gt;Licencia",Solicitudes!$L$3:$L$502,"&lt;&gt;Ausencia")&gt;0,"V",IF(COUNTIFS(Solicitudes!$A$3:$A$502,$A63,Solicitudes!$D$3:$D$502,"&lt;="&amp;Q$3,Solicitudes!$E$3:$E$502,"&gt;="&amp;Q$3,Solicitudes!$G$3:$G$502,"Aprobada",Solicitudes!$L$3:$L$502,"Licencia")+COUNTIFS(Solicitudes!$A$3:$A$502,$A63,Solicitudes!$D$3:$D$502,"&lt;="&amp;Q$3,Solicitudes!$E$3:$E$502,"&gt;="&amp;Q$3,Solicitudes!$G$3:$G$502,"Aprobada",Solicitudes!$L$3:$L$502,"Ausencia")&gt;0,"L",IF(COUNTIFS(Solicitudes!$A$3:$A$502,$A63,Solicitudes!$D$3:$D$502,"&lt;="&amp;Q$3,Solicitudes!$E$3:$E$502,"&gt;="&amp;Q$3,Solicitudes!$G$3:$G$502,"Solicitada")+COUNTIFS(Solicitudes!$A$3:$A$502,$A63,Solicitudes!$D$3:$D$502,"&lt;="&amp;Q$3,Solicitudes!$E$3:$E$502,"&gt;="&amp;Q$3,Solicitudes!$G$3:$G$502,"Planificada")&gt;0,"P",""))))</f>
        <v/>
      </c>
      <c r="R63" s="27">
        <f>IF(OR(R$3="",$A63=""),"",IF(COUNTIFS(Solicitudes!$A$3:$A$502,$A63,Solicitudes!$D$3:$D$502,"&lt;="&amp;R$3,Solicitudes!$E$3:$E$502,"&gt;="&amp;R$3,Solicitudes!$G$3:$G$502,"Aprobada",Solicitudes!$L$3:$L$502,"&lt;&gt;Licencia",Solicitudes!$L$3:$L$502,"&lt;&gt;Ausencia")&gt;0,"V",IF(COUNTIFS(Solicitudes!$A$3:$A$502,$A63,Solicitudes!$D$3:$D$502,"&lt;="&amp;R$3,Solicitudes!$E$3:$E$502,"&gt;="&amp;R$3,Solicitudes!$G$3:$G$502,"Aprobada",Solicitudes!$L$3:$L$502,"Licencia")+COUNTIFS(Solicitudes!$A$3:$A$502,$A63,Solicitudes!$D$3:$D$502,"&lt;="&amp;R$3,Solicitudes!$E$3:$E$502,"&gt;="&amp;R$3,Solicitudes!$G$3:$G$502,"Aprobada",Solicitudes!$L$3:$L$502,"Ausencia")&gt;0,"L",IF(COUNTIFS(Solicitudes!$A$3:$A$502,$A63,Solicitudes!$D$3:$D$502,"&lt;="&amp;R$3,Solicitudes!$E$3:$E$502,"&gt;="&amp;R$3,Solicitudes!$G$3:$G$502,"Solicitada")+COUNTIFS(Solicitudes!$A$3:$A$502,$A63,Solicitudes!$D$3:$D$502,"&lt;="&amp;R$3,Solicitudes!$E$3:$E$502,"&gt;="&amp;R$3,Solicitudes!$G$3:$G$502,"Planificada")&gt;0,"P",""))))</f>
        <v/>
      </c>
      <c r="S63" s="27">
        <f>IF(OR(S$3="",$A63=""),"",IF(COUNTIFS(Solicitudes!$A$3:$A$502,$A63,Solicitudes!$D$3:$D$502,"&lt;="&amp;S$3,Solicitudes!$E$3:$E$502,"&gt;="&amp;S$3,Solicitudes!$G$3:$G$502,"Aprobada",Solicitudes!$L$3:$L$502,"&lt;&gt;Licencia",Solicitudes!$L$3:$L$502,"&lt;&gt;Ausencia")&gt;0,"V",IF(COUNTIFS(Solicitudes!$A$3:$A$502,$A63,Solicitudes!$D$3:$D$502,"&lt;="&amp;S$3,Solicitudes!$E$3:$E$502,"&gt;="&amp;S$3,Solicitudes!$G$3:$G$502,"Aprobada",Solicitudes!$L$3:$L$502,"Licencia")+COUNTIFS(Solicitudes!$A$3:$A$502,$A63,Solicitudes!$D$3:$D$502,"&lt;="&amp;S$3,Solicitudes!$E$3:$E$502,"&gt;="&amp;S$3,Solicitudes!$G$3:$G$502,"Aprobada",Solicitudes!$L$3:$L$502,"Ausencia")&gt;0,"L",IF(COUNTIFS(Solicitudes!$A$3:$A$502,$A63,Solicitudes!$D$3:$D$502,"&lt;="&amp;S$3,Solicitudes!$E$3:$E$502,"&gt;="&amp;S$3,Solicitudes!$G$3:$G$502,"Solicitada")+COUNTIFS(Solicitudes!$A$3:$A$502,$A63,Solicitudes!$D$3:$D$502,"&lt;="&amp;S$3,Solicitudes!$E$3:$E$502,"&gt;="&amp;S$3,Solicitudes!$G$3:$G$502,"Planificada")&gt;0,"P",""))))</f>
        <v/>
      </c>
      <c r="T63" s="27">
        <f>IF(OR(T$3="",$A63=""),"",IF(COUNTIFS(Solicitudes!$A$3:$A$502,$A63,Solicitudes!$D$3:$D$502,"&lt;="&amp;T$3,Solicitudes!$E$3:$E$502,"&gt;="&amp;T$3,Solicitudes!$G$3:$G$502,"Aprobada",Solicitudes!$L$3:$L$502,"&lt;&gt;Licencia",Solicitudes!$L$3:$L$502,"&lt;&gt;Ausencia")&gt;0,"V",IF(COUNTIFS(Solicitudes!$A$3:$A$502,$A63,Solicitudes!$D$3:$D$502,"&lt;="&amp;T$3,Solicitudes!$E$3:$E$502,"&gt;="&amp;T$3,Solicitudes!$G$3:$G$502,"Aprobada",Solicitudes!$L$3:$L$502,"Licencia")+COUNTIFS(Solicitudes!$A$3:$A$502,$A63,Solicitudes!$D$3:$D$502,"&lt;="&amp;T$3,Solicitudes!$E$3:$E$502,"&gt;="&amp;T$3,Solicitudes!$G$3:$G$502,"Aprobada",Solicitudes!$L$3:$L$502,"Ausencia")&gt;0,"L",IF(COUNTIFS(Solicitudes!$A$3:$A$502,$A63,Solicitudes!$D$3:$D$502,"&lt;="&amp;T$3,Solicitudes!$E$3:$E$502,"&gt;="&amp;T$3,Solicitudes!$G$3:$G$502,"Solicitada")+COUNTIFS(Solicitudes!$A$3:$A$502,$A63,Solicitudes!$D$3:$D$502,"&lt;="&amp;T$3,Solicitudes!$E$3:$E$502,"&gt;="&amp;T$3,Solicitudes!$G$3:$G$502,"Planificada")&gt;0,"P",""))))</f>
        <v/>
      </c>
      <c r="U63" s="27">
        <f>IF(OR(U$3="",$A63=""),"",IF(COUNTIFS(Solicitudes!$A$3:$A$502,$A63,Solicitudes!$D$3:$D$502,"&lt;="&amp;U$3,Solicitudes!$E$3:$E$502,"&gt;="&amp;U$3,Solicitudes!$G$3:$G$502,"Aprobada",Solicitudes!$L$3:$L$502,"&lt;&gt;Licencia",Solicitudes!$L$3:$L$502,"&lt;&gt;Ausencia")&gt;0,"V",IF(COUNTIFS(Solicitudes!$A$3:$A$502,$A63,Solicitudes!$D$3:$D$502,"&lt;="&amp;U$3,Solicitudes!$E$3:$E$502,"&gt;="&amp;U$3,Solicitudes!$G$3:$G$502,"Aprobada",Solicitudes!$L$3:$L$502,"Licencia")+COUNTIFS(Solicitudes!$A$3:$A$502,$A63,Solicitudes!$D$3:$D$502,"&lt;="&amp;U$3,Solicitudes!$E$3:$E$502,"&gt;="&amp;U$3,Solicitudes!$G$3:$G$502,"Aprobada",Solicitudes!$L$3:$L$502,"Ausencia")&gt;0,"L",IF(COUNTIFS(Solicitudes!$A$3:$A$502,$A63,Solicitudes!$D$3:$D$502,"&lt;="&amp;U$3,Solicitudes!$E$3:$E$502,"&gt;="&amp;U$3,Solicitudes!$G$3:$G$502,"Solicitada")+COUNTIFS(Solicitudes!$A$3:$A$502,$A63,Solicitudes!$D$3:$D$502,"&lt;="&amp;U$3,Solicitudes!$E$3:$E$502,"&gt;="&amp;U$3,Solicitudes!$G$3:$G$502,"Planificada")&gt;0,"P",""))))</f>
        <v/>
      </c>
      <c r="V63" s="27">
        <f>IF(OR(V$3="",$A63=""),"",IF(COUNTIFS(Solicitudes!$A$3:$A$502,$A63,Solicitudes!$D$3:$D$502,"&lt;="&amp;V$3,Solicitudes!$E$3:$E$502,"&gt;="&amp;V$3,Solicitudes!$G$3:$G$502,"Aprobada",Solicitudes!$L$3:$L$502,"&lt;&gt;Licencia",Solicitudes!$L$3:$L$502,"&lt;&gt;Ausencia")&gt;0,"V",IF(COUNTIFS(Solicitudes!$A$3:$A$502,$A63,Solicitudes!$D$3:$D$502,"&lt;="&amp;V$3,Solicitudes!$E$3:$E$502,"&gt;="&amp;V$3,Solicitudes!$G$3:$G$502,"Aprobada",Solicitudes!$L$3:$L$502,"Licencia")+COUNTIFS(Solicitudes!$A$3:$A$502,$A63,Solicitudes!$D$3:$D$502,"&lt;="&amp;V$3,Solicitudes!$E$3:$E$502,"&gt;="&amp;V$3,Solicitudes!$G$3:$G$502,"Aprobada",Solicitudes!$L$3:$L$502,"Ausencia")&gt;0,"L",IF(COUNTIFS(Solicitudes!$A$3:$A$502,$A63,Solicitudes!$D$3:$D$502,"&lt;="&amp;V$3,Solicitudes!$E$3:$E$502,"&gt;="&amp;V$3,Solicitudes!$G$3:$G$502,"Solicitada")+COUNTIFS(Solicitudes!$A$3:$A$502,$A63,Solicitudes!$D$3:$D$502,"&lt;="&amp;V$3,Solicitudes!$E$3:$E$502,"&gt;="&amp;V$3,Solicitudes!$G$3:$G$502,"Planificada")&gt;0,"P",""))))</f>
        <v/>
      </c>
      <c r="W63" s="27">
        <f>IF(OR(W$3="",$A63=""),"",IF(COUNTIFS(Solicitudes!$A$3:$A$502,$A63,Solicitudes!$D$3:$D$502,"&lt;="&amp;W$3,Solicitudes!$E$3:$E$502,"&gt;="&amp;W$3,Solicitudes!$G$3:$G$502,"Aprobada",Solicitudes!$L$3:$L$502,"&lt;&gt;Licencia",Solicitudes!$L$3:$L$502,"&lt;&gt;Ausencia")&gt;0,"V",IF(COUNTIFS(Solicitudes!$A$3:$A$502,$A63,Solicitudes!$D$3:$D$502,"&lt;="&amp;W$3,Solicitudes!$E$3:$E$502,"&gt;="&amp;W$3,Solicitudes!$G$3:$G$502,"Aprobada",Solicitudes!$L$3:$L$502,"Licencia")+COUNTIFS(Solicitudes!$A$3:$A$502,$A63,Solicitudes!$D$3:$D$502,"&lt;="&amp;W$3,Solicitudes!$E$3:$E$502,"&gt;="&amp;W$3,Solicitudes!$G$3:$G$502,"Aprobada",Solicitudes!$L$3:$L$502,"Ausencia")&gt;0,"L",IF(COUNTIFS(Solicitudes!$A$3:$A$502,$A63,Solicitudes!$D$3:$D$502,"&lt;="&amp;W$3,Solicitudes!$E$3:$E$502,"&gt;="&amp;W$3,Solicitudes!$G$3:$G$502,"Solicitada")+COUNTIFS(Solicitudes!$A$3:$A$502,$A63,Solicitudes!$D$3:$D$502,"&lt;="&amp;W$3,Solicitudes!$E$3:$E$502,"&gt;="&amp;W$3,Solicitudes!$G$3:$G$502,"Planificada")&gt;0,"P",""))))</f>
        <v/>
      </c>
      <c r="X63" s="27">
        <f>IF(OR(X$3="",$A63=""),"",IF(COUNTIFS(Solicitudes!$A$3:$A$502,$A63,Solicitudes!$D$3:$D$502,"&lt;="&amp;X$3,Solicitudes!$E$3:$E$502,"&gt;="&amp;X$3,Solicitudes!$G$3:$G$502,"Aprobada",Solicitudes!$L$3:$L$502,"&lt;&gt;Licencia",Solicitudes!$L$3:$L$502,"&lt;&gt;Ausencia")&gt;0,"V",IF(COUNTIFS(Solicitudes!$A$3:$A$502,$A63,Solicitudes!$D$3:$D$502,"&lt;="&amp;X$3,Solicitudes!$E$3:$E$502,"&gt;="&amp;X$3,Solicitudes!$G$3:$G$502,"Aprobada",Solicitudes!$L$3:$L$502,"Licencia")+COUNTIFS(Solicitudes!$A$3:$A$502,$A63,Solicitudes!$D$3:$D$502,"&lt;="&amp;X$3,Solicitudes!$E$3:$E$502,"&gt;="&amp;X$3,Solicitudes!$G$3:$G$502,"Aprobada",Solicitudes!$L$3:$L$502,"Ausencia")&gt;0,"L",IF(COUNTIFS(Solicitudes!$A$3:$A$502,$A63,Solicitudes!$D$3:$D$502,"&lt;="&amp;X$3,Solicitudes!$E$3:$E$502,"&gt;="&amp;X$3,Solicitudes!$G$3:$G$502,"Solicitada")+COUNTIFS(Solicitudes!$A$3:$A$502,$A63,Solicitudes!$D$3:$D$502,"&lt;="&amp;X$3,Solicitudes!$E$3:$E$502,"&gt;="&amp;X$3,Solicitudes!$G$3:$G$502,"Planificada")&gt;0,"P",""))))</f>
        <v/>
      </c>
      <c r="Y63" s="27">
        <f>IF(OR(Y$3="",$A63=""),"",IF(COUNTIFS(Solicitudes!$A$3:$A$502,$A63,Solicitudes!$D$3:$D$502,"&lt;="&amp;Y$3,Solicitudes!$E$3:$E$502,"&gt;="&amp;Y$3,Solicitudes!$G$3:$G$502,"Aprobada",Solicitudes!$L$3:$L$502,"&lt;&gt;Licencia",Solicitudes!$L$3:$L$502,"&lt;&gt;Ausencia")&gt;0,"V",IF(COUNTIFS(Solicitudes!$A$3:$A$502,$A63,Solicitudes!$D$3:$D$502,"&lt;="&amp;Y$3,Solicitudes!$E$3:$E$502,"&gt;="&amp;Y$3,Solicitudes!$G$3:$G$502,"Aprobada",Solicitudes!$L$3:$L$502,"Licencia")+COUNTIFS(Solicitudes!$A$3:$A$502,$A63,Solicitudes!$D$3:$D$502,"&lt;="&amp;Y$3,Solicitudes!$E$3:$E$502,"&gt;="&amp;Y$3,Solicitudes!$G$3:$G$502,"Aprobada",Solicitudes!$L$3:$L$502,"Ausencia")&gt;0,"L",IF(COUNTIFS(Solicitudes!$A$3:$A$502,$A63,Solicitudes!$D$3:$D$502,"&lt;="&amp;Y$3,Solicitudes!$E$3:$E$502,"&gt;="&amp;Y$3,Solicitudes!$G$3:$G$502,"Solicitada")+COUNTIFS(Solicitudes!$A$3:$A$502,$A63,Solicitudes!$D$3:$D$502,"&lt;="&amp;Y$3,Solicitudes!$E$3:$E$502,"&gt;="&amp;Y$3,Solicitudes!$G$3:$G$502,"Planificada")&gt;0,"P",""))))</f>
        <v/>
      </c>
      <c r="Z63" s="27">
        <f>IF(OR(Z$3="",$A63=""),"",IF(COUNTIFS(Solicitudes!$A$3:$A$502,$A63,Solicitudes!$D$3:$D$502,"&lt;="&amp;Z$3,Solicitudes!$E$3:$E$502,"&gt;="&amp;Z$3,Solicitudes!$G$3:$G$502,"Aprobada",Solicitudes!$L$3:$L$502,"&lt;&gt;Licencia",Solicitudes!$L$3:$L$502,"&lt;&gt;Ausencia")&gt;0,"V",IF(COUNTIFS(Solicitudes!$A$3:$A$502,$A63,Solicitudes!$D$3:$D$502,"&lt;="&amp;Z$3,Solicitudes!$E$3:$E$502,"&gt;="&amp;Z$3,Solicitudes!$G$3:$G$502,"Aprobada",Solicitudes!$L$3:$L$502,"Licencia")+COUNTIFS(Solicitudes!$A$3:$A$502,$A63,Solicitudes!$D$3:$D$502,"&lt;="&amp;Z$3,Solicitudes!$E$3:$E$502,"&gt;="&amp;Z$3,Solicitudes!$G$3:$G$502,"Aprobada",Solicitudes!$L$3:$L$502,"Ausencia")&gt;0,"L",IF(COUNTIFS(Solicitudes!$A$3:$A$502,$A63,Solicitudes!$D$3:$D$502,"&lt;="&amp;Z$3,Solicitudes!$E$3:$E$502,"&gt;="&amp;Z$3,Solicitudes!$G$3:$G$502,"Solicitada")+COUNTIFS(Solicitudes!$A$3:$A$502,$A63,Solicitudes!$D$3:$D$502,"&lt;="&amp;Z$3,Solicitudes!$E$3:$E$502,"&gt;="&amp;Z$3,Solicitudes!$G$3:$G$502,"Planificada")&gt;0,"P",""))))</f>
        <v/>
      </c>
      <c r="AA63" s="27">
        <f>IF(OR(AA$3="",$A63=""),"",IF(COUNTIFS(Solicitudes!$A$3:$A$502,$A63,Solicitudes!$D$3:$D$502,"&lt;="&amp;AA$3,Solicitudes!$E$3:$E$502,"&gt;="&amp;AA$3,Solicitudes!$G$3:$G$502,"Aprobada",Solicitudes!$L$3:$L$502,"&lt;&gt;Licencia",Solicitudes!$L$3:$L$502,"&lt;&gt;Ausencia")&gt;0,"V",IF(COUNTIFS(Solicitudes!$A$3:$A$502,$A63,Solicitudes!$D$3:$D$502,"&lt;="&amp;AA$3,Solicitudes!$E$3:$E$502,"&gt;="&amp;AA$3,Solicitudes!$G$3:$G$502,"Aprobada",Solicitudes!$L$3:$L$502,"Licencia")+COUNTIFS(Solicitudes!$A$3:$A$502,$A63,Solicitudes!$D$3:$D$502,"&lt;="&amp;AA$3,Solicitudes!$E$3:$E$502,"&gt;="&amp;AA$3,Solicitudes!$G$3:$G$502,"Aprobada",Solicitudes!$L$3:$L$502,"Ausencia")&gt;0,"L",IF(COUNTIFS(Solicitudes!$A$3:$A$502,$A63,Solicitudes!$D$3:$D$502,"&lt;="&amp;AA$3,Solicitudes!$E$3:$E$502,"&gt;="&amp;AA$3,Solicitudes!$G$3:$G$502,"Solicitada")+COUNTIFS(Solicitudes!$A$3:$A$502,$A63,Solicitudes!$D$3:$D$502,"&lt;="&amp;AA$3,Solicitudes!$E$3:$E$502,"&gt;="&amp;AA$3,Solicitudes!$G$3:$G$502,"Planificada")&gt;0,"P",""))))</f>
        <v/>
      </c>
      <c r="AB63" s="27">
        <f>IF(OR(AB$3="",$A63=""),"",IF(COUNTIFS(Solicitudes!$A$3:$A$502,$A63,Solicitudes!$D$3:$D$502,"&lt;="&amp;AB$3,Solicitudes!$E$3:$E$502,"&gt;="&amp;AB$3,Solicitudes!$G$3:$G$502,"Aprobada",Solicitudes!$L$3:$L$502,"&lt;&gt;Licencia",Solicitudes!$L$3:$L$502,"&lt;&gt;Ausencia")&gt;0,"V",IF(COUNTIFS(Solicitudes!$A$3:$A$502,$A63,Solicitudes!$D$3:$D$502,"&lt;="&amp;AB$3,Solicitudes!$E$3:$E$502,"&gt;="&amp;AB$3,Solicitudes!$G$3:$G$502,"Aprobada",Solicitudes!$L$3:$L$502,"Licencia")+COUNTIFS(Solicitudes!$A$3:$A$502,$A63,Solicitudes!$D$3:$D$502,"&lt;="&amp;AB$3,Solicitudes!$E$3:$E$502,"&gt;="&amp;AB$3,Solicitudes!$G$3:$G$502,"Aprobada",Solicitudes!$L$3:$L$502,"Ausencia")&gt;0,"L",IF(COUNTIFS(Solicitudes!$A$3:$A$502,$A63,Solicitudes!$D$3:$D$502,"&lt;="&amp;AB$3,Solicitudes!$E$3:$E$502,"&gt;="&amp;AB$3,Solicitudes!$G$3:$G$502,"Solicitada")+COUNTIFS(Solicitudes!$A$3:$A$502,$A63,Solicitudes!$D$3:$D$502,"&lt;="&amp;AB$3,Solicitudes!$E$3:$E$502,"&gt;="&amp;AB$3,Solicitudes!$G$3:$G$502,"Planificada")&gt;0,"P",""))))</f>
        <v/>
      </c>
      <c r="AC63" s="27">
        <f>IF(OR(AC$3="",$A63=""),"",IF(COUNTIFS(Solicitudes!$A$3:$A$502,$A63,Solicitudes!$D$3:$D$502,"&lt;="&amp;AC$3,Solicitudes!$E$3:$E$502,"&gt;="&amp;AC$3,Solicitudes!$G$3:$G$502,"Aprobada",Solicitudes!$L$3:$L$502,"&lt;&gt;Licencia",Solicitudes!$L$3:$L$502,"&lt;&gt;Ausencia")&gt;0,"V",IF(COUNTIFS(Solicitudes!$A$3:$A$502,$A63,Solicitudes!$D$3:$D$502,"&lt;="&amp;AC$3,Solicitudes!$E$3:$E$502,"&gt;="&amp;AC$3,Solicitudes!$G$3:$G$502,"Aprobada",Solicitudes!$L$3:$L$502,"Licencia")+COUNTIFS(Solicitudes!$A$3:$A$502,$A63,Solicitudes!$D$3:$D$502,"&lt;="&amp;AC$3,Solicitudes!$E$3:$E$502,"&gt;="&amp;AC$3,Solicitudes!$G$3:$G$502,"Aprobada",Solicitudes!$L$3:$L$502,"Ausencia")&gt;0,"L",IF(COUNTIFS(Solicitudes!$A$3:$A$502,$A63,Solicitudes!$D$3:$D$502,"&lt;="&amp;AC$3,Solicitudes!$E$3:$E$502,"&gt;="&amp;AC$3,Solicitudes!$G$3:$G$502,"Solicitada")+COUNTIFS(Solicitudes!$A$3:$A$502,$A63,Solicitudes!$D$3:$D$502,"&lt;="&amp;AC$3,Solicitudes!$E$3:$E$502,"&gt;="&amp;AC$3,Solicitudes!$G$3:$G$502,"Planificada")&gt;0,"P",""))))</f>
        <v/>
      </c>
      <c r="AD63" s="27">
        <f>IF(OR(AD$3="",$A63=""),"",IF(COUNTIFS(Solicitudes!$A$3:$A$502,$A63,Solicitudes!$D$3:$D$502,"&lt;="&amp;AD$3,Solicitudes!$E$3:$E$502,"&gt;="&amp;AD$3,Solicitudes!$G$3:$G$502,"Aprobada",Solicitudes!$L$3:$L$502,"&lt;&gt;Licencia",Solicitudes!$L$3:$L$502,"&lt;&gt;Ausencia")&gt;0,"V",IF(COUNTIFS(Solicitudes!$A$3:$A$502,$A63,Solicitudes!$D$3:$D$502,"&lt;="&amp;AD$3,Solicitudes!$E$3:$E$502,"&gt;="&amp;AD$3,Solicitudes!$G$3:$G$502,"Aprobada",Solicitudes!$L$3:$L$502,"Licencia")+COUNTIFS(Solicitudes!$A$3:$A$502,$A63,Solicitudes!$D$3:$D$502,"&lt;="&amp;AD$3,Solicitudes!$E$3:$E$502,"&gt;="&amp;AD$3,Solicitudes!$G$3:$G$502,"Aprobada",Solicitudes!$L$3:$L$502,"Ausencia")&gt;0,"L",IF(COUNTIFS(Solicitudes!$A$3:$A$502,$A63,Solicitudes!$D$3:$D$502,"&lt;="&amp;AD$3,Solicitudes!$E$3:$E$502,"&gt;="&amp;AD$3,Solicitudes!$G$3:$G$502,"Solicitada")+COUNTIFS(Solicitudes!$A$3:$A$502,$A63,Solicitudes!$D$3:$D$502,"&lt;="&amp;AD$3,Solicitudes!$E$3:$E$502,"&gt;="&amp;AD$3,Solicitudes!$G$3:$G$502,"Planificada")&gt;0,"P",""))))</f>
        <v/>
      </c>
      <c r="AE63" s="27">
        <f>IF(OR(AE$3="",$A63=""),"",IF(COUNTIFS(Solicitudes!$A$3:$A$502,$A63,Solicitudes!$D$3:$D$502,"&lt;="&amp;AE$3,Solicitudes!$E$3:$E$502,"&gt;="&amp;AE$3,Solicitudes!$G$3:$G$502,"Aprobada",Solicitudes!$L$3:$L$502,"&lt;&gt;Licencia",Solicitudes!$L$3:$L$502,"&lt;&gt;Ausencia")&gt;0,"V",IF(COUNTIFS(Solicitudes!$A$3:$A$502,$A63,Solicitudes!$D$3:$D$502,"&lt;="&amp;AE$3,Solicitudes!$E$3:$E$502,"&gt;="&amp;AE$3,Solicitudes!$G$3:$G$502,"Aprobada",Solicitudes!$L$3:$L$502,"Licencia")+COUNTIFS(Solicitudes!$A$3:$A$502,$A63,Solicitudes!$D$3:$D$502,"&lt;="&amp;AE$3,Solicitudes!$E$3:$E$502,"&gt;="&amp;AE$3,Solicitudes!$G$3:$G$502,"Aprobada",Solicitudes!$L$3:$L$502,"Ausencia")&gt;0,"L",IF(COUNTIFS(Solicitudes!$A$3:$A$502,$A63,Solicitudes!$D$3:$D$502,"&lt;="&amp;AE$3,Solicitudes!$E$3:$E$502,"&gt;="&amp;AE$3,Solicitudes!$G$3:$G$502,"Solicitada")+COUNTIFS(Solicitudes!$A$3:$A$502,$A63,Solicitudes!$D$3:$D$502,"&lt;="&amp;AE$3,Solicitudes!$E$3:$E$502,"&gt;="&amp;AE$3,Solicitudes!$G$3:$G$502,"Planificada")&gt;0,"P",""))))</f>
        <v/>
      </c>
      <c r="AF63" s="27">
        <f>IF(OR(AF$3="",$A63=""),"",IF(COUNTIFS(Solicitudes!$A$3:$A$502,$A63,Solicitudes!$D$3:$D$502,"&lt;="&amp;AF$3,Solicitudes!$E$3:$E$502,"&gt;="&amp;AF$3,Solicitudes!$G$3:$G$502,"Aprobada",Solicitudes!$L$3:$L$502,"&lt;&gt;Licencia",Solicitudes!$L$3:$L$502,"&lt;&gt;Ausencia")&gt;0,"V",IF(COUNTIFS(Solicitudes!$A$3:$A$502,$A63,Solicitudes!$D$3:$D$502,"&lt;="&amp;AF$3,Solicitudes!$E$3:$E$502,"&gt;="&amp;AF$3,Solicitudes!$G$3:$G$502,"Aprobada",Solicitudes!$L$3:$L$502,"Licencia")+COUNTIFS(Solicitudes!$A$3:$A$502,$A63,Solicitudes!$D$3:$D$502,"&lt;="&amp;AF$3,Solicitudes!$E$3:$E$502,"&gt;="&amp;AF$3,Solicitudes!$G$3:$G$502,"Aprobada",Solicitudes!$L$3:$L$502,"Ausencia")&gt;0,"L",IF(COUNTIFS(Solicitudes!$A$3:$A$502,$A63,Solicitudes!$D$3:$D$502,"&lt;="&amp;AF$3,Solicitudes!$E$3:$E$502,"&gt;="&amp;AF$3,Solicitudes!$G$3:$G$502,"Solicitada")+COUNTIFS(Solicitudes!$A$3:$A$502,$A63,Solicitudes!$D$3:$D$502,"&lt;="&amp;AF$3,Solicitudes!$E$3:$E$502,"&gt;="&amp;AF$3,Solicitudes!$G$3:$G$502,"Planificada")&gt;0,"P",""))))</f>
        <v/>
      </c>
      <c r="AG63" s="27">
        <f>IF(OR(AG$3="",$A63=""),"",IF(COUNTIFS(Solicitudes!$A$3:$A$502,$A63,Solicitudes!$D$3:$D$502,"&lt;="&amp;AG$3,Solicitudes!$E$3:$E$502,"&gt;="&amp;AG$3,Solicitudes!$G$3:$G$502,"Aprobada",Solicitudes!$L$3:$L$502,"&lt;&gt;Licencia",Solicitudes!$L$3:$L$502,"&lt;&gt;Ausencia")&gt;0,"V",IF(COUNTIFS(Solicitudes!$A$3:$A$502,$A63,Solicitudes!$D$3:$D$502,"&lt;="&amp;AG$3,Solicitudes!$E$3:$E$502,"&gt;="&amp;AG$3,Solicitudes!$G$3:$G$502,"Aprobada",Solicitudes!$L$3:$L$502,"Licencia")+COUNTIFS(Solicitudes!$A$3:$A$502,$A63,Solicitudes!$D$3:$D$502,"&lt;="&amp;AG$3,Solicitudes!$E$3:$E$502,"&gt;="&amp;AG$3,Solicitudes!$G$3:$G$502,"Aprobada",Solicitudes!$L$3:$L$502,"Ausencia")&gt;0,"L",IF(COUNTIFS(Solicitudes!$A$3:$A$502,$A63,Solicitudes!$D$3:$D$502,"&lt;="&amp;AG$3,Solicitudes!$E$3:$E$502,"&gt;="&amp;AG$3,Solicitudes!$G$3:$G$502,"Solicitada")+COUNTIFS(Solicitudes!$A$3:$A$502,$A63,Solicitudes!$D$3:$D$502,"&lt;="&amp;AG$3,Solicitudes!$E$3:$E$502,"&gt;="&amp;AG$3,Solicitudes!$G$3:$G$502,"Planificada")&gt;0,"P",""))))</f>
        <v/>
      </c>
    </row>
    <row r="64">
      <c r="A64">
        <f>IF(Saldos!A64="","",Saldos!A64)</f>
        <v/>
      </c>
      <c r="B64">
        <f>IF(A64="","",Saldos!B64)</f>
        <v/>
      </c>
      <c r="C64" s="27">
        <f>IF(OR(C$3="",$A64=""),"",IF(COUNTIFS(Solicitudes!$A$3:$A$502,$A64,Solicitudes!$D$3:$D$502,"&lt;="&amp;C$3,Solicitudes!$E$3:$E$502,"&gt;="&amp;C$3,Solicitudes!$G$3:$G$502,"Aprobada",Solicitudes!$L$3:$L$502,"&lt;&gt;Licencia",Solicitudes!$L$3:$L$502,"&lt;&gt;Ausencia")&gt;0,"V",IF(COUNTIFS(Solicitudes!$A$3:$A$502,$A64,Solicitudes!$D$3:$D$502,"&lt;="&amp;C$3,Solicitudes!$E$3:$E$502,"&gt;="&amp;C$3,Solicitudes!$G$3:$G$502,"Aprobada",Solicitudes!$L$3:$L$502,"Licencia")+COUNTIFS(Solicitudes!$A$3:$A$502,$A64,Solicitudes!$D$3:$D$502,"&lt;="&amp;C$3,Solicitudes!$E$3:$E$502,"&gt;="&amp;C$3,Solicitudes!$G$3:$G$502,"Aprobada",Solicitudes!$L$3:$L$502,"Ausencia")&gt;0,"L",IF(COUNTIFS(Solicitudes!$A$3:$A$502,$A64,Solicitudes!$D$3:$D$502,"&lt;="&amp;C$3,Solicitudes!$E$3:$E$502,"&gt;="&amp;C$3,Solicitudes!$G$3:$G$502,"Solicitada")+COUNTIFS(Solicitudes!$A$3:$A$502,$A64,Solicitudes!$D$3:$D$502,"&lt;="&amp;C$3,Solicitudes!$E$3:$E$502,"&gt;="&amp;C$3,Solicitudes!$G$3:$G$502,"Planificada")&gt;0,"P",""))))</f>
        <v/>
      </c>
      <c r="D64" s="27">
        <f>IF(OR(D$3="",$A64=""),"",IF(COUNTIFS(Solicitudes!$A$3:$A$502,$A64,Solicitudes!$D$3:$D$502,"&lt;="&amp;D$3,Solicitudes!$E$3:$E$502,"&gt;="&amp;D$3,Solicitudes!$G$3:$G$502,"Aprobada",Solicitudes!$L$3:$L$502,"&lt;&gt;Licencia",Solicitudes!$L$3:$L$502,"&lt;&gt;Ausencia")&gt;0,"V",IF(COUNTIFS(Solicitudes!$A$3:$A$502,$A64,Solicitudes!$D$3:$D$502,"&lt;="&amp;D$3,Solicitudes!$E$3:$E$502,"&gt;="&amp;D$3,Solicitudes!$G$3:$G$502,"Aprobada",Solicitudes!$L$3:$L$502,"Licencia")+COUNTIFS(Solicitudes!$A$3:$A$502,$A64,Solicitudes!$D$3:$D$502,"&lt;="&amp;D$3,Solicitudes!$E$3:$E$502,"&gt;="&amp;D$3,Solicitudes!$G$3:$G$502,"Aprobada",Solicitudes!$L$3:$L$502,"Ausencia")&gt;0,"L",IF(COUNTIFS(Solicitudes!$A$3:$A$502,$A64,Solicitudes!$D$3:$D$502,"&lt;="&amp;D$3,Solicitudes!$E$3:$E$502,"&gt;="&amp;D$3,Solicitudes!$G$3:$G$502,"Solicitada")+COUNTIFS(Solicitudes!$A$3:$A$502,$A64,Solicitudes!$D$3:$D$502,"&lt;="&amp;D$3,Solicitudes!$E$3:$E$502,"&gt;="&amp;D$3,Solicitudes!$G$3:$G$502,"Planificada")&gt;0,"P",""))))</f>
        <v/>
      </c>
      <c r="E64" s="27">
        <f>IF(OR(E$3="",$A64=""),"",IF(COUNTIFS(Solicitudes!$A$3:$A$502,$A64,Solicitudes!$D$3:$D$502,"&lt;="&amp;E$3,Solicitudes!$E$3:$E$502,"&gt;="&amp;E$3,Solicitudes!$G$3:$G$502,"Aprobada",Solicitudes!$L$3:$L$502,"&lt;&gt;Licencia",Solicitudes!$L$3:$L$502,"&lt;&gt;Ausencia")&gt;0,"V",IF(COUNTIFS(Solicitudes!$A$3:$A$502,$A64,Solicitudes!$D$3:$D$502,"&lt;="&amp;E$3,Solicitudes!$E$3:$E$502,"&gt;="&amp;E$3,Solicitudes!$G$3:$G$502,"Aprobada",Solicitudes!$L$3:$L$502,"Licencia")+COUNTIFS(Solicitudes!$A$3:$A$502,$A64,Solicitudes!$D$3:$D$502,"&lt;="&amp;E$3,Solicitudes!$E$3:$E$502,"&gt;="&amp;E$3,Solicitudes!$G$3:$G$502,"Aprobada",Solicitudes!$L$3:$L$502,"Ausencia")&gt;0,"L",IF(COUNTIFS(Solicitudes!$A$3:$A$502,$A64,Solicitudes!$D$3:$D$502,"&lt;="&amp;E$3,Solicitudes!$E$3:$E$502,"&gt;="&amp;E$3,Solicitudes!$G$3:$G$502,"Solicitada")+COUNTIFS(Solicitudes!$A$3:$A$502,$A64,Solicitudes!$D$3:$D$502,"&lt;="&amp;E$3,Solicitudes!$E$3:$E$502,"&gt;="&amp;E$3,Solicitudes!$G$3:$G$502,"Planificada")&gt;0,"P",""))))</f>
        <v/>
      </c>
      <c r="F64" s="27">
        <f>IF(OR(F$3="",$A64=""),"",IF(COUNTIFS(Solicitudes!$A$3:$A$502,$A64,Solicitudes!$D$3:$D$502,"&lt;="&amp;F$3,Solicitudes!$E$3:$E$502,"&gt;="&amp;F$3,Solicitudes!$G$3:$G$502,"Aprobada",Solicitudes!$L$3:$L$502,"&lt;&gt;Licencia",Solicitudes!$L$3:$L$502,"&lt;&gt;Ausencia")&gt;0,"V",IF(COUNTIFS(Solicitudes!$A$3:$A$502,$A64,Solicitudes!$D$3:$D$502,"&lt;="&amp;F$3,Solicitudes!$E$3:$E$502,"&gt;="&amp;F$3,Solicitudes!$G$3:$G$502,"Aprobada",Solicitudes!$L$3:$L$502,"Licencia")+COUNTIFS(Solicitudes!$A$3:$A$502,$A64,Solicitudes!$D$3:$D$502,"&lt;="&amp;F$3,Solicitudes!$E$3:$E$502,"&gt;="&amp;F$3,Solicitudes!$G$3:$G$502,"Aprobada",Solicitudes!$L$3:$L$502,"Ausencia")&gt;0,"L",IF(COUNTIFS(Solicitudes!$A$3:$A$502,$A64,Solicitudes!$D$3:$D$502,"&lt;="&amp;F$3,Solicitudes!$E$3:$E$502,"&gt;="&amp;F$3,Solicitudes!$G$3:$G$502,"Solicitada")+COUNTIFS(Solicitudes!$A$3:$A$502,$A64,Solicitudes!$D$3:$D$502,"&lt;="&amp;F$3,Solicitudes!$E$3:$E$502,"&gt;="&amp;F$3,Solicitudes!$G$3:$G$502,"Planificada")&gt;0,"P",""))))</f>
        <v/>
      </c>
      <c r="G64" s="27">
        <f>IF(OR(G$3="",$A64=""),"",IF(COUNTIFS(Solicitudes!$A$3:$A$502,$A64,Solicitudes!$D$3:$D$502,"&lt;="&amp;G$3,Solicitudes!$E$3:$E$502,"&gt;="&amp;G$3,Solicitudes!$G$3:$G$502,"Aprobada",Solicitudes!$L$3:$L$502,"&lt;&gt;Licencia",Solicitudes!$L$3:$L$502,"&lt;&gt;Ausencia")&gt;0,"V",IF(COUNTIFS(Solicitudes!$A$3:$A$502,$A64,Solicitudes!$D$3:$D$502,"&lt;="&amp;G$3,Solicitudes!$E$3:$E$502,"&gt;="&amp;G$3,Solicitudes!$G$3:$G$502,"Aprobada",Solicitudes!$L$3:$L$502,"Licencia")+COUNTIFS(Solicitudes!$A$3:$A$502,$A64,Solicitudes!$D$3:$D$502,"&lt;="&amp;G$3,Solicitudes!$E$3:$E$502,"&gt;="&amp;G$3,Solicitudes!$G$3:$G$502,"Aprobada",Solicitudes!$L$3:$L$502,"Ausencia")&gt;0,"L",IF(COUNTIFS(Solicitudes!$A$3:$A$502,$A64,Solicitudes!$D$3:$D$502,"&lt;="&amp;G$3,Solicitudes!$E$3:$E$502,"&gt;="&amp;G$3,Solicitudes!$G$3:$G$502,"Solicitada")+COUNTIFS(Solicitudes!$A$3:$A$502,$A64,Solicitudes!$D$3:$D$502,"&lt;="&amp;G$3,Solicitudes!$E$3:$E$502,"&gt;="&amp;G$3,Solicitudes!$G$3:$G$502,"Planificada")&gt;0,"P",""))))</f>
        <v/>
      </c>
      <c r="H64" s="27">
        <f>IF(OR(H$3="",$A64=""),"",IF(COUNTIFS(Solicitudes!$A$3:$A$502,$A64,Solicitudes!$D$3:$D$502,"&lt;="&amp;H$3,Solicitudes!$E$3:$E$502,"&gt;="&amp;H$3,Solicitudes!$G$3:$G$502,"Aprobada",Solicitudes!$L$3:$L$502,"&lt;&gt;Licencia",Solicitudes!$L$3:$L$502,"&lt;&gt;Ausencia")&gt;0,"V",IF(COUNTIFS(Solicitudes!$A$3:$A$502,$A64,Solicitudes!$D$3:$D$502,"&lt;="&amp;H$3,Solicitudes!$E$3:$E$502,"&gt;="&amp;H$3,Solicitudes!$G$3:$G$502,"Aprobada",Solicitudes!$L$3:$L$502,"Licencia")+COUNTIFS(Solicitudes!$A$3:$A$502,$A64,Solicitudes!$D$3:$D$502,"&lt;="&amp;H$3,Solicitudes!$E$3:$E$502,"&gt;="&amp;H$3,Solicitudes!$G$3:$G$502,"Aprobada",Solicitudes!$L$3:$L$502,"Ausencia")&gt;0,"L",IF(COUNTIFS(Solicitudes!$A$3:$A$502,$A64,Solicitudes!$D$3:$D$502,"&lt;="&amp;H$3,Solicitudes!$E$3:$E$502,"&gt;="&amp;H$3,Solicitudes!$G$3:$G$502,"Solicitada")+COUNTIFS(Solicitudes!$A$3:$A$502,$A64,Solicitudes!$D$3:$D$502,"&lt;="&amp;H$3,Solicitudes!$E$3:$E$502,"&gt;="&amp;H$3,Solicitudes!$G$3:$G$502,"Planificada")&gt;0,"P",""))))</f>
        <v/>
      </c>
      <c r="I64" s="27">
        <f>IF(OR(I$3="",$A64=""),"",IF(COUNTIFS(Solicitudes!$A$3:$A$502,$A64,Solicitudes!$D$3:$D$502,"&lt;="&amp;I$3,Solicitudes!$E$3:$E$502,"&gt;="&amp;I$3,Solicitudes!$G$3:$G$502,"Aprobada",Solicitudes!$L$3:$L$502,"&lt;&gt;Licencia",Solicitudes!$L$3:$L$502,"&lt;&gt;Ausencia")&gt;0,"V",IF(COUNTIFS(Solicitudes!$A$3:$A$502,$A64,Solicitudes!$D$3:$D$502,"&lt;="&amp;I$3,Solicitudes!$E$3:$E$502,"&gt;="&amp;I$3,Solicitudes!$G$3:$G$502,"Aprobada",Solicitudes!$L$3:$L$502,"Licencia")+COUNTIFS(Solicitudes!$A$3:$A$502,$A64,Solicitudes!$D$3:$D$502,"&lt;="&amp;I$3,Solicitudes!$E$3:$E$502,"&gt;="&amp;I$3,Solicitudes!$G$3:$G$502,"Aprobada",Solicitudes!$L$3:$L$502,"Ausencia")&gt;0,"L",IF(COUNTIFS(Solicitudes!$A$3:$A$502,$A64,Solicitudes!$D$3:$D$502,"&lt;="&amp;I$3,Solicitudes!$E$3:$E$502,"&gt;="&amp;I$3,Solicitudes!$G$3:$G$502,"Solicitada")+COUNTIFS(Solicitudes!$A$3:$A$502,$A64,Solicitudes!$D$3:$D$502,"&lt;="&amp;I$3,Solicitudes!$E$3:$E$502,"&gt;="&amp;I$3,Solicitudes!$G$3:$G$502,"Planificada")&gt;0,"P",""))))</f>
        <v/>
      </c>
      <c r="J64" s="27">
        <f>IF(OR(J$3="",$A64=""),"",IF(COUNTIFS(Solicitudes!$A$3:$A$502,$A64,Solicitudes!$D$3:$D$502,"&lt;="&amp;J$3,Solicitudes!$E$3:$E$502,"&gt;="&amp;J$3,Solicitudes!$G$3:$G$502,"Aprobada",Solicitudes!$L$3:$L$502,"&lt;&gt;Licencia",Solicitudes!$L$3:$L$502,"&lt;&gt;Ausencia")&gt;0,"V",IF(COUNTIFS(Solicitudes!$A$3:$A$502,$A64,Solicitudes!$D$3:$D$502,"&lt;="&amp;J$3,Solicitudes!$E$3:$E$502,"&gt;="&amp;J$3,Solicitudes!$G$3:$G$502,"Aprobada",Solicitudes!$L$3:$L$502,"Licencia")+COUNTIFS(Solicitudes!$A$3:$A$502,$A64,Solicitudes!$D$3:$D$502,"&lt;="&amp;J$3,Solicitudes!$E$3:$E$502,"&gt;="&amp;J$3,Solicitudes!$G$3:$G$502,"Aprobada",Solicitudes!$L$3:$L$502,"Ausencia")&gt;0,"L",IF(COUNTIFS(Solicitudes!$A$3:$A$502,$A64,Solicitudes!$D$3:$D$502,"&lt;="&amp;J$3,Solicitudes!$E$3:$E$502,"&gt;="&amp;J$3,Solicitudes!$G$3:$G$502,"Solicitada")+COUNTIFS(Solicitudes!$A$3:$A$502,$A64,Solicitudes!$D$3:$D$502,"&lt;="&amp;J$3,Solicitudes!$E$3:$E$502,"&gt;="&amp;J$3,Solicitudes!$G$3:$G$502,"Planificada")&gt;0,"P",""))))</f>
        <v/>
      </c>
      <c r="K64" s="27">
        <f>IF(OR(K$3="",$A64=""),"",IF(COUNTIFS(Solicitudes!$A$3:$A$502,$A64,Solicitudes!$D$3:$D$502,"&lt;="&amp;K$3,Solicitudes!$E$3:$E$502,"&gt;="&amp;K$3,Solicitudes!$G$3:$G$502,"Aprobada",Solicitudes!$L$3:$L$502,"&lt;&gt;Licencia",Solicitudes!$L$3:$L$502,"&lt;&gt;Ausencia")&gt;0,"V",IF(COUNTIFS(Solicitudes!$A$3:$A$502,$A64,Solicitudes!$D$3:$D$502,"&lt;="&amp;K$3,Solicitudes!$E$3:$E$502,"&gt;="&amp;K$3,Solicitudes!$G$3:$G$502,"Aprobada",Solicitudes!$L$3:$L$502,"Licencia")+COUNTIFS(Solicitudes!$A$3:$A$502,$A64,Solicitudes!$D$3:$D$502,"&lt;="&amp;K$3,Solicitudes!$E$3:$E$502,"&gt;="&amp;K$3,Solicitudes!$G$3:$G$502,"Aprobada",Solicitudes!$L$3:$L$502,"Ausencia")&gt;0,"L",IF(COUNTIFS(Solicitudes!$A$3:$A$502,$A64,Solicitudes!$D$3:$D$502,"&lt;="&amp;K$3,Solicitudes!$E$3:$E$502,"&gt;="&amp;K$3,Solicitudes!$G$3:$G$502,"Solicitada")+COUNTIFS(Solicitudes!$A$3:$A$502,$A64,Solicitudes!$D$3:$D$502,"&lt;="&amp;K$3,Solicitudes!$E$3:$E$502,"&gt;="&amp;K$3,Solicitudes!$G$3:$G$502,"Planificada")&gt;0,"P",""))))</f>
        <v/>
      </c>
      <c r="L64" s="27">
        <f>IF(OR(L$3="",$A64=""),"",IF(COUNTIFS(Solicitudes!$A$3:$A$502,$A64,Solicitudes!$D$3:$D$502,"&lt;="&amp;L$3,Solicitudes!$E$3:$E$502,"&gt;="&amp;L$3,Solicitudes!$G$3:$G$502,"Aprobada",Solicitudes!$L$3:$L$502,"&lt;&gt;Licencia",Solicitudes!$L$3:$L$502,"&lt;&gt;Ausencia")&gt;0,"V",IF(COUNTIFS(Solicitudes!$A$3:$A$502,$A64,Solicitudes!$D$3:$D$502,"&lt;="&amp;L$3,Solicitudes!$E$3:$E$502,"&gt;="&amp;L$3,Solicitudes!$G$3:$G$502,"Aprobada",Solicitudes!$L$3:$L$502,"Licencia")+COUNTIFS(Solicitudes!$A$3:$A$502,$A64,Solicitudes!$D$3:$D$502,"&lt;="&amp;L$3,Solicitudes!$E$3:$E$502,"&gt;="&amp;L$3,Solicitudes!$G$3:$G$502,"Aprobada",Solicitudes!$L$3:$L$502,"Ausencia")&gt;0,"L",IF(COUNTIFS(Solicitudes!$A$3:$A$502,$A64,Solicitudes!$D$3:$D$502,"&lt;="&amp;L$3,Solicitudes!$E$3:$E$502,"&gt;="&amp;L$3,Solicitudes!$G$3:$G$502,"Solicitada")+COUNTIFS(Solicitudes!$A$3:$A$502,$A64,Solicitudes!$D$3:$D$502,"&lt;="&amp;L$3,Solicitudes!$E$3:$E$502,"&gt;="&amp;L$3,Solicitudes!$G$3:$G$502,"Planificada")&gt;0,"P",""))))</f>
        <v/>
      </c>
      <c r="M64" s="27">
        <f>IF(OR(M$3="",$A64=""),"",IF(COUNTIFS(Solicitudes!$A$3:$A$502,$A64,Solicitudes!$D$3:$D$502,"&lt;="&amp;M$3,Solicitudes!$E$3:$E$502,"&gt;="&amp;M$3,Solicitudes!$G$3:$G$502,"Aprobada",Solicitudes!$L$3:$L$502,"&lt;&gt;Licencia",Solicitudes!$L$3:$L$502,"&lt;&gt;Ausencia")&gt;0,"V",IF(COUNTIFS(Solicitudes!$A$3:$A$502,$A64,Solicitudes!$D$3:$D$502,"&lt;="&amp;M$3,Solicitudes!$E$3:$E$502,"&gt;="&amp;M$3,Solicitudes!$G$3:$G$502,"Aprobada",Solicitudes!$L$3:$L$502,"Licencia")+COUNTIFS(Solicitudes!$A$3:$A$502,$A64,Solicitudes!$D$3:$D$502,"&lt;="&amp;M$3,Solicitudes!$E$3:$E$502,"&gt;="&amp;M$3,Solicitudes!$G$3:$G$502,"Aprobada",Solicitudes!$L$3:$L$502,"Ausencia")&gt;0,"L",IF(COUNTIFS(Solicitudes!$A$3:$A$502,$A64,Solicitudes!$D$3:$D$502,"&lt;="&amp;M$3,Solicitudes!$E$3:$E$502,"&gt;="&amp;M$3,Solicitudes!$G$3:$G$502,"Solicitada")+COUNTIFS(Solicitudes!$A$3:$A$502,$A64,Solicitudes!$D$3:$D$502,"&lt;="&amp;M$3,Solicitudes!$E$3:$E$502,"&gt;="&amp;M$3,Solicitudes!$G$3:$G$502,"Planificada")&gt;0,"P",""))))</f>
        <v/>
      </c>
      <c r="N64" s="27">
        <f>IF(OR(N$3="",$A64=""),"",IF(COUNTIFS(Solicitudes!$A$3:$A$502,$A64,Solicitudes!$D$3:$D$502,"&lt;="&amp;N$3,Solicitudes!$E$3:$E$502,"&gt;="&amp;N$3,Solicitudes!$G$3:$G$502,"Aprobada",Solicitudes!$L$3:$L$502,"&lt;&gt;Licencia",Solicitudes!$L$3:$L$502,"&lt;&gt;Ausencia")&gt;0,"V",IF(COUNTIFS(Solicitudes!$A$3:$A$502,$A64,Solicitudes!$D$3:$D$502,"&lt;="&amp;N$3,Solicitudes!$E$3:$E$502,"&gt;="&amp;N$3,Solicitudes!$G$3:$G$502,"Aprobada",Solicitudes!$L$3:$L$502,"Licencia")+COUNTIFS(Solicitudes!$A$3:$A$502,$A64,Solicitudes!$D$3:$D$502,"&lt;="&amp;N$3,Solicitudes!$E$3:$E$502,"&gt;="&amp;N$3,Solicitudes!$G$3:$G$502,"Aprobada",Solicitudes!$L$3:$L$502,"Ausencia")&gt;0,"L",IF(COUNTIFS(Solicitudes!$A$3:$A$502,$A64,Solicitudes!$D$3:$D$502,"&lt;="&amp;N$3,Solicitudes!$E$3:$E$502,"&gt;="&amp;N$3,Solicitudes!$G$3:$G$502,"Solicitada")+COUNTIFS(Solicitudes!$A$3:$A$502,$A64,Solicitudes!$D$3:$D$502,"&lt;="&amp;N$3,Solicitudes!$E$3:$E$502,"&gt;="&amp;N$3,Solicitudes!$G$3:$G$502,"Planificada")&gt;0,"P",""))))</f>
        <v/>
      </c>
      <c r="O64" s="27">
        <f>IF(OR(O$3="",$A64=""),"",IF(COUNTIFS(Solicitudes!$A$3:$A$502,$A64,Solicitudes!$D$3:$D$502,"&lt;="&amp;O$3,Solicitudes!$E$3:$E$502,"&gt;="&amp;O$3,Solicitudes!$G$3:$G$502,"Aprobada",Solicitudes!$L$3:$L$502,"&lt;&gt;Licencia",Solicitudes!$L$3:$L$502,"&lt;&gt;Ausencia")&gt;0,"V",IF(COUNTIFS(Solicitudes!$A$3:$A$502,$A64,Solicitudes!$D$3:$D$502,"&lt;="&amp;O$3,Solicitudes!$E$3:$E$502,"&gt;="&amp;O$3,Solicitudes!$G$3:$G$502,"Aprobada",Solicitudes!$L$3:$L$502,"Licencia")+COUNTIFS(Solicitudes!$A$3:$A$502,$A64,Solicitudes!$D$3:$D$502,"&lt;="&amp;O$3,Solicitudes!$E$3:$E$502,"&gt;="&amp;O$3,Solicitudes!$G$3:$G$502,"Aprobada",Solicitudes!$L$3:$L$502,"Ausencia")&gt;0,"L",IF(COUNTIFS(Solicitudes!$A$3:$A$502,$A64,Solicitudes!$D$3:$D$502,"&lt;="&amp;O$3,Solicitudes!$E$3:$E$502,"&gt;="&amp;O$3,Solicitudes!$G$3:$G$502,"Solicitada")+COUNTIFS(Solicitudes!$A$3:$A$502,$A64,Solicitudes!$D$3:$D$502,"&lt;="&amp;O$3,Solicitudes!$E$3:$E$502,"&gt;="&amp;O$3,Solicitudes!$G$3:$G$502,"Planificada")&gt;0,"P",""))))</f>
        <v/>
      </c>
      <c r="P64" s="27">
        <f>IF(OR(P$3="",$A64=""),"",IF(COUNTIFS(Solicitudes!$A$3:$A$502,$A64,Solicitudes!$D$3:$D$502,"&lt;="&amp;P$3,Solicitudes!$E$3:$E$502,"&gt;="&amp;P$3,Solicitudes!$G$3:$G$502,"Aprobada",Solicitudes!$L$3:$L$502,"&lt;&gt;Licencia",Solicitudes!$L$3:$L$502,"&lt;&gt;Ausencia")&gt;0,"V",IF(COUNTIFS(Solicitudes!$A$3:$A$502,$A64,Solicitudes!$D$3:$D$502,"&lt;="&amp;P$3,Solicitudes!$E$3:$E$502,"&gt;="&amp;P$3,Solicitudes!$G$3:$G$502,"Aprobada",Solicitudes!$L$3:$L$502,"Licencia")+COUNTIFS(Solicitudes!$A$3:$A$502,$A64,Solicitudes!$D$3:$D$502,"&lt;="&amp;P$3,Solicitudes!$E$3:$E$502,"&gt;="&amp;P$3,Solicitudes!$G$3:$G$502,"Aprobada",Solicitudes!$L$3:$L$502,"Ausencia")&gt;0,"L",IF(COUNTIFS(Solicitudes!$A$3:$A$502,$A64,Solicitudes!$D$3:$D$502,"&lt;="&amp;P$3,Solicitudes!$E$3:$E$502,"&gt;="&amp;P$3,Solicitudes!$G$3:$G$502,"Solicitada")+COUNTIFS(Solicitudes!$A$3:$A$502,$A64,Solicitudes!$D$3:$D$502,"&lt;="&amp;P$3,Solicitudes!$E$3:$E$502,"&gt;="&amp;P$3,Solicitudes!$G$3:$G$502,"Planificada")&gt;0,"P",""))))</f>
        <v/>
      </c>
      <c r="Q64" s="27">
        <f>IF(OR(Q$3="",$A64=""),"",IF(COUNTIFS(Solicitudes!$A$3:$A$502,$A64,Solicitudes!$D$3:$D$502,"&lt;="&amp;Q$3,Solicitudes!$E$3:$E$502,"&gt;="&amp;Q$3,Solicitudes!$G$3:$G$502,"Aprobada",Solicitudes!$L$3:$L$502,"&lt;&gt;Licencia",Solicitudes!$L$3:$L$502,"&lt;&gt;Ausencia")&gt;0,"V",IF(COUNTIFS(Solicitudes!$A$3:$A$502,$A64,Solicitudes!$D$3:$D$502,"&lt;="&amp;Q$3,Solicitudes!$E$3:$E$502,"&gt;="&amp;Q$3,Solicitudes!$G$3:$G$502,"Aprobada",Solicitudes!$L$3:$L$502,"Licencia")+COUNTIFS(Solicitudes!$A$3:$A$502,$A64,Solicitudes!$D$3:$D$502,"&lt;="&amp;Q$3,Solicitudes!$E$3:$E$502,"&gt;="&amp;Q$3,Solicitudes!$G$3:$G$502,"Aprobada",Solicitudes!$L$3:$L$502,"Ausencia")&gt;0,"L",IF(COUNTIFS(Solicitudes!$A$3:$A$502,$A64,Solicitudes!$D$3:$D$502,"&lt;="&amp;Q$3,Solicitudes!$E$3:$E$502,"&gt;="&amp;Q$3,Solicitudes!$G$3:$G$502,"Solicitada")+COUNTIFS(Solicitudes!$A$3:$A$502,$A64,Solicitudes!$D$3:$D$502,"&lt;="&amp;Q$3,Solicitudes!$E$3:$E$502,"&gt;="&amp;Q$3,Solicitudes!$G$3:$G$502,"Planificada")&gt;0,"P",""))))</f>
        <v/>
      </c>
      <c r="R64" s="27">
        <f>IF(OR(R$3="",$A64=""),"",IF(COUNTIFS(Solicitudes!$A$3:$A$502,$A64,Solicitudes!$D$3:$D$502,"&lt;="&amp;R$3,Solicitudes!$E$3:$E$502,"&gt;="&amp;R$3,Solicitudes!$G$3:$G$502,"Aprobada",Solicitudes!$L$3:$L$502,"&lt;&gt;Licencia",Solicitudes!$L$3:$L$502,"&lt;&gt;Ausencia")&gt;0,"V",IF(COUNTIFS(Solicitudes!$A$3:$A$502,$A64,Solicitudes!$D$3:$D$502,"&lt;="&amp;R$3,Solicitudes!$E$3:$E$502,"&gt;="&amp;R$3,Solicitudes!$G$3:$G$502,"Aprobada",Solicitudes!$L$3:$L$502,"Licencia")+COUNTIFS(Solicitudes!$A$3:$A$502,$A64,Solicitudes!$D$3:$D$502,"&lt;="&amp;R$3,Solicitudes!$E$3:$E$502,"&gt;="&amp;R$3,Solicitudes!$G$3:$G$502,"Aprobada",Solicitudes!$L$3:$L$502,"Ausencia")&gt;0,"L",IF(COUNTIFS(Solicitudes!$A$3:$A$502,$A64,Solicitudes!$D$3:$D$502,"&lt;="&amp;R$3,Solicitudes!$E$3:$E$502,"&gt;="&amp;R$3,Solicitudes!$G$3:$G$502,"Solicitada")+COUNTIFS(Solicitudes!$A$3:$A$502,$A64,Solicitudes!$D$3:$D$502,"&lt;="&amp;R$3,Solicitudes!$E$3:$E$502,"&gt;="&amp;R$3,Solicitudes!$G$3:$G$502,"Planificada")&gt;0,"P",""))))</f>
        <v/>
      </c>
      <c r="S64" s="27">
        <f>IF(OR(S$3="",$A64=""),"",IF(COUNTIFS(Solicitudes!$A$3:$A$502,$A64,Solicitudes!$D$3:$D$502,"&lt;="&amp;S$3,Solicitudes!$E$3:$E$502,"&gt;="&amp;S$3,Solicitudes!$G$3:$G$502,"Aprobada",Solicitudes!$L$3:$L$502,"&lt;&gt;Licencia",Solicitudes!$L$3:$L$502,"&lt;&gt;Ausencia")&gt;0,"V",IF(COUNTIFS(Solicitudes!$A$3:$A$502,$A64,Solicitudes!$D$3:$D$502,"&lt;="&amp;S$3,Solicitudes!$E$3:$E$502,"&gt;="&amp;S$3,Solicitudes!$G$3:$G$502,"Aprobada",Solicitudes!$L$3:$L$502,"Licencia")+COUNTIFS(Solicitudes!$A$3:$A$502,$A64,Solicitudes!$D$3:$D$502,"&lt;="&amp;S$3,Solicitudes!$E$3:$E$502,"&gt;="&amp;S$3,Solicitudes!$G$3:$G$502,"Aprobada",Solicitudes!$L$3:$L$502,"Ausencia")&gt;0,"L",IF(COUNTIFS(Solicitudes!$A$3:$A$502,$A64,Solicitudes!$D$3:$D$502,"&lt;="&amp;S$3,Solicitudes!$E$3:$E$502,"&gt;="&amp;S$3,Solicitudes!$G$3:$G$502,"Solicitada")+COUNTIFS(Solicitudes!$A$3:$A$502,$A64,Solicitudes!$D$3:$D$502,"&lt;="&amp;S$3,Solicitudes!$E$3:$E$502,"&gt;="&amp;S$3,Solicitudes!$G$3:$G$502,"Planificada")&gt;0,"P",""))))</f>
        <v/>
      </c>
      <c r="T64" s="27">
        <f>IF(OR(T$3="",$A64=""),"",IF(COUNTIFS(Solicitudes!$A$3:$A$502,$A64,Solicitudes!$D$3:$D$502,"&lt;="&amp;T$3,Solicitudes!$E$3:$E$502,"&gt;="&amp;T$3,Solicitudes!$G$3:$G$502,"Aprobada",Solicitudes!$L$3:$L$502,"&lt;&gt;Licencia",Solicitudes!$L$3:$L$502,"&lt;&gt;Ausencia")&gt;0,"V",IF(COUNTIFS(Solicitudes!$A$3:$A$502,$A64,Solicitudes!$D$3:$D$502,"&lt;="&amp;T$3,Solicitudes!$E$3:$E$502,"&gt;="&amp;T$3,Solicitudes!$G$3:$G$502,"Aprobada",Solicitudes!$L$3:$L$502,"Licencia")+COUNTIFS(Solicitudes!$A$3:$A$502,$A64,Solicitudes!$D$3:$D$502,"&lt;="&amp;T$3,Solicitudes!$E$3:$E$502,"&gt;="&amp;T$3,Solicitudes!$G$3:$G$502,"Aprobada",Solicitudes!$L$3:$L$502,"Ausencia")&gt;0,"L",IF(COUNTIFS(Solicitudes!$A$3:$A$502,$A64,Solicitudes!$D$3:$D$502,"&lt;="&amp;T$3,Solicitudes!$E$3:$E$502,"&gt;="&amp;T$3,Solicitudes!$G$3:$G$502,"Solicitada")+COUNTIFS(Solicitudes!$A$3:$A$502,$A64,Solicitudes!$D$3:$D$502,"&lt;="&amp;T$3,Solicitudes!$E$3:$E$502,"&gt;="&amp;T$3,Solicitudes!$G$3:$G$502,"Planificada")&gt;0,"P",""))))</f>
        <v/>
      </c>
      <c r="U64" s="27">
        <f>IF(OR(U$3="",$A64=""),"",IF(COUNTIFS(Solicitudes!$A$3:$A$502,$A64,Solicitudes!$D$3:$D$502,"&lt;="&amp;U$3,Solicitudes!$E$3:$E$502,"&gt;="&amp;U$3,Solicitudes!$G$3:$G$502,"Aprobada",Solicitudes!$L$3:$L$502,"&lt;&gt;Licencia",Solicitudes!$L$3:$L$502,"&lt;&gt;Ausencia")&gt;0,"V",IF(COUNTIFS(Solicitudes!$A$3:$A$502,$A64,Solicitudes!$D$3:$D$502,"&lt;="&amp;U$3,Solicitudes!$E$3:$E$502,"&gt;="&amp;U$3,Solicitudes!$G$3:$G$502,"Aprobada",Solicitudes!$L$3:$L$502,"Licencia")+COUNTIFS(Solicitudes!$A$3:$A$502,$A64,Solicitudes!$D$3:$D$502,"&lt;="&amp;U$3,Solicitudes!$E$3:$E$502,"&gt;="&amp;U$3,Solicitudes!$G$3:$G$502,"Aprobada",Solicitudes!$L$3:$L$502,"Ausencia")&gt;0,"L",IF(COUNTIFS(Solicitudes!$A$3:$A$502,$A64,Solicitudes!$D$3:$D$502,"&lt;="&amp;U$3,Solicitudes!$E$3:$E$502,"&gt;="&amp;U$3,Solicitudes!$G$3:$G$502,"Solicitada")+COUNTIFS(Solicitudes!$A$3:$A$502,$A64,Solicitudes!$D$3:$D$502,"&lt;="&amp;U$3,Solicitudes!$E$3:$E$502,"&gt;="&amp;U$3,Solicitudes!$G$3:$G$502,"Planificada")&gt;0,"P",""))))</f>
        <v/>
      </c>
      <c r="V64" s="27">
        <f>IF(OR(V$3="",$A64=""),"",IF(COUNTIFS(Solicitudes!$A$3:$A$502,$A64,Solicitudes!$D$3:$D$502,"&lt;="&amp;V$3,Solicitudes!$E$3:$E$502,"&gt;="&amp;V$3,Solicitudes!$G$3:$G$502,"Aprobada",Solicitudes!$L$3:$L$502,"&lt;&gt;Licencia",Solicitudes!$L$3:$L$502,"&lt;&gt;Ausencia")&gt;0,"V",IF(COUNTIFS(Solicitudes!$A$3:$A$502,$A64,Solicitudes!$D$3:$D$502,"&lt;="&amp;V$3,Solicitudes!$E$3:$E$502,"&gt;="&amp;V$3,Solicitudes!$G$3:$G$502,"Aprobada",Solicitudes!$L$3:$L$502,"Licencia")+COUNTIFS(Solicitudes!$A$3:$A$502,$A64,Solicitudes!$D$3:$D$502,"&lt;="&amp;V$3,Solicitudes!$E$3:$E$502,"&gt;="&amp;V$3,Solicitudes!$G$3:$G$502,"Aprobada",Solicitudes!$L$3:$L$502,"Ausencia")&gt;0,"L",IF(COUNTIFS(Solicitudes!$A$3:$A$502,$A64,Solicitudes!$D$3:$D$502,"&lt;="&amp;V$3,Solicitudes!$E$3:$E$502,"&gt;="&amp;V$3,Solicitudes!$G$3:$G$502,"Solicitada")+COUNTIFS(Solicitudes!$A$3:$A$502,$A64,Solicitudes!$D$3:$D$502,"&lt;="&amp;V$3,Solicitudes!$E$3:$E$502,"&gt;="&amp;V$3,Solicitudes!$G$3:$G$502,"Planificada")&gt;0,"P",""))))</f>
        <v/>
      </c>
      <c r="W64" s="27">
        <f>IF(OR(W$3="",$A64=""),"",IF(COUNTIFS(Solicitudes!$A$3:$A$502,$A64,Solicitudes!$D$3:$D$502,"&lt;="&amp;W$3,Solicitudes!$E$3:$E$502,"&gt;="&amp;W$3,Solicitudes!$G$3:$G$502,"Aprobada",Solicitudes!$L$3:$L$502,"&lt;&gt;Licencia",Solicitudes!$L$3:$L$502,"&lt;&gt;Ausencia")&gt;0,"V",IF(COUNTIFS(Solicitudes!$A$3:$A$502,$A64,Solicitudes!$D$3:$D$502,"&lt;="&amp;W$3,Solicitudes!$E$3:$E$502,"&gt;="&amp;W$3,Solicitudes!$G$3:$G$502,"Aprobada",Solicitudes!$L$3:$L$502,"Licencia")+COUNTIFS(Solicitudes!$A$3:$A$502,$A64,Solicitudes!$D$3:$D$502,"&lt;="&amp;W$3,Solicitudes!$E$3:$E$502,"&gt;="&amp;W$3,Solicitudes!$G$3:$G$502,"Aprobada",Solicitudes!$L$3:$L$502,"Ausencia")&gt;0,"L",IF(COUNTIFS(Solicitudes!$A$3:$A$502,$A64,Solicitudes!$D$3:$D$502,"&lt;="&amp;W$3,Solicitudes!$E$3:$E$502,"&gt;="&amp;W$3,Solicitudes!$G$3:$G$502,"Solicitada")+COUNTIFS(Solicitudes!$A$3:$A$502,$A64,Solicitudes!$D$3:$D$502,"&lt;="&amp;W$3,Solicitudes!$E$3:$E$502,"&gt;="&amp;W$3,Solicitudes!$G$3:$G$502,"Planificada")&gt;0,"P",""))))</f>
        <v/>
      </c>
      <c r="X64" s="27">
        <f>IF(OR(X$3="",$A64=""),"",IF(COUNTIFS(Solicitudes!$A$3:$A$502,$A64,Solicitudes!$D$3:$D$502,"&lt;="&amp;X$3,Solicitudes!$E$3:$E$502,"&gt;="&amp;X$3,Solicitudes!$G$3:$G$502,"Aprobada",Solicitudes!$L$3:$L$502,"&lt;&gt;Licencia",Solicitudes!$L$3:$L$502,"&lt;&gt;Ausencia")&gt;0,"V",IF(COUNTIFS(Solicitudes!$A$3:$A$502,$A64,Solicitudes!$D$3:$D$502,"&lt;="&amp;X$3,Solicitudes!$E$3:$E$502,"&gt;="&amp;X$3,Solicitudes!$G$3:$G$502,"Aprobada",Solicitudes!$L$3:$L$502,"Licencia")+COUNTIFS(Solicitudes!$A$3:$A$502,$A64,Solicitudes!$D$3:$D$502,"&lt;="&amp;X$3,Solicitudes!$E$3:$E$502,"&gt;="&amp;X$3,Solicitudes!$G$3:$G$502,"Aprobada",Solicitudes!$L$3:$L$502,"Ausencia")&gt;0,"L",IF(COUNTIFS(Solicitudes!$A$3:$A$502,$A64,Solicitudes!$D$3:$D$502,"&lt;="&amp;X$3,Solicitudes!$E$3:$E$502,"&gt;="&amp;X$3,Solicitudes!$G$3:$G$502,"Solicitada")+COUNTIFS(Solicitudes!$A$3:$A$502,$A64,Solicitudes!$D$3:$D$502,"&lt;="&amp;X$3,Solicitudes!$E$3:$E$502,"&gt;="&amp;X$3,Solicitudes!$G$3:$G$502,"Planificada")&gt;0,"P",""))))</f>
        <v/>
      </c>
      <c r="Y64" s="27">
        <f>IF(OR(Y$3="",$A64=""),"",IF(COUNTIFS(Solicitudes!$A$3:$A$502,$A64,Solicitudes!$D$3:$D$502,"&lt;="&amp;Y$3,Solicitudes!$E$3:$E$502,"&gt;="&amp;Y$3,Solicitudes!$G$3:$G$502,"Aprobada",Solicitudes!$L$3:$L$502,"&lt;&gt;Licencia",Solicitudes!$L$3:$L$502,"&lt;&gt;Ausencia")&gt;0,"V",IF(COUNTIFS(Solicitudes!$A$3:$A$502,$A64,Solicitudes!$D$3:$D$502,"&lt;="&amp;Y$3,Solicitudes!$E$3:$E$502,"&gt;="&amp;Y$3,Solicitudes!$G$3:$G$502,"Aprobada",Solicitudes!$L$3:$L$502,"Licencia")+COUNTIFS(Solicitudes!$A$3:$A$502,$A64,Solicitudes!$D$3:$D$502,"&lt;="&amp;Y$3,Solicitudes!$E$3:$E$502,"&gt;="&amp;Y$3,Solicitudes!$G$3:$G$502,"Aprobada",Solicitudes!$L$3:$L$502,"Ausencia")&gt;0,"L",IF(COUNTIFS(Solicitudes!$A$3:$A$502,$A64,Solicitudes!$D$3:$D$502,"&lt;="&amp;Y$3,Solicitudes!$E$3:$E$502,"&gt;="&amp;Y$3,Solicitudes!$G$3:$G$502,"Solicitada")+COUNTIFS(Solicitudes!$A$3:$A$502,$A64,Solicitudes!$D$3:$D$502,"&lt;="&amp;Y$3,Solicitudes!$E$3:$E$502,"&gt;="&amp;Y$3,Solicitudes!$G$3:$G$502,"Planificada")&gt;0,"P",""))))</f>
        <v/>
      </c>
      <c r="Z64" s="27">
        <f>IF(OR(Z$3="",$A64=""),"",IF(COUNTIFS(Solicitudes!$A$3:$A$502,$A64,Solicitudes!$D$3:$D$502,"&lt;="&amp;Z$3,Solicitudes!$E$3:$E$502,"&gt;="&amp;Z$3,Solicitudes!$G$3:$G$502,"Aprobada",Solicitudes!$L$3:$L$502,"&lt;&gt;Licencia",Solicitudes!$L$3:$L$502,"&lt;&gt;Ausencia")&gt;0,"V",IF(COUNTIFS(Solicitudes!$A$3:$A$502,$A64,Solicitudes!$D$3:$D$502,"&lt;="&amp;Z$3,Solicitudes!$E$3:$E$502,"&gt;="&amp;Z$3,Solicitudes!$G$3:$G$502,"Aprobada",Solicitudes!$L$3:$L$502,"Licencia")+COUNTIFS(Solicitudes!$A$3:$A$502,$A64,Solicitudes!$D$3:$D$502,"&lt;="&amp;Z$3,Solicitudes!$E$3:$E$502,"&gt;="&amp;Z$3,Solicitudes!$G$3:$G$502,"Aprobada",Solicitudes!$L$3:$L$502,"Ausencia")&gt;0,"L",IF(COUNTIFS(Solicitudes!$A$3:$A$502,$A64,Solicitudes!$D$3:$D$502,"&lt;="&amp;Z$3,Solicitudes!$E$3:$E$502,"&gt;="&amp;Z$3,Solicitudes!$G$3:$G$502,"Solicitada")+COUNTIFS(Solicitudes!$A$3:$A$502,$A64,Solicitudes!$D$3:$D$502,"&lt;="&amp;Z$3,Solicitudes!$E$3:$E$502,"&gt;="&amp;Z$3,Solicitudes!$G$3:$G$502,"Planificada")&gt;0,"P",""))))</f>
        <v/>
      </c>
      <c r="AA64" s="27">
        <f>IF(OR(AA$3="",$A64=""),"",IF(COUNTIFS(Solicitudes!$A$3:$A$502,$A64,Solicitudes!$D$3:$D$502,"&lt;="&amp;AA$3,Solicitudes!$E$3:$E$502,"&gt;="&amp;AA$3,Solicitudes!$G$3:$G$502,"Aprobada",Solicitudes!$L$3:$L$502,"&lt;&gt;Licencia",Solicitudes!$L$3:$L$502,"&lt;&gt;Ausencia")&gt;0,"V",IF(COUNTIFS(Solicitudes!$A$3:$A$502,$A64,Solicitudes!$D$3:$D$502,"&lt;="&amp;AA$3,Solicitudes!$E$3:$E$502,"&gt;="&amp;AA$3,Solicitudes!$G$3:$G$502,"Aprobada",Solicitudes!$L$3:$L$502,"Licencia")+COUNTIFS(Solicitudes!$A$3:$A$502,$A64,Solicitudes!$D$3:$D$502,"&lt;="&amp;AA$3,Solicitudes!$E$3:$E$502,"&gt;="&amp;AA$3,Solicitudes!$G$3:$G$502,"Aprobada",Solicitudes!$L$3:$L$502,"Ausencia")&gt;0,"L",IF(COUNTIFS(Solicitudes!$A$3:$A$502,$A64,Solicitudes!$D$3:$D$502,"&lt;="&amp;AA$3,Solicitudes!$E$3:$E$502,"&gt;="&amp;AA$3,Solicitudes!$G$3:$G$502,"Solicitada")+COUNTIFS(Solicitudes!$A$3:$A$502,$A64,Solicitudes!$D$3:$D$502,"&lt;="&amp;AA$3,Solicitudes!$E$3:$E$502,"&gt;="&amp;AA$3,Solicitudes!$G$3:$G$502,"Planificada")&gt;0,"P",""))))</f>
        <v/>
      </c>
      <c r="AB64" s="27">
        <f>IF(OR(AB$3="",$A64=""),"",IF(COUNTIFS(Solicitudes!$A$3:$A$502,$A64,Solicitudes!$D$3:$D$502,"&lt;="&amp;AB$3,Solicitudes!$E$3:$E$502,"&gt;="&amp;AB$3,Solicitudes!$G$3:$G$502,"Aprobada",Solicitudes!$L$3:$L$502,"&lt;&gt;Licencia",Solicitudes!$L$3:$L$502,"&lt;&gt;Ausencia")&gt;0,"V",IF(COUNTIFS(Solicitudes!$A$3:$A$502,$A64,Solicitudes!$D$3:$D$502,"&lt;="&amp;AB$3,Solicitudes!$E$3:$E$502,"&gt;="&amp;AB$3,Solicitudes!$G$3:$G$502,"Aprobada",Solicitudes!$L$3:$L$502,"Licencia")+COUNTIFS(Solicitudes!$A$3:$A$502,$A64,Solicitudes!$D$3:$D$502,"&lt;="&amp;AB$3,Solicitudes!$E$3:$E$502,"&gt;="&amp;AB$3,Solicitudes!$G$3:$G$502,"Aprobada",Solicitudes!$L$3:$L$502,"Ausencia")&gt;0,"L",IF(COUNTIFS(Solicitudes!$A$3:$A$502,$A64,Solicitudes!$D$3:$D$502,"&lt;="&amp;AB$3,Solicitudes!$E$3:$E$502,"&gt;="&amp;AB$3,Solicitudes!$G$3:$G$502,"Solicitada")+COUNTIFS(Solicitudes!$A$3:$A$502,$A64,Solicitudes!$D$3:$D$502,"&lt;="&amp;AB$3,Solicitudes!$E$3:$E$502,"&gt;="&amp;AB$3,Solicitudes!$G$3:$G$502,"Planificada")&gt;0,"P",""))))</f>
        <v/>
      </c>
      <c r="AC64" s="27">
        <f>IF(OR(AC$3="",$A64=""),"",IF(COUNTIFS(Solicitudes!$A$3:$A$502,$A64,Solicitudes!$D$3:$D$502,"&lt;="&amp;AC$3,Solicitudes!$E$3:$E$502,"&gt;="&amp;AC$3,Solicitudes!$G$3:$G$502,"Aprobada",Solicitudes!$L$3:$L$502,"&lt;&gt;Licencia",Solicitudes!$L$3:$L$502,"&lt;&gt;Ausencia")&gt;0,"V",IF(COUNTIFS(Solicitudes!$A$3:$A$502,$A64,Solicitudes!$D$3:$D$502,"&lt;="&amp;AC$3,Solicitudes!$E$3:$E$502,"&gt;="&amp;AC$3,Solicitudes!$G$3:$G$502,"Aprobada",Solicitudes!$L$3:$L$502,"Licencia")+COUNTIFS(Solicitudes!$A$3:$A$502,$A64,Solicitudes!$D$3:$D$502,"&lt;="&amp;AC$3,Solicitudes!$E$3:$E$502,"&gt;="&amp;AC$3,Solicitudes!$G$3:$G$502,"Aprobada",Solicitudes!$L$3:$L$502,"Ausencia")&gt;0,"L",IF(COUNTIFS(Solicitudes!$A$3:$A$502,$A64,Solicitudes!$D$3:$D$502,"&lt;="&amp;AC$3,Solicitudes!$E$3:$E$502,"&gt;="&amp;AC$3,Solicitudes!$G$3:$G$502,"Solicitada")+COUNTIFS(Solicitudes!$A$3:$A$502,$A64,Solicitudes!$D$3:$D$502,"&lt;="&amp;AC$3,Solicitudes!$E$3:$E$502,"&gt;="&amp;AC$3,Solicitudes!$G$3:$G$502,"Planificada")&gt;0,"P",""))))</f>
        <v/>
      </c>
      <c r="AD64" s="27">
        <f>IF(OR(AD$3="",$A64=""),"",IF(COUNTIFS(Solicitudes!$A$3:$A$502,$A64,Solicitudes!$D$3:$D$502,"&lt;="&amp;AD$3,Solicitudes!$E$3:$E$502,"&gt;="&amp;AD$3,Solicitudes!$G$3:$G$502,"Aprobada",Solicitudes!$L$3:$L$502,"&lt;&gt;Licencia",Solicitudes!$L$3:$L$502,"&lt;&gt;Ausencia")&gt;0,"V",IF(COUNTIFS(Solicitudes!$A$3:$A$502,$A64,Solicitudes!$D$3:$D$502,"&lt;="&amp;AD$3,Solicitudes!$E$3:$E$502,"&gt;="&amp;AD$3,Solicitudes!$G$3:$G$502,"Aprobada",Solicitudes!$L$3:$L$502,"Licencia")+COUNTIFS(Solicitudes!$A$3:$A$502,$A64,Solicitudes!$D$3:$D$502,"&lt;="&amp;AD$3,Solicitudes!$E$3:$E$502,"&gt;="&amp;AD$3,Solicitudes!$G$3:$G$502,"Aprobada",Solicitudes!$L$3:$L$502,"Ausencia")&gt;0,"L",IF(COUNTIFS(Solicitudes!$A$3:$A$502,$A64,Solicitudes!$D$3:$D$502,"&lt;="&amp;AD$3,Solicitudes!$E$3:$E$502,"&gt;="&amp;AD$3,Solicitudes!$G$3:$G$502,"Solicitada")+COUNTIFS(Solicitudes!$A$3:$A$502,$A64,Solicitudes!$D$3:$D$502,"&lt;="&amp;AD$3,Solicitudes!$E$3:$E$502,"&gt;="&amp;AD$3,Solicitudes!$G$3:$G$502,"Planificada")&gt;0,"P",""))))</f>
        <v/>
      </c>
      <c r="AE64" s="27">
        <f>IF(OR(AE$3="",$A64=""),"",IF(COUNTIFS(Solicitudes!$A$3:$A$502,$A64,Solicitudes!$D$3:$D$502,"&lt;="&amp;AE$3,Solicitudes!$E$3:$E$502,"&gt;="&amp;AE$3,Solicitudes!$G$3:$G$502,"Aprobada",Solicitudes!$L$3:$L$502,"&lt;&gt;Licencia",Solicitudes!$L$3:$L$502,"&lt;&gt;Ausencia")&gt;0,"V",IF(COUNTIFS(Solicitudes!$A$3:$A$502,$A64,Solicitudes!$D$3:$D$502,"&lt;="&amp;AE$3,Solicitudes!$E$3:$E$502,"&gt;="&amp;AE$3,Solicitudes!$G$3:$G$502,"Aprobada",Solicitudes!$L$3:$L$502,"Licencia")+COUNTIFS(Solicitudes!$A$3:$A$502,$A64,Solicitudes!$D$3:$D$502,"&lt;="&amp;AE$3,Solicitudes!$E$3:$E$502,"&gt;="&amp;AE$3,Solicitudes!$G$3:$G$502,"Aprobada",Solicitudes!$L$3:$L$502,"Ausencia")&gt;0,"L",IF(COUNTIFS(Solicitudes!$A$3:$A$502,$A64,Solicitudes!$D$3:$D$502,"&lt;="&amp;AE$3,Solicitudes!$E$3:$E$502,"&gt;="&amp;AE$3,Solicitudes!$G$3:$G$502,"Solicitada")+COUNTIFS(Solicitudes!$A$3:$A$502,$A64,Solicitudes!$D$3:$D$502,"&lt;="&amp;AE$3,Solicitudes!$E$3:$E$502,"&gt;="&amp;AE$3,Solicitudes!$G$3:$G$502,"Planificada")&gt;0,"P",""))))</f>
        <v/>
      </c>
      <c r="AF64" s="27">
        <f>IF(OR(AF$3="",$A64=""),"",IF(COUNTIFS(Solicitudes!$A$3:$A$502,$A64,Solicitudes!$D$3:$D$502,"&lt;="&amp;AF$3,Solicitudes!$E$3:$E$502,"&gt;="&amp;AF$3,Solicitudes!$G$3:$G$502,"Aprobada",Solicitudes!$L$3:$L$502,"&lt;&gt;Licencia",Solicitudes!$L$3:$L$502,"&lt;&gt;Ausencia")&gt;0,"V",IF(COUNTIFS(Solicitudes!$A$3:$A$502,$A64,Solicitudes!$D$3:$D$502,"&lt;="&amp;AF$3,Solicitudes!$E$3:$E$502,"&gt;="&amp;AF$3,Solicitudes!$G$3:$G$502,"Aprobada",Solicitudes!$L$3:$L$502,"Licencia")+COUNTIFS(Solicitudes!$A$3:$A$502,$A64,Solicitudes!$D$3:$D$502,"&lt;="&amp;AF$3,Solicitudes!$E$3:$E$502,"&gt;="&amp;AF$3,Solicitudes!$G$3:$G$502,"Aprobada",Solicitudes!$L$3:$L$502,"Ausencia")&gt;0,"L",IF(COUNTIFS(Solicitudes!$A$3:$A$502,$A64,Solicitudes!$D$3:$D$502,"&lt;="&amp;AF$3,Solicitudes!$E$3:$E$502,"&gt;="&amp;AF$3,Solicitudes!$G$3:$G$502,"Solicitada")+COUNTIFS(Solicitudes!$A$3:$A$502,$A64,Solicitudes!$D$3:$D$502,"&lt;="&amp;AF$3,Solicitudes!$E$3:$E$502,"&gt;="&amp;AF$3,Solicitudes!$G$3:$G$502,"Planificada")&gt;0,"P",""))))</f>
        <v/>
      </c>
      <c r="AG64" s="27">
        <f>IF(OR(AG$3="",$A64=""),"",IF(COUNTIFS(Solicitudes!$A$3:$A$502,$A64,Solicitudes!$D$3:$D$502,"&lt;="&amp;AG$3,Solicitudes!$E$3:$E$502,"&gt;="&amp;AG$3,Solicitudes!$G$3:$G$502,"Aprobada",Solicitudes!$L$3:$L$502,"&lt;&gt;Licencia",Solicitudes!$L$3:$L$502,"&lt;&gt;Ausencia")&gt;0,"V",IF(COUNTIFS(Solicitudes!$A$3:$A$502,$A64,Solicitudes!$D$3:$D$502,"&lt;="&amp;AG$3,Solicitudes!$E$3:$E$502,"&gt;="&amp;AG$3,Solicitudes!$G$3:$G$502,"Aprobada",Solicitudes!$L$3:$L$502,"Licencia")+COUNTIFS(Solicitudes!$A$3:$A$502,$A64,Solicitudes!$D$3:$D$502,"&lt;="&amp;AG$3,Solicitudes!$E$3:$E$502,"&gt;="&amp;AG$3,Solicitudes!$G$3:$G$502,"Aprobada",Solicitudes!$L$3:$L$502,"Ausencia")&gt;0,"L",IF(COUNTIFS(Solicitudes!$A$3:$A$502,$A64,Solicitudes!$D$3:$D$502,"&lt;="&amp;AG$3,Solicitudes!$E$3:$E$502,"&gt;="&amp;AG$3,Solicitudes!$G$3:$G$502,"Solicitada")+COUNTIFS(Solicitudes!$A$3:$A$502,$A64,Solicitudes!$D$3:$D$502,"&lt;="&amp;AG$3,Solicitudes!$E$3:$E$502,"&gt;="&amp;AG$3,Solicitudes!$G$3:$G$502,"Planificada")&gt;0,"P",""))))</f>
        <v/>
      </c>
    </row>
    <row r="65">
      <c r="A65">
        <f>IF(Saldos!A65="","",Saldos!A65)</f>
        <v/>
      </c>
      <c r="B65">
        <f>IF(A65="","",Saldos!B65)</f>
        <v/>
      </c>
      <c r="C65" s="27">
        <f>IF(OR(C$3="",$A65=""),"",IF(COUNTIFS(Solicitudes!$A$3:$A$502,$A65,Solicitudes!$D$3:$D$502,"&lt;="&amp;C$3,Solicitudes!$E$3:$E$502,"&gt;="&amp;C$3,Solicitudes!$G$3:$G$502,"Aprobada",Solicitudes!$L$3:$L$502,"&lt;&gt;Licencia",Solicitudes!$L$3:$L$502,"&lt;&gt;Ausencia")&gt;0,"V",IF(COUNTIFS(Solicitudes!$A$3:$A$502,$A65,Solicitudes!$D$3:$D$502,"&lt;="&amp;C$3,Solicitudes!$E$3:$E$502,"&gt;="&amp;C$3,Solicitudes!$G$3:$G$502,"Aprobada",Solicitudes!$L$3:$L$502,"Licencia")+COUNTIFS(Solicitudes!$A$3:$A$502,$A65,Solicitudes!$D$3:$D$502,"&lt;="&amp;C$3,Solicitudes!$E$3:$E$502,"&gt;="&amp;C$3,Solicitudes!$G$3:$G$502,"Aprobada",Solicitudes!$L$3:$L$502,"Ausencia")&gt;0,"L",IF(COUNTIFS(Solicitudes!$A$3:$A$502,$A65,Solicitudes!$D$3:$D$502,"&lt;="&amp;C$3,Solicitudes!$E$3:$E$502,"&gt;="&amp;C$3,Solicitudes!$G$3:$G$502,"Solicitada")+COUNTIFS(Solicitudes!$A$3:$A$502,$A65,Solicitudes!$D$3:$D$502,"&lt;="&amp;C$3,Solicitudes!$E$3:$E$502,"&gt;="&amp;C$3,Solicitudes!$G$3:$G$502,"Planificada")&gt;0,"P",""))))</f>
        <v/>
      </c>
      <c r="D65" s="27">
        <f>IF(OR(D$3="",$A65=""),"",IF(COUNTIFS(Solicitudes!$A$3:$A$502,$A65,Solicitudes!$D$3:$D$502,"&lt;="&amp;D$3,Solicitudes!$E$3:$E$502,"&gt;="&amp;D$3,Solicitudes!$G$3:$G$502,"Aprobada",Solicitudes!$L$3:$L$502,"&lt;&gt;Licencia",Solicitudes!$L$3:$L$502,"&lt;&gt;Ausencia")&gt;0,"V",IF(COUNTIFS(Solicitudes!$A$3:$A$502,$A65,Solicitudes!$D$3:$D$502,"&lt;="&amp;D$3,Solicitudes!$E$3:$E$502,"&gt;="&amp;D$3,Solicitudes!$G$3:$G$502,"Aprobada",Solicitudes!$L$3:$L$502,"Licencia")+COUNTIFS(Solicitudes!$A$3:$A$502,$A65,Solicitudes!$D$3:$D$502,"&lt;="&amp;D$3,Solicitudes!$E$3:$E$502,"&gt;="&amp;D$3,Solicitudes!$G$3:$G$502,"Aprobada",Solicitudes!$L$3:$L$502,"Ausencia")&gt;0,"L",IF(COUNTIFS(Solicitudes!$A$3:$A$502,$A65,Solicitudes!$D$3:$D$502,"&lt;="&amp;D$3,Solicitudes!$E$3:$E$502,"&gt;="&amp;D$3,Solicitudes!$G$3:$G$502,"Solicitada")+COUNTIFS(Solicitudes!$A$3:$A$502,$A65,Solicitudes!$D$3:$D$502,"&lt;="&amp;D$3,Solicitudes!$E$3:$E$502,"&gt;="&amp;D$3,Solicitudes!$G$3:$G$502,"Planificada")&gt;0,"P",""))))</f>
        <v/>
      </c>
      <c r="E65" s="27">
        <f>IF(OR(E$3="",$A65=""),"",IF(COUNTIFS(Solicitudes!$A$3:$A$502,$A65,Solicitudes!$D$3:$D$502,"&lt;="&amp;E$3,Solicitudes!$E$3:$E$502,"&gt;="&amp;E$3,Solicitudes!$G$3:$G$502,"Aprobada",Solicitudes!$L$3:$L$502,"&lt;&gt;Licencia",Solicitudes!$L$3:$L$502,"&lt;&gt;Ausencia")&gt;0,"V",IF(COUNTIFS(Solicitudes!$A$3:$A$502,$A65,Solicitudes!$D$3:$D$502,"&lt;="&amp;E$3,Solicitudes!$E$3:$E$502,"&gt;="&amp;E$3,Solicitudes!$G$3:$G$502,"Aprobada",Solicitudes!$L$3:$L$502,"Licencia")+COUNTIFS(Solicitudes!$A$3:$A$502,$A65,Solicitudes!$D$3:$D$502,"&lt;="&amp;E$3,Solicitudes!$E$3:$E$502,"&gt;="&amp;E$3,Solicitudes!$G$3:$G$502,"Aprobada",Solicitudes!$L$3:$L$502,"Ausencia")&gt;0,"L",IF(COUNTIFS(Solicitudes!$A$3:$A$502,$A65,Solicitudes!$D$3:$D$502,"&lt;="&amp;E$3,Solicitudes!$E$3:$E$502,"&gt;="&amp;E$3,Solicitudes!$G$3:$G$502,"Solicitada")+COUNTIFS(Solicitudes!$A$3:$A$502,$A65,Solicitudes!$D$3:$D$502,"&lt;="&amp;E$3,Solicitudes!$E$3:$E$502,"&gt;="&amp;E$3,Solicitudes!$G$3:$G$502,"Planificada")&gt;0,"P",""))))</f>
        <v/>
      </c>
      <c r="F65" s="27">
        <f>IF(OR(F$3="",$A65=""),"",IF(COUNTIFS(Solicitudes!$A$3:$A$502,$A65,Solicitudes!$D$3:$D$502,"&lt;="&amp;F$3,Solicitudes!$E$3:$E$502,"&gt;="&amp;F$3,Solicitudes!$G$3:$G$502,"Aprobada",Solicitudes!$L$3:$L$502,"&lt;&gt;Licencia",Solicitudes!$L$3:$L$502,"&lt;&gt;Ausencia")&gt;0,"V",IF(COUNTIFS(Solicitudes!$A$3:$A$502,$A65,Solicitudes!$D$3:$D$502,"&lt;="&amp;F$3,Solicitudes!$E$3:$E$502,"&gt;="&amp;F$3,Solicitudes!$G$3:$G$502,"Aprobada",Solicitudes!$L$3:$L$502,"Licencia")+COUNTIFS(Solicitudes!$A$3:$A$502,$A65,Solicitudes!$D$3:$D$502,"&lt;="&amp;F$3,Solicitudes!$E$3:$E$502,"&gt;="&amp;F$3,Solicitudes!$G$3:$G$502,"Aprobada",Solicitudes!$L$3:$L$502,"Ausencia")&gt;0,"L",IF(COUNTIFS(Solicitudes!$A$3:$A$502,$A65,Solicitudes!$D$3:$D$502,"&lt;="&amp;F$3,Solicitudes!$E$3:$E$502,"&gt;="&amp;F$3,Solicitudes!$G$3:$G$502,"Solicitada")+COUNTIFS(Solicitudes!$A$3:$A$502,$A65,Solicitudes!$D$3:$D$502,"&lt;="&amp;F$3,Solicitudes!$E$3:$E$502,"&gt;="&amp;F$3,Solicitudes!$G$3:$G$502,"Planificada")&gt;0,"P",""))))</f>
        <v/>
      </c>
      <c r="G65" s="27">
        <f>IF(OR(G$3="",$A65=""),"",IF(COUNTIFS(Solicitudes!$A$3:$A$502,$A65,Solicitudes!$D$3:$D$502,"&lt;="&amp;G$3,Solicitudes!$E$3:$E$502,"&gt;="&amp;G$3,Solicitudes!$G$3:$G$502,"Aprobada",Solicitudes!$L$3:$L$502,"&lt;&gt;Licencia",Solicitudes!$L$3:$L$502,"&lt;&gt;Ausencia")&gt;0,"V",IF(COUNTIFS(Solicitudes!$A$3:$A$502,$A65,Solicitudes!$D$3:$D$502,"&lt;="&amp;G$3,Solicitudes!$E$3:$E$502,"&gt;="&amp;G$3,Solicitudes!$G$3:$G$502,"Aprobada",Solicitudes!$L$3:$L$502,"Licencia")+COUNTIFS(Solicitudes!$A$3:$A$502,$A65,Solicitudes!$D$3:$D$502,"&lt;="&amp;G$3,Solicitudes!$E$3:$E$502,"&gt;="&amp;G$3,Solicitudes!$G$3:$G$502,"Aprobada",Solicitudes!$L$3:$L$502,"Ausencia")&gt;0,"L",IF(COUNTIFS(Solicitudes!$A$3:$A$502,$A65,Solicitudes!$D$3:$D$502,"&lt;="&amp;G$3,Solicitudes!$E$3:$E$502,"&gt;="&amp;G$3,Solicitudes!$G$3:$G$502,"Solicitada")+COUNTIFS(Solicitudes!$A$3:$A$502,$A65,Solicitudes!$D$3:$D$502,"&lt;="&amp;G$3,Solicitudes!$E$3:$E$502,"&gt;="&amp;G$3,Solicitudes!$G$3:$G$502,"Planificada")&gt;0,"P",""))))</f>
        <v/>
      </c>
      <c r="H65" s="27">
        <f>IF(OR(H$3="",$A65=""),"",IF(COUNTIFS(Solicitudes!$A$3:$A$502,$A65,Solicitudes!$D$3:$D$502,"&lt;="&amp;H$3,Solicitudes!$E$3:$E$502,"&gt;="&amp;H$3,Solicitudes!$G$3:$G$502,"Aprobada",Solicitudes!$L$3:$L$502,"&lt;&gt;Licencia",Solicitudes!$L$3:$L$502,"&lt;&gt;Ausencia")&gt;0,"V",IF(COUNTIFS(Solicitudes!$A$3:$A$502,$A65,Solicitudes!$D$3:$D$502,"&lt;="&amp;H$3,Solicitudes!$E$3:$E$502,"&gt;="&amp;H$3,Solicitudes!$G$3:$G$502,"Aprobada",Solicitudes!$L$3:$L$502,"Licencia")+COUNTIFS(Solicitudes!$A$3:$A$502,$A65,Solicitudes!$D$3:$D$502,"&lt;="&amp;H$3,Solicitudes!$E$3:$E$502,"&gt;="&amp;H$3,Solicitudes!$G$3:$G$502,"Aprobada",Solicitudes!$L$3:$L$502,"Ausencia")&gt;0,"L",IF(COUNTIFS(Solicitudes!$A$3:$A$502,$A65,Solicitudes!$D$3:$D$502,"&lt;="&amp;H$3,Solicitudes!$E$3:$E$502,"&gt;="&amp;H$3,Solicitudes!$G$3:$G$502,"Solicitada")+COUNTIFS(Solicitudes!$A$3:$A$502,$A65,Solicitudes!$D$3:$D$502,"&lt;="&amp;H$3,Solicitudes!$E$3:$E$502,"&gt;="&amp;H$3,Solicitudes!$G$3:$G$502,"Planificada")&gt;0,"P",""))))</f>
        <v/>
      </c>
      <c r="I65" s="27">
        <f>IF(OR(I$3="",$A65=""),"",IF(COUNTIFS(Solicitudes!$A$3:$A$502,$A65,Solicitudes!$D$3:$D$502,"&lt;="&amp;I$3,Solicitudes!$E$3:$E$502,"&gt;="&amp;I$3,Solicitudes!$G$3:$G$502,"Aprobada",Solicitudes!$L$3:$L$502,"&lt;&gt;Licencia",Solicitudes!$L$3:$L$502,"&lt;&gt;Ausencia")&gt;0,"V",IF(COUNTIFS(Solicitudes!$A$3:$A$502,$A65,Solicitudes!$D$3:$D$502,"&lt;="&amp;I$3,Solicitudes!$E$3:$E$502,"&gt;="&amp;I$3,Solicitudes!$G$3:$G$502,"Aprobada",Solicitudes!$L$3:$L$502,"Licencia")+COUNTIFS(Solicitudes!$A$3:$A$502,$A65,Solicitudes!$D$3:$D$502,"&lt;="&amp;I$3,Solicitudes!$E$3:$E$502,"&gt;="&amp;I$3,Solicitudes!$G$3:$G$502,"Aprobada",Solicitudes!$L$3:$L$502,"Ausencia")&gt;0,"L",IF(COUNTIFS(Solicitudes!$A$3:$A$502,$A65,Solicitudes!$D$3:$D$502,"&lt;="&amp;I$3,Solicitudes!$E$3:$E$502,"&gt;="&amp;I$3,Solicitudes!$G$3:$G$502,"Solicitada")+COUNTIFS(Solicitudes!$A$3:$A$502,$A65,Solicitudes!$D$3:$D$502,"&lt;="&amp;I$3,Solicitudes!$E$3:$E$502,"&gt;="&amp;I$3,Solicitudes!$G$3:$G$502,"Planificada")&gt;0,"P",""))))</f>
        <v/>
      </c>
      <c r="J65" s="27">
        <f>IF(OR(J$3="",$A65=""),"",IF(COUNTIFS(Solicitudes!$A$3:$A$502,$A65,Solicitudes!$D$3:$D$502,"&lt;="&amp;J$3,Solicitudes!$E$3:$E$502,"&gt;="&amp;J$3,Solicitudes!$G$3:$G$502,"Aprobada",Solicitudes!$L$3:$L$502,"&lt;&gt;Licencia",Solicitudes!$L$3:$L$502,"&lt;&gt;Ausencia")&gt;0,"V",IF(COUNTIFS(Solicitudes!$A$3:$A$502,$A65,Solicitudes!$D$3:$D$502,"&lt;="&amp;J$3,Solicitudes!$E$3:$E$502,"&gt;="&amp;J$3,Solicitudes!$G$3:$G$502,"Aprobada",Solicitudes!$L$3:$L$502,"Licencia")+COUNTIFS(Solicitudes!$A$3:$A$502,$A65,Solicitudes!$D$3:$D$502,"&lt;="&amp;J$3,Solicitudes!$E$3:$E$502,"&gt;="&amp;J$3,Solicitudes!$G$3:$G$502,"Aprobada",Solicitudes!$L$3:$L$502,"Ausencia")&gt;0,"L",IF(COUNTIFS(Solicitudes!$A$3:$A$502,$A65,Solicitudes!$D$3:$D$502,"&lt;="&amp;J$3,Solicitudes!$E$3:$E$502,"&gt;="&amp;J$3,Solicitudes!$G$3:$G$502,"Solicitada")+COUNTIFS(Solicitudes!$A$3:$A$502,$A65,Solicitudes!$D$3:$D$502,"&lt;="&amp;J$3,Solicitudes!$E$3:$E$502,"&gt;="&amp;J$3,Solicitudes!$G$3:$G$502,"Planificada")&gt;0,"P",""))))</f>
        <v/>
      </c>
      <c r="K65" s="27">
        <f>IF(OR(K$3="",$A65=""),"",IF(COUNTIFS(Solicitudes!$A$3:$A$502,$A65,Solicitudes!$D$3:$D$502,"&lt;="&amp;K$3,Solicitudes!$E$3:$E$502,"&gt;="&amp;K$3,Solicitudes!$G$3:$G$502,"Aprobada",Solicitudes!$L$3:$L$502,"&lt;&gt;Licencia",Solicitudes!$L$3:$L$502,"&lt;&gt;Ausencia")&gt;0,"V",IF(COUNTIFS(Solicitudes!$A$3:$A$502,$A65,Solicitudes!$D$3:$D$502,"&lt;="&amp;K$3,Solicitudes!$E$3:$E$502,"&gt;="&amp;K$3,Solicitudes!$G$3:$G$502,"Aprobada",Solicitudes!$L$3:$L$502,"Licencia")+COUNTIFS(Solicitudes!$A$3:$A$502,$A65,Solicitudes!$D$3:$D$502,"&lt;="&amp;K$3,Solicitudes!$E$3:$E$502,"&gt;="&amp;K$3,Solicitudes!$G$3:$G$502,"Aprobada",Solicitudes!$L$3:$L$502,"Ausencia")&gt;0,"L",IF(COUNTIFS(Solicitudes!$A$3:$A$502,$A65,Solicitudes!$D$3:$D$502,"&lt;="&amp;K$3,Solicitudes!$E$3:$E$502,"&gt;="&amp;K$3,Solicitudes!$G$3:$G$502,"Solicitada")+COUNTIFS(Solicitudes!$A$3:$A$502,$A65,Solicitudes!$D$3:$D$502,"&lt;="&amp;K$3,Solicitudes!$E$3:$E$502,"&gt;="&amp;K$3,Solicitudes!$G$3:$G$502,"Planificada")&gt;0,"P",""))))</f>
        <v/>
      </c>
      <c r="L65" s="27">
        <f>IF(OR(L$3="",$A65=""),"",IF(COUNTIFS(Solicitudes!$A$3:$A$502,$A65,Solicitudes!$D$3:$D$502,"&lt;="&amp;L$3,Solicitudes!$E$3:$E$502,"&gt;="&amp;L$3,Solicitudes!$G$3:$G$502,"Aprobada",Solicitudes!$L$3:$L$502,"&lt;&gt;Licencia",Solicitudes!$L$3:$L$502,"&lt;&gt;Ausencia")&gt;0,"V",IF(COUNTIFS(Solicitudes!$A$3:$A$502,$A65,Solicitudes!$D$3:$D$502,"&lt;="&amp;L$3,Solicitudes!$E$3:$E$502,"&gt;="&amp;L$3,Solicitudes!$G$3:$G$502,"Aprobada",Solicitudes!$L$3:$L$502,"Licencia")+COUNTIFS(Solicitudes!$A$3:$A$502,$A65,Solicitudes!$D$3:$D$502,"&lt;="&amp;L$3,Solicitudes!$E$3:$E$502,"&gt;="&amp;L$3,Solicitudes!$G$3:$G$502,"Aprobada",Solicitudes!$L$3:$L$502,"Ausencia")&gt;0,"L",IF(COUNTIFS(Solicitudes!$A$3:$A$502,$A65,Solicitudes!$D$3:$D$502,"&lt;="&amp;L$3,Solicitudes!$E$3:$E$502,"&gt;="&amp;L$3,Solicitudes!$G$3:$G$502,"Solicitada")+COUNTIFS(Solicitudes!$A$3:$A$502,$A65,Solicitudes!$D$3:$D$502,"&lt;="&amp;L$3,Solicitudes!$E$3:$E$502,"&gt;="&amp;L$3,Solicitudes!$G$3:$G$502,"Planificada")&gt;0,"P",""))))</f>
        <v/>
      </c>
      <c r="M65" s="27">
        <f>IF(OR(M$3="",$A65=""),"",IF(COUNTIFS(Solicitudes!$A$3:$A$502,$A65,Solicitudes!$D$3:$D$502,"&lt;="&amp;M$3,Solicitudes!$E$3:$E$502,"&gt;="&amp;M$3,Solicitudes!$G$3:$G$502,"Aprobada",Solicitudes!$L$3:$L$502,"&lt;&gt;Licencia",Solicitudes!$L$3:$L$502,"&lt;&gt;Ausencia")&gt;0,"V",IF(COUNTIFS(Solicitudes!$A$3:$A$502,$A65,Solicitudes!$D$3:$D$502,"&lt;="&amp;M$3,Solicitudes!$E$3:$E$502,"&gt;="&amp;M$3,Solicitudes!$G$3:$G$502,"Aprobada",Solicitudes!$L$3:$L$502,"Licencia")+COUNTIFS(Solicitudes!$A$3:$A$502,$A65,Solicitudes!$D$3:$D$502,"&lt;="&amp;M$3,Solicitudes!$E$3:$E$502,"&gt;="&amp;M$3,Solicitudes!$G$3:$G$502,"Aprobada",Solicitudes!$L$3:$L$502,"Ausencia")&gt;0,"L",IF(COUNTIFS(Solicitudes!$A$3:$A$502,$A65,Solicitudes!$D$3:$D$502,"&lt;="&amp;M$3,Solicitudes!$E$3:$E$502,"&gt;="&amp;M$3,Solicitudes!$G$3:$G$502,"Solicitada")+COUNTIFS(Solicitudes!$A$3:$A$502,$A65,Solicitudes!$D$3:$D$502,"&lt;="&amp;M$3,Solicitudes!$E$3:$E$502,"&gt;="&amp;M$3,Solicitudes!$G$3:$G$502,"Planificada")&gt;0,"P",""))))</f>
        <v/>
      </c>
      <c r="N65" s="27">
        <f>IF(OR(N$3="",$A65=""),"",IF(COUNTIFS(Solicitudes!$A$3:$A$502,$A65,Solicitudes!$D$3:$D$502,"&lt;="&amp;N$3,Solicitudes!$E$3:$E$502,"&gt;="&amp;N$3,Solicitudes!$G$3:$G$502,"Aprobada",Solicitudes!$L$3:$L$502,"&lt;&gt;Licencia",Solicitudes!$L$3:$L$502,"&lt;&gt;Ausencia")&gt;0,"V",IF(COUNTIFS(Solicitudes!$A$3:$A$502,$A65,Solicitudes!$D$3:$D$502,"&lt;="&amp;N$3,Solicitudes!$E$3:$E$502,"&gt;="&amp;N$3,Solicitudes!$G$3:$G$502,"Aprobada",Solicitudes!$L$3:$L$502,"Licencia")+COUNTIFS(Solicitudes!$A$3:$A$502,$A65,Solicitudes!$D$3:$D$502,"&lt;="&amp;N$3,Solicitudes!$E$3:$E$502,"&gt;="&amp;N$3,Solicitudes!$G$3:$G$502,"Aprobada",Solicitudes!$L$3:$L$502,"Ausencia")&gt;0,"L",IF(COUNTIFS(Solicitudes!$A$3:$A$502,$A65,Solicitudes!$D$3:$D$502,"&lt;="&amp;N$3,Solicitudes!$E$3:$E$502,"&gt;="&amp;N$3,Solicitudes!$G$3:$G$502,"Solicitada")+COUNTIFS(Solicitudes!$A$3:$A$502,$A65,Solicitudes!$D$3:$D$502,"&lt;="&amp;N$3,Solicitudes!$E$3:$E$502,"&gt;="&amp;N$3,Solicitudes!$G$3:$G$502,"Planificada")&gt;0,"P",""))))</f>
        <v/>
      </c>
      <c r="O65" s="27">
        <f>IF(OR(O$3="",$A65=""),"",IF(COUNTIFS(Solicitudes!$A$3:$A$502,$A65,Solicitudes!$D$3:$D$502,"&lt;="&amp;O$3,Solicitudes!$E$3:$E$502,"&gt;="&amp;O$3,Solicitudes!$G$3:$G$502,"Aprobada",Solicitudes!$L$3:$L$502,"&lt;&gt;Licencia",Solicitudes!$L$3:$L$502,"&lt;&gt;Ausencia")&gt;0,"V",IF(COUNTIFS(Solicitudes!$A$3:$A$502,$A65,Solicitudes!$D$3:$D$502,"&lt;="&amp;O$3,Solicitudes!$E$3:$E$502,"&gt;="&amp;O$3,Solicitudes!$G$3:$G$502,"Aprobada",Solicitudes!$L$3:$L$502,"Licencia")+COUNTIFS(Solicitudes!$A$3:$A$502,$A65,Solicitudes!$D$3:$D$502,"&lt;="&amp;O$3,Solicitudes!$E$3:$E$502,"&gt;="&amp;O$3,Solicitudes!$G$3:$G$502,"Aprobada",Solicitudes!$L$3:$L$502,"Ausencia")&gt;0,"L",IF(COUNTIFS(Solicitudes!$A$3:$A$502,$A65,Solicitudes!$D$3:$D$502,"&lt;="&amp;O$3,Solicitudes!$E$3:$E$502,"&gt;="&amp;O$3,Solicitudes!$G$3:$G$502,"Solicitada")+COUNTIFS(Solicitudes!$A$3:$A$502,$A65,Solicitudes!$D$3:$D$502,"&lt;="&amp;O$3,Solicitudes!$E$3:$E$502,"&gt;="&amp;O$3,Solicitudes!$G$3:$G$502,"Planificada")&gt;0,"P",""))))</f>
        <v/>
      </c>
      <c r="P65" s="27">
        <f>IF(OR(P$3="",$A65=""),"",IF(COUNTIFS(Solicitudes!$A$3:$A$502,$A65,Solicitudes!$D$3:$D$502,"&lt;="&amp;P$3,Solicitudes!$E$3:$E$502,"&gt;="&amp;P$3,Solicitudes!$G$3:$G$502,"Aprobada",Solicitudes!$L$3:$L$502,"&lt;&gt;Licencia",Solicitudes!$L$3:$L$502,"&lt;&gt;Ausencia")&gt;0,"V",IF(COUNTIFS(Solicitudes!$A$3:$A$502,$A65,Solicitudes!$D$3:$D$502,"&lt;="&amp;P$3,Solicitudes!$E$3:$E$502,"&gt;="&amp;P$3,Solicitudes!$G$3:$G$502,"Aprobada",Solicitudes!$L$3:$L$502,"Licencia")+COUNTIFS(Solicitudes!$A$3:$A$502,$A65,Solicitudes!$D$3:$D$502,"&lt;="&amp;P$3,Solicitudes!$E$3:$E$502,"&gt;="&amp;P$3,Solicitudes!$G$3:$G$502,"Aprobada",Solicitudes!$L$3:$L$502,"Ausencia")&gt;0,"L",IF(COUNTIFS(Solicitudes!$A$3:$A$502,$A65,Solicitudes!$D$3:$D$502,"&lt;="&amp;P$3,Solicitudes!$E$3:$E$502,"&gt;="&amp;P$3,Solicitudes!$G$3:$G$502,"Solicitada")+COUNTIFS(Solicitudes!$A$3:$A$502,$A65,Solicitudes!$D$3:$D$502,"&lt;="&amp;P$3,Solicitudes!$E$3:$E$502,"&gt;="&amp;P$3,Solicitudes!$G$3:$G$502,"Planificada")&gt;0,"P",""))))</f>
        <v/>
      </c>
      <c r="Q65" s="27">
        <f>IF(OR(Q$3="",$A65=""),"",IF(COUNTIFS(Solicitudes!$A$3:$A$502,$A65,Solicitudes!$D$3:$D$502,"&lt;="&amp;Q$3,Solicitudes!$E$3:$E$502,"&gt;="&amp;Q$3,Solicitudes!$G$3:$G$502,"Aprobada",Solicitudes!$L$3:$L$502,"&lt;&gt;Licencia",Solicitudes!$L$3:$L$502,"&lt;&gt;Ausencia")&gt;0,"V",IF(COUNTIFS(Solicitudes!$A$3:$A$502,$A65,Solicitudes!$D$3:$D$502,"&lt;="&amp;Q$3,Solicitudes!$E$3:$E$502,"&gt;="&amp;Q$3,Solicitudes!$G$3:$G$502,"Aprobada",Solicitudes!$L$3:$L$502,"Licencia")+COUNTIFS(Solicitudes!$A$3:$A$502,$A65,Solicitudes!$D$3:$D$502,"&lt;="&amp;Q$3,Solicitudes!$E$3:$E$502,"&gt;="&amp;Q$3,Solicitudes!$G$3:$G$502,"Aprobada",Solicitudes!$L$3:$L$502,"Ausencia")&gt;0,"L",IF(COUNTIFS(Solicitudes!$A$3:$A$502,$A65,Solicitudes!$D$3:$D$502,"&lt;="&amp;Q$3,Solicitudes!$E$3:$E$502,"&gt;="&amp;Q$3,Solicitudes!$G$3:$G$502,"Solicitada")+COUNTIFS(Solicitudes!$A$3:$A$502,$A65,Solicitudes!$D$3:$D$502,"&lt;="&amp;Q$3,Solicitudes!$E$3:$E$502,"&gt;="&amp;Q$3,Solicitudes!$G$3:$G$502,"Planificada")&gt;0,"P",""))))</f>
        <v/>
      </c>
      <c r="R65" s="27">
        <f>IF(OR(R$3="",$A65=""),"",IF(COUNTIFS(Solicitudes!$A$3:$A$502,$A65,Solicitudes!$D$3:$D$502,"&lt;="&amp;R$3,Solicitudes!$E$3:$E$502,"&gt;="&amp;R$3,Solicitudes!$G$3:$G$502,"Aprobada",Solicitudes!$L$3:$L$502,"&lt;&gt;Licencia",Solicitudes!$L$3:$L$502,"&lt;&gt;Ausencia")&gt;0,"V",IF(COUNTIFS(Solicitudes!$A$3:$A$502,$A65,Solicitudes!$D$3:$D$502,"&lt;="&amp;R$3,Solicitudes!$E$3:$E$502,"&gt;="&amp;R$3,Solicitudes!$G$3:$G$502,"Aprobada",Solicitudes!$L$3:$L$502,"Licencia")+COUNTIFS(Solicitudes!$A$3:$A$502,$A65,Solicitudes!$D$3:$D$502,"&lt;="&amp;R$3,Solicitudes!$E$3:$E$502,"&gt;="&amp;R$3,Solicitudes!$G$3:$G$502,"Aprobada",Solicitudes!$L$3:$L$502,"Ausencia")&gt;0,"L",IF(COUNTIFS(Solicitudes!$A$3:$A$502,$A65,Solicitudes!$D$3:$D$502,"&lt;="&amp;R$3,Solicitudes!$E$3:$E$502,"&gt;="&amp;R$3,Solicitudes!$G$3:$G$502,"Solicitada")+COUNTIFS(Solicitudes!$A$3:$A$502,$A65,Solicitudes!$D$3:$D$502,"&lt;="&amp;R$3,Solicitudes!$E$3:$E$502,"&gt;="&amp;R$3,Solicitudes!$G$3:$G$502,"Planificada")&gt;0,"P",""))))</f>
        <v/>
      </c>
      <c r="S65" s="27">
        <f>IF(OR(S$3="",$A65=""),"",IF(COUNTIFS(Solicitudes!$A$3:$A$502,$A65,Solicitudes!$D$3:$D$502,"&lt;="&amp;S$3,Solicitudes!$E$3:$E$502,"&gt;="&amp;S$3,Solicitudes!$G$3:$G$502,"Aprobada",Solicitudes!$L$3:$L$502,"&lt;&gt;Licencia",Solicitudes!$L$3:$L$502,"&lt;&gt;Ausencia")&gt;0,"V",IF(COUNTIFS(Solicitudes!$A$3:$A$502,$A65,Solicitudes!$D$3:$D$502,"&lt;="&amp;S$3,Solicitudes!$E$3:$E$502,"&gt;="&amp;S$3,Solicitudes!$G$3:$G$502,"Aprobada",Solicitudes!$L$3:$L$502,"Licencia")+COUNTIFS(Solicitudes!$A$3:$A$502,$A65,Solicitudes!$D$3:$D$502,"&lt;="&amp;S$3,Solicitudes!$E$3:$E$502,"&gt;="&amp;S$3,Solicitudes!$G$3:$G$502,"Aprobada",Solicitudes!$L$3:$L$502,"Ausencia")&gt;0,"L",IF(COUNTIFS(Solicitudes!$A$3:$A$502,$A65,Solicitudes!$D$3:$D$502,"&lt;="&amp;S$3,Solicitudes!$E$3:$E$502,"&gt;="&amp;S$3,Solicitudes!$G$3:$G$502,"Solicitada")+COUNTIFS(Solicitudes!$A$3:$A$502,$A65,Solicitudes!$D$3:$D$502,"&lt;="&amp;S$3,Solicitudes!$E$3:$E$502,"&gt;="&amp;S$3,Solicitudes!$G$3:$G$502,"Planificada")&gt;0,"P",""))))</f>
        <v/>
      </c>
      <c r="T65" s="27">
        <f>IF(OR(T$3="",$A65=""),"",IF(COUNTIFS(Solicitudes!$A$3:$A$502,$A65,Solicitudes!$D$3:$D$502,"&lt;="&amp;T$3,Solicitudes!$E$3:$E$502,"&gt;="&amp;T$3,Solicitudes!$G$3:$G$502,"Aprobada",Solicitudes!$L$3:$L$502,"&lt;&gt;Licencia",Solicitudes!$L$3:$L$502,"&lt;&gt;Ausencia")&gt;0,"V",IF(COUNTIFS(Solicitudes!$A$3:$A$502,$A65,Solicitudes!$D$3:$D$502,"&lt;="&amp;T$3,Solicitudes!$E$3:$E$502,"&gt;="&amp;T$3,Solicitudes!$G$3:$G$502,"Aprobada",Solicitudes!$L$3:$L$502,"Licencia")+COUNTIFS(Solicitudes!$A$3:$A$502,$A65,Solicitudes!$D$3:$D$502,"&lt;="&amp;T$3,Solicitudes!$E$3:$E$502,"&gt;="&amp;T$3,Solicitudes!$G$3:$G$502,"Aprobada",Solicitudes!$L$3:$L$502,"Ausencia")&gt;0,"L",IF(COUNTIFS(Solicitudes!$A$3:$A$502,$A65,Solicitudes!$D$3:$D$502,"&lt;="&amp;T$3,Solicitudes!$E$3:$E$502,"&gt;="&amp;T$3,Solicitudes!$G$3:$G$502,"Solicitada")+COUNTIFS(Solicitudes!$A$3:$A$502,$A65,Solicitudes!$D$3:$D$502,"&lt;="&amp;T$3,Solicitudes!$E$3:$E$502,"&gt;="&amp;T$3,Solicitudes!$G$3:$G$502,"Planificada")&gt;0,"P",""))))</f>
        <v/>
      </c>
      <c r="U65" s="27">
        <f>IF(OR(U$3="",$A65=""),"",IF(COUNTIFS(Solicitudes!$A$3:$A$502,$A65,Solicitudes!$D$3:$D$502,"&lt;="&amp;U$3,Solicitudes!$E$3:$E$502,"&gt;="&amp;U$3,Solicitudes!$G$3:$G$502,"Aprobada",Solicitudes!$L$3:$L$502,"&lt;&gt;Licencia",Solicitudes!$L$3:$L$502,"&lt;&gt;Ausencia")&gt;0,"V",IF(COUNTIFS(Solicitudes!$A$3:$A$502,$A65,Solicitudes!$D$3:$D$502,"&lt;="&amp;U$3,Solicitudes!$E$3:$E$502,"&gt;="&amp;U$3,Solicitudes!$G$3:$G$502,"Aprobada",Solicitudes!$L$3:$L$502,"Licencia")+COUNTIFS(Solicitudes!$A$3:$A$502,$A65,Solicitudes!$D$3:$D$502,"&lt;="&amp;U$3,Solicitudes!$E$3:$E$502,"&gt;="&amp;U$3,Solicitudes!$G$3:$G$502,"Aprobada",Solicitudes!$L$3:$L$502,"Ausencia")&gt;0,"L",IF(COUNTIFS(Solicitudes!$A$3:$A$502,$A65,Solicitudes!$D$3:$D$502,"&lt;="&amp;U$3,Solicitudes!$E$3:$E$502,"&gt;="&amp;U$3,Solicitudes!$G$3:$G$502,"Solicitada")+COUNTIFS(Solicitudes!$A$3:$A$502,$A65,Solicitudes!$D$3:$D$502,"&lt;="&amp;U$3,Solicitudes!$E$3:$E$502,"&gt;="&amp;U$3,Solicitudes!$G$3:$G$502,"Planificada")&gt;0,"P",""))))</f>
        <v/>
      </c>
      <c r="V65" s="27">
        <f>IF(OR(V$3="",$A65=""),"",IF(COUNTIFS(Solicitudes!$A$3:$A$502,$A65,Solicitudes!$D$3:$D$502,"&lt;="&amp;V$3,Solicitudes!$E$3:$E$502,"&gt;="&amp;V$3,Solicitudes!$G$3:$G$502,"Aprobada",Solicitudes!$L$3:$L$502,"&lt;&gt;Licencia",Solicitudes!$L$3:$L$502,"&lt;&gt;Ausencia")&gt;0,"V",IF(COUNTIFS(Solicitudes!$A$3:$A$502,$A65,Solicitudes!$D$3:$D$502,"&lt;="&amp;V$3,Solicitudes!$E$3:$E$502,"&gt;="&amp;V$3,Solicitudes!$G$3:$G$502,"Aprobada",Solicitudes!$L$3:$L$502,"Licencia")+COUNTIFS(Solicitudes!$A$3:$A$502,$A65,Solicitudes!$D$3:$D$502,"&lt;="&amp;V$3,Solicitudes!$E$3:$E$502,"&gt;="&amp;V$3,Solicitudes!$G$3:$G$502,"Aprobada",Solicitudes!$L$3:$L$502,"Ausencia")&gt;0,"L",IF(COUNTIFS(Solicitudes!$A$3:$A$502,$A65,Solicitudes!$D$3:$D$502,"&lt;="&amp;V$3,Solicitudes!$E$3:$E$502,"&gt;="&amp;V$3,Solicitudes!$G$3:$G$502,"Solicitada")+COUNTIFS(Solicitudes!$A$3:$A$502,$A65,Solicitudes!$D$3:$D$502,"&lt;="&amp;V$3,Solicitudes!$E$3:$E$502,"&gt;="&amp;V$3,Solicitudes!$G$3:$G$502,"Planificada")&gt;0,"P",""))))</f>
        <v/>
      </c>
      <c r="W65" s="27">
        <f>IF(OR(W$3="",$A65=""),"",IF(COUNTIFS(Solicitudes!$A$3:$A$502,$A65,Solicitudes!$D$3:$D$502,"&lt;="&amp;W$3,Solicitudes!$E$3:$E$502,"&gt;="&amp;W$3,Solicitudes!$G$3:$G$502,"Aprobada",Solicitudes!$L$3:$L$502,"&lt;&gt;Licencia",Solicitudes!$L$3:$L$502,"&lt;&gt;Ausencia")&gt;0,"V",IF(COUNTIFS(Solicitudes!$A$3:$A$502,$A65,Solicitudes!$D$3:$D$502,"&lt;="&amp;W$3,Solicitudes!$E$3:$E$502,"&gt;="&amp;W$3,Solicitudes!$G$3:$G$502,"Aprobada",Solicitudes!$L$3:$L$502,"Licencia")+COUNTIFS(Solicitudes!$A$3:$A$502,$A65,Solicitudes!$D$3:$D$502,"&lt;="&amp;W$3,Solicitudes!$E$3:$E$502,"&gt;="&amp;W$3,Solicitudes!$G$3:$G$502,"Aprobada",Solicitudes!$L$3:$L$502,"Ausencia")&gt;0,"L",IF(COUNTIFS(Solicitudes!$A$3:$A$502,$A65,Solicitudes!$D$3:$D$502,"&lt;="&amp;W$3,Solicitudes!$E$3:$E$502,"&gt;="&amp;W$3,Solicitudes!$G$3:$G$502,"Solicitada")+COUNTIFS(Solicitudes!$A$3:$A$502,$A65,Solicitudes!$D$3:$D$502,"&lt;="&amp;W$3,Solicitudes!$E$3:$E$502,"&gt;="&amp;W$3,Solicitudes!$G$3:$G$502,"Planificada")&gt;0,"P",""))))</f>
        <v/>
      </c>
      <c r="X65" s="27">
        <f>IF(OR(X$3="",$A65=""),"",IF(COUNTIFS(Solicitudes!$A$3:$A$502,$A65,Solicitudes!$D$3:$D$502,"&lt;="&amp;X$3,Solicitudes!$E$3:$E$502,"&gt;="&amp;X$3,Solicitudes!$G$3:$G$502,"Aprobada",Solicitudes!$L$3:$L$502,"&lt;&gt;Licencia",Solicitudes!$L$3:$L$502,"&lt;&gt;Ausencia")&gt;0,"V",IF(COUNTIFS(Solicitudes!$A$3:$A$502,$A65,Solicitudes!$D$3:$D$502,"&lt;="&amp;X$3,Solicitudes!$E$3:$E$502,"&gt;="&amp;X$3,Solicitudes!$G$3:$G$502,"Aprobada",Solicitudes!$L$3:$L$502,"Licencia")+COUNTIFS(Solicitudes!$A$3:$A$502,$A65,Solicitudes!$D$3:$D$502,"&lt;="&amp;X$3,Solicitudes!$E$3:$E$502,"&gt;="&amp;X$3,Solicitudes!$G$3:$G$502,"Aprobada",Solicitudes!$L$3:$L$502,"Ausencia")&gt;0,"L",IF(COUNTIFS(Solicitudes!$A$3:$A$502,$A65,Solicitudes!$D$3:$D$502,"&lt;="&amp;X$3,Solicitudes!$E$3:$E$502,"&gt;="&amp;X$3,Solicitudes!$G$3:$G$502,"Solicitada")+COUNTIFS(Solicitudes!$A$3:$A$502,$A65,Solicitudes!$D$3:$D$502,"&lt;="&amp;X$3,Solicitudes!$E$3:$E$502,"&gt;="&amp;X$3,Solicitudes!$G$3:$G$502,"Planificada")&gt;0,"P",""))))</f>
        <v/>
      </c>
      <c r="Y65" s="27">
        <f>IF(OR(Y$3="",$A65=""),"",IF(COUNTIFS(Solicitudes!$A$3:$A$502,$A65,Solicitudes!$D$3:$D$502,"&lt;="&amp;Y$3,Solicitudes!$E$3:$E$502,"&gt;="&amp;Y$3,Solicitudes!$G$3:$G$502,"Aprobada",Solicitudes!$L$3:$L$502,"&lt;&gt;Licencia",Solicitudes!$L$3:$L$502,"&lt;&gt;Ausencia")&gt;0,"V",IF(COUNTIFS(Solicitudes!$A$3:$A$502,$A65,Solicitudes!$D$3:$D$502,"&lt;="&amp;Y$3,Solicitudes!$E$3:$E$502,"&gt;="&amp;Y$3,Solicitudes!$G$3:$G$502,"Aprobada",Solicitudes!$L$3:$L$502,"Licencia")+COUNTIFS(Solicitudes!$A$3:$A$502,$A65,Solicitudes!$D$3:$D$502,"&lt;="&amp;Y$3,Solicitudes!$E$3:$E$502,"&gt;="&amp;Y$3,Solicitudes!$G$3:$G$502,"Aprobada",Solicitudes!$L$3:$L$502,"Ausencia")&gt;0,"L",IF(COUNTIFS(Solicitudes!$A$3:$A$502,$A65,Solicitudes!$D$3:$D$502,"&lt;="&amp;Y$3,Solicitudes!$E$3:$E$502,"&gt;="&amp;Y$3,Solicitudes!$G$3:$G$502,"Solicitada")+COUNTIFS(Solicitudes!$A$3:$A$502,$A65,Solicitudes!$D$3:$D$502,"&lt;="&amp;Y$3,Solicitudes!$E$3:$E$502,"&gt;="&amp;Y$3,Solicitudes!$G$3:$G$502,"Planificada")&gt;0,"P",""))))</f>
        <v/>
      </c>
      <c r="Z65" s="27">
        <f>IF(OR(Z$3="",$A65=""),"",IF(COUNTIFS(Solicitudes!$A$3:$A$502,$A65,Solicitudes!$D$3:$D$502,"&lt;="&amp;Z$3,Solicitudes!$E$3:$E$502,"&gt;="&amp;Z$3,Solicitudes!$G$3:$G$502,"Aprobada",Solicitudes!$L$3:$L$502,"&lt;&gt;Licencia",Solicitudes!$L$3:$L$502,"&lt;&gt;Ausencia")&gt;0,"V",IF(COUNTIFS(Solicitudes!$A$3:$A$502,$A65,Solicitudes!$D$3:$D$502,"&lt;="&amp;Z$3,Solicitudes!$E$3:$E$502,"&gt;="&amp;Z$3,Solicitudes!$G$3:$G$502,"Aprobada",Solicitudes!$L$3:$L$502,"Licencia")+COUNTIFS(Solicitudes!$A$3:$A$502,$A65,Solicitudes!$D$3:$D$502,"&lt;="&amp;Z$3,Solicitudes!$E$3:$E$502,"&gt;="&amp;Z$3,Solicitudes!$G$3:$G$502,"Aprobada",Solicitudes!$L$3:$L$502,"Ausencia")&gt;0,"L",IF(COUNTIFS(Solicitudes!$A$3:$A$502,$A65,Solicitudes!$D$3:$D$502,"&lt;="&amp;Z$3,Solicitudes!$E$3:$E$502,"&gt;="&amp;Z$3,Solicitudes!$G$3:$G$502,"Solicitada")+COUNTIFS(Solicitudes!$A$3:$A$502,$A65,Solicitudes!$D$3:$D$502,"&lt;="&amp;Z$3,Solicitudes!$E$3:$E$502,"&gt;="&amp;Z$3,Solicitudes!$G$3:$G$502,"Planificada")&gt;0,"P",""))))</f>
        <v/>
      </c>
      <c r="AA65" s="27">
        <f>IF(OR(AA$3="",$A65=""),"",IF(COUNTIFS(Solicitudes!$A$3:$A$502,$A65,Solicitudes!$D$3:$D$502,"&lt;="&amp;AA$3,Solicitudes!$E$3:$E$502,"&gt;="&amp;AA$3,Solicitudes!$G$3:$G$502,"Aprobada",Solicitudes!$L$3:$L$502,"&lt;&gt;Licencia",Solicitudes!$L$3:$L$502,"&lt;&gt;Ausencia")&gt;0,"V",IF(COUNTIFS(Solicitudes!$A$3:$A$502,$A65,Solicitudes!$D$3:$D$502,"&lt;="&amp;AA$3,Solicitudes!$E$3:$E$502,"&gt;="&amp;AA$3,Solicitudes!$G$3:$G$502,"Aprobada",Solicitudes!$L$3:$L$502,"Licencia")+COUNTIFS(Solicitudes!$A$3:$A$502,$A65,Solicitudes!$D$3:$D$502,"&lt;="&amp;AA$3,Solicitudes!$E$3:$E$502,"&gt;="&amp;AA$3,Solicitudes!$G$3:$G$502,"Aprobada",Solicitudes!$L$3:$L$502,"Ausencia")&gt;0,"L",IF(COUNTIFS(Solicitudes!$A$3:$A$502,$A65,Solicitudes!$D$3:$D$502,"&lt;="&amp;AA$3,Solicitudes!$E$3:$E$502,"&gt;="&amp;AA$3,Solicitudes!$G$3:$G$502,"Solicitada")+COUNTIFS(Solicitudes!$A$3:$A$502,$A65,Solicitudes!$D$3:$D$502,"&lt;="&amp;AA$3,Solicitudes!$E$3:$E$502,"&gt;="&amp;AA$3,Solicitudes!$G$3:$G$502,"Planificada")&gt;0,"P",""))))</f>
        <v/>
      </c>
      <c r="AB65" s="27">
        <f>IF(OR(AB$3="",$A65=""),"",IF(COUNTIFS(Solicitudes!$A$3:$A$502,$A65,Solicitudes!$D$3:$D$502,"&lt;="&amp;AB$3,Solicitudes!$E$3:$E$502,"&gt;="&amp;AB$3,Solicitudes!$G$3:$G$502,"Aprobada",Solicitudes!$L$3:$L$502,"&lt;&gt;Licencia",Solicitudes!$L$3:$L$502,"&lt;&gt;Ausencia")&gt;0,"V",IF(COUNTIFS(Solicitudes!$A$3:$A$502,$A65,Solicitudes!$D$3:$D$502,"&lt;="&amp;AB$3,Solicitudes!$E$3:$E$502,"&gt;="&amp;AB$3,Solicitudes!$G$3:$G$502,"Aprobada",Solicitudes!$L$3:$L$502,"Licencia")+COUNTIFS(Solicitudes!$A$3:$A$502,$A65,Solicitudes!$D$3:$D$502,"&lt;="&amp;AB$3,Solicitudes!$E$3:$E$502,"&gt;="&amp;AB$3,Solicitudes!$G$3:$G$502,"Aprobada",Solicitudes!$L$3:$L$502,"Ausencia")&gt;0,"L",IF(COUNTIFS(Solicitudes!$A$3:$A$502,$A65,Solicitudes!$D$3:$D$502,"&lt;="&amp;AB$3,Solicitudes!$E$3:$E$502,"&gt;="&amp;AB$3,Solicitudes!$G$3:$G$502,"Solicitada")+COUNTIFS(Solicitudes!$A$3:$A$502,$A65,Solicitudes!$D$3:$D$502,"&lt;="&amp;AB$3,Solicitudes!$E$3:$E$502,"&gt;="&amp;AB$3,Solicitudes!$G$3:$G$502,"Planificada")&gt;0,"P",""))))</f>
        <v/>
      </c>
      <c r="AC65" s="27">
        <f>IF(OR(AC$3="",$A65=""),"",IF(COUNTIFS(Solicitudes!$A$3:$A$502,$A65,Solicitudes!$D$3:$D$502,"&lt;="&amp;AC$3,Solicitudes!$E$3:$E$502,"&gt;="&amp;AC$3,Solicitudes!$G$3:$G$502,"Aprobada",Solicitudes!$L$3:$L$502,"&lt;&gt;Licencia",Solicitudes!$L$3:$L$502,"&lt;&gt;Ausencia")&gt;0,"V",IF(COUNTIFS(Solicitudes!$A$3:$A$502,$A65,Solicitudes!$D$3:$D$502,"&lt;="&amp;AC$3,Solicitudes!$E$3:$E$502,"&gt;="&amp;AC$3,Solicitudes!$G$3:$G$502,"Aprobada",Solicitudes!$L$3:$L$502,"Licencia")+COUNTIFS(Solicitudes!$A$3:$A$502,$A65,Solicitudes!$D$3:$D$502,"&lt;="&amp;AC$3,Solicitudes!$E$3:$E$502,"&gt;="&amp;AC$3,Solicitudes!$G$3:$G$502,"Aprobada",Solicitudes!$L$3:$L$502,"Ausencia")&gt;0,"L",IF(COUNTIFS(Solicitudes!$A$3:$A$502,$A65,Solicitudes!$D$3:$D$502,"&lt;="&amp;AC$3,Solicitudes!$E$3:$E$502,"&gt;="&amp;AC$3,Solicitudes!$G$3:$G$502,"Solicitada")+COUNTIFS(Solicitudes!$A$3:$A$502,$A65,Solicitudes!$D$3:$D$502,"&lt;="&amp;AC$3,Solicitudes!$E$3:$E$502,"&gt;="&amp;AC$3,Solicitudes!$G$3:$G$502,"Planificada")&gt;0,"P",""))))</f>
        <v/>
      </c>
      <c r="AD65" s="27">
        <f>IF(OR(AD$3="",$A65=""),"",IF(COUNTIFS(Solicitudes!$A$3:$A$502,$A65,Solicitudes!$D$3:$D$502,"&lt;="&amp;AD$3,Solicitudes!$E$3:$E$502,"&gt;="&amp;AD$3,Solicitudes!$G$3:$G$502,"Aprobada",Solicitudes!$L$3:$L$502,"&lt;&gt;Licencia",Solicitudes!$L$3:$L$502,"&lt;&gt;Ausencia")&gt;0,"V",IF(COUNTIFS(Solicitudes!$A$3:$A$502,$A65,Solicitudes!$D$3:$D$502,"&lt;="&amp;AD$3,Solicitudes!$E$3:$E$502,"&gt;="&amp;AD$3,Solicitudes!$G$3:$G$502,"Aprobada",Solicitudes!$L$3:$L$502,"Licencia")+COUNTIFS(Solicitudes!$A$3:$A$502,$A65,Solicitudes!$D$3:$D$502,"&lt;="&amp;AD$3,Solicitudes!$E$3:$E$502,"&gt;="&amp;AD$3,Solicitudes!$G$3:$G$502,"Aprobada",Solicitudes!$L$3:$L$502,"Ausencia")&gt;0,"L",IF(COUNTIFS(Solicitudes!$A$3:$A$502,$A65,Solicitudes!$D$3:$D$502,"&lt;="&amp;AD$3,Solicitudes!$E$3:$E$502,"&gt;="&amp;AD$3,Solicitudes!$G$3:$G$502,"Solicitada")+COUNTIFS(Solicitudes!$A$3:$A$502,$A65,Solicitudes!$D$3:$D$502,"&lt;="&amp;AD$3,Solicitudes!$E$3:$E$502,"&gt;="&amp;AD$3,Solicitudes!$G$3:$G$502,"Planificada")&gt;0,"P",""))))</f>
        <v/>
      </c>
      <c r="AE65" s="27">
        <f>IF(OR(AE$3="",$A65=""),"",IF(COUNTIFS(Solicitudes!$A$3:$A$502,$A65,Solicitudes!$D$3:$D$502,"&lt;="&amp;AE$3,Solicitudes!$E$3:$E$502,"&gt;="&amp;AE$3,Solicitudes!$G$3:$G$502,"Aprobada",Solicitudes!$L$3:$L$502,"&lt;&gt;Licencia",Solicitudes!$L$3:$L$502,"&lt;&gt;Ausencia")&gt;0,"V",IF(COUNTIFS(Solicitudes!$A$3:$A$502,$A65,Solicitudes!$D$3:$D$502,"&lt;="&amp;AE$3,Solicitudes!$E$3:$E$502,"&gt;="&amp;AE$3,Solicitudes!$G$3:$G$502,"Aprobada",Solicitudes!$L$3:$L$502,"Licencia")+COUNTIFS(Solicitudes!$A$3:$A$502,$A65,Solicitudes!$D$3:$D$502,"&lt;="&amp;AE$3,Solicitudes!$E$3:$E$502,"&gt;="&amp;AE$3,Solicitudes!$G$3:$G$502,"Aprobada",Solicitudes!$L$3:$L$502,"Ausencia")&gt;0,"L",IF(COUNTIFS(Solicitudes!$A$3:$A$502,$A65,Solicitudes!$D$3:$D$502,"&lt;="&amp;AE$3,Solicitudes!$E$3:$E$502,"&gt;="&amp;AE$3,Solicitudes!$G$3:$G$502,"Solicitada")+COUNTIFS(Solicitudes!$A$3:$A$502,$A65,Solicitudes!$D$3:$D$502,"&lt;="&amp;AE$3,Solicitudes!$E$3:$E$502,"&gt;="&amp;AE$3,Solicitudes!$G$3:$G$502,"Planificada")&gt;0,"P",""))))</f>
        <v/>
      </c>
      <c r="AF65" s="27">
        <f>IF(OR(AF$3="",$A65=""),"",IF(COUNTIFS(Solicitudes!$A$3:$A$502,$A65,Solicitudes!$D$3:$D$502,"&lt;="&amp;AF$3,Solicitudes!$E$3:$E$502,"&gt;="&amp;AF$3,Solicitudes!$G$3:$G$502,"Aprobada",Solicitudes!$L$3:$L$502,"&lt;&gt;Licencia",Solicitudes!$L$3:$L$502,"&lt;&gt;Ausencia")&gt;0,"V",IF(COUNTIFS(Solicitudes!$A$3:$A$502,$A65,Solicitudes!$D$3:$D$502,"&lt;="&amp;AF$3,Solicitudes!$E$3:$E$502,"&gt;="&amp;AF$3,Solicitudes!$G$3:$G$502,"Aprobada",Solicitudes!$L$3:$L$502,"Licencia")+COUNTIFS(Solicitudes!$A$3:$A$502,$A65,Solicitudes!$D$3:$D$502,"&lt;="&amp;AF$3,Solicitudes!$E$3:$E$502,"&gt;="&amp;AF$3,Solicitudes!$G$3:$G$502,"Aprobada",Solicitudes!$L$3:$L$502,"Ausencia")&gt;0,"L",IF(COUNTIFS(Solicitudes!$A$3:$A$502,$A65,Solicitudes!$D$3:$D$502,"&lt;="&amp;AF$3,Solicitudes!$E$3:$E$502,"&gt;="&amp;AF$3,Solicitudes!$G$3:$G$502,"Solicitada")+COUNTIFS(Solicitudes!$A$3:$A$502,$A65,Solicitudes!$D$3:$D$502,"&lt;="&amp;AF$3,Solicitudes!$E$3:$E$502,"&gt;="&amp;AF$3,Solicitudes!$G$3:$G$502,"Planificada")&gt;0,"P",""))))</f>
        <v/>
      </c>
      <c r="AG65" s="27">
        <f>IF(OR(AG$3="",$A65=""),"",IF(COUNTIFS(Solicitudes!$A$3:$A$502,$A65,Solicitudes!$D$3:$D$502,"&lt;="&amp;AG$3,Solicitudes!$E$3:$E$502,"&gt;="&amp;AG$3,Solicitudes!$G$3:$G$502,"Aprobada",Solicitudes!$L$3:$L$502,"&lt;&gt;Licencia",Solicitudes!$L$3:$L$502,"&lt;&gt;Ausencia")&gt;0,"V",IF(COUNTIFS(Solicitudes!$A$3:$A$502,$A65,Solicitudes!$D$3:$D$502,"&lt;="&amp;AG$3,Solicitudes!$E$3:$E$502,"&gt;="&amp;AG$3,Solicitudes!$G$3:$G$502,"Aprobada",Solicitudes!$L$3:$L$502,"Licencia")+COUNTIFS(Solicitudes!$A$3:$A$502,$A65,Solicitudes!$D$3:$D$502,"&lt;="&amp;AG$3,Solicitudes!$E$3:$E$502,"&gt;="&amp;AG$3,Solicitudes!$G$3:$G$502,"Aprobada",Solicitudes!$L$3:$L$502,"Ausencia")&gt;0,"L",IF(COUNTIFS(Solicitudes!$A$3:$A$502,$A65,Solicitudes!$D$3:$D$502,"&lt;="&amp;AG$3,Solicitudes!$E$3:$E$502,"&gt;="&amp;AG$3,Solicitudes!$G$3:$G$502,"Solicitada")+COUNTIFS(Solicitudes!$A$3:$A$502,$A65,Solicitudes!$D$3:$D$502,"&lt;="&amp;AG$3,Solicitudes!$E$3:$E$502,"&gt;="&amp;AG$3,Solicitudes!$G$3:$G$502,"Planificada")&gt;0,"P",""))))</f>
        <v/>
      </c>
    </row>
    <row r="66">
      <c r="A66">
        <f>IF(Saldos!A66="","",Saldos!A66)</f>
        <v/>
      </c>
      <c r="B66">
        <f>IF(A66="","",Saldos!B66)</f>
        <v/>
      </c>
      <c r="C66" s="27">
        <f>IF(OR(C$3="",$A66=""),"",IF(COUNTIFS(Solicitudes!$A$3:$A$502,$A66,Solicitudes!$D$3:$D$502,"&lt;="&amp;C$3,Solicitudes!$E$3:$E$502,"&gt;="&amp;C$3,Solicitudes!$G$3:$G$502,"Aprobada",Solicitudes!$L$3:$L$502,"&lt;&gt;Licencia",Solicitudes!$L$3:$L$502,"&lt;&gt;Ausencia")&gt;0,"V",IF(COUNTIFS(Solicitudes!$A$3:$A$502,$A66,Solicitudes!$D$3:$D$502,"&lt;="&amp;C$3,Solicitudes!$E$3:$E$502,"&gt;="&amp;C$3,Solicitudes!$G$3:$G$502,"Aprobada",Solicitudes!$L$3:$L$502,"Licencia")+COUNTIFS(Solicitudes!$A$3:$A$502,$A66,Solicitudes!$D$3:$D$502,"&lt;="&amp;C$3,Solicitudes!$E$3:$E$502,"&gt;="&amp;C$3,Solicitudes!$G$3:$G$502,"Aprobada",Solicitudes!$L$3:$L$502,"Ausencia")&gt;0,"L",IF(COUNTIFS(Solicitudes!$A$3:$A$502,$A66,Solicitudes!$D$3:$D$502,"&lt;="&amp;C$3,Solicitudes!$E$3:$E$502,"&gt;="&amp;C$3,Solicitudes!$G$3:$G$502,"Solicitada")+COUNTIFS(Solicitudes!$A$3:$A$502,$A66,Solicitudes!$D$3:$D$502,"&lt;="&amp;C$3,Solicitudes!$E$3:$E$502,"&gt;="&amp;C$3,Solicitudes!$G$3:$G$502,"Planificada")&gt;0,"P",""))))</f>
        <v/>
      </c>
      <c r="D66" s="27">
        <f>IF(OR(D$3="",$A66=""),"",IF(COUNTIFS(Solicitudes!$A$3:$A$502,$A66,Solicitudes!$D$3:$D$502,"&lt;="&amp;D$3,Solicitudes!$E$3:$E$502,"&gt;="&amp;D$3,Solicitudes!$G$3:$G$502,"Aprobada",Solicitudes!$L$3:$L$502,"&lt;&gt;Licencia",Solicitudes!$L$3:$L$502,"&lt;&gt;Ausencia")&gt;0,"V",IF(COUNTIFS(Solicitudes!$A$3:$A$502,$A66,Solicitudes!$D$3:$D$502,"&lt;="&amp;D$3,Solicitudes!$E$3:$E$502,"&gt;="&amp;D$3,Solicitudes!$G$3:$G$502,"Aprobada",Solicitudes!$L$3:$L$502,"Licencia")+COUNTIFS(Solicitudes!$A$3:$A$502,$A66,Solicitudes!$D$3:$D$502,"&lt;="&amp;D$3,Solicitudes!$E$3:$E$502,"&gt;="&amp;D$3,Solicitudes!$G$3:$G$502,"Aprobada",Solicitudes!$L$3:$L$502,"Ausencia")&gt;0,"L",IF(COUNTIFS(Solicitudes!$A$3:$A$502,$A66,Solicitudes!$D$3:$D$502,"&lt;="&amp;D$3,Solicitudes!$E$3:$E$502,"&gt;="&amp;D$3,Solicitudes!$G$3:$G$502,"Solicitada")+COUNTIFS(Solicitudes!$A$3:$A$502,$A66,Solicitudes!$D$3:$D$502,"&lt;="&amp;D$3,Solicitudes!$E$3:$E$502,"&gt;="&amp;D$3,Solicitudes!$G$3:$G$502,"Planificada")&gt;0,"P",""))))</f>
        <v/>
      </c>
      <c r="E66" s="27">
        <f>IF(OR(E$3="",$A66=""),"",IF(COUNTIFS(Solicitudes!$A$3:$A$502,$A66,Solicitudes!$D$3:$D$502,"&lt;="&amp;E$3,Solicitudes!$E$3:$E$502,"&gt;="&amp;E$3,Solicitudes!$G$3:$G$502,"Aprobada",Solicitudes!$L$3:$L$502,"&lt;&gt;Licencia",Solicitudes!$L$3:$L$502,"&lt;&gt;Ausencia")&gt;0,"V",IF(COUNTIFS(Solicitudes!$A$3:$A$502,$A66,Solicitudes!$D$3:$D$502,"&lt;="&amp;E$3,Solicitudes!$E$3:$E$502,"&gt;="&amp;E$3,Solicitudes!$G$3:$G$502,"Aprobada",Solicitudes!$L$3:$L$502,"Licencia")+COUNTIFS(Solicitudes!$A$3:$A$502,$A66,Solicitudes!$D$3:$D$502,"&lt;="&amp;E$3,Solicitudes!$E$3:$E$502,"&gt;="&amp;E$3,Solicitudes!$G$3:$G$502,"Aprobada",Solicitudes!$L$3:$L$502,"Ausencia")&gt;0,"L",IF(COUNTIFS(Solicitudes!$A$3:$A$502,$A66,Solicitudes!$D$3:$D$502,"&lt;="&amp;E$3,Solicitudes!$E$3:$E$502,"&gt;="&amp;E$3,Solicitudes!$G$3:$G$502,"Solicitada")+COUNTIFS(Solicitudes!$A$3:$A$502,$A66,Solicitudes!$D$3:$D$502,"&lt;="&amp;E$3,Solicitudes!$E$3:$E$502,"&gt;="&amp;E$3,Solicitudes!$G$3:$G$502,"Planificada")&gt;0,"P",""))))</f>
        <v/>
      </c>
      <c r="F66" s="27">
        <f>IF(OR(F$3="",$A66=""),"",IF(COUNTIFS(Solicitudes!$A$3:$A$502,$A66,Solicitudes!$D$3:$D$502,"&lt;="&amp;F$3,Solicitudes!$E$3:$E$502,"&gt;="&amp;F$3,Solicitudes!$G$3:$G$502,"Aprobada",Solicitudes!$L$3:$L$502,"&lt;&gt;Licencia",Solicitudes!$L$3:$L$502,"&lt;&gt;Ausencia")&gt;0,"V",IF(COUNTIFS(Solicitudes!$A$3:$A$502,$A66,Solicitudes!$D$3:$D$502,"&lt;="&amp;F$3,Solicitudes!$E$3:$E$502,"&gt;="&amp;F$3,Solicitudes!$G$3:$G$502,"Aprobada",Solicitudes!$L$3:$L$502,"Licencia")+COUNTIFS(Solicitudes!$A$3:$A$502,$A66,Solicitudes!$D$3:$D$502,"&lt;="&amp;F$3,Solicitudes!$E$3:$E$502,"&gt;="&amp;F$3,Solicitudes!$G$3:$G$502,"Aprobada",Solicitudes!$L$3:$L$502,"Ausencia")&gt;0,"L",IF(COUNTIFS(Solicitudes!$A$3:$A$502,$A66,Solicitudes!$D$3:$D$502,"&lt;="&amp;F$3,Solicitudes!$E$3:$E$502,"&gt;="&amp;F$3,Solicitudes!$G$3:$G$502,"Solicitada")+COUNTIFS(Solicitudes!$A$3:$A$502,$A66,Solicitudes!$D$3:$D$502,"&lt;="&amp;F$3,Solicitudes!$E$3:$E$502,"&gt;="&amp;F$3,Solicitudes!$G$3:$G$502,"Planificada")&gt;0,"P",""))))</f>
        <v/>
      </c>
      <c r="G66" s="27">
        <f>IF(OR(G$3="",$A66=""),"",IF(COUNTIFS(Solicitudes!$A$3:$A$502,$A66,Solicitudes!$D$3:$D$502,"&lt;="&amp;G$3,Solicitudes!$E$3:$E$502,"&gt;="&amp;G$3,Solicitudes!$G$3:$G$502,"Aprobada",Solicitudes!$L$3:$L$502,"&lt;&gt;Licencia",Solicitudes!$L$3:$L$502,"&lt;&gt;Ausencia")&gt;0,"V",IF(COUNTIFS(Solicitudes!$A$3:$A$502,$A66,Solicitudes!$D$3:$D$502,"&lt;="&amp;G$3,Solicitudes!$E$3:$E$502,"&gt;="&amp;G$3,Solicitudes!$G$3:$G$502,"Aprobada",Solicitudes!$L$3:$L$502,"Licencia")+COUNTIFS(Solicitudes!$A$3:$A$502,$A66,Solicitudes!$D$3:$D$502,"&lt;="&amp;G$3,Solicitudes!$E$3:$E$502,"&gt;="&amp;G$3,Solicitudes!$G$3:$G$502,"Aprobada",Solicitudes!$L$3:$L$502,"Ausencia")&gt;0,"L",IF(COUNTIFS(Solicitudes!$A$3:$A$502,$A66,Solicitudes!$D$3:$D$502,"&lt;="&amp;G$3,Solicitudes!$E$3:$E$502,"&gt;="&amp;G$3,Solicitudes!$G$3:$G$502,"Solicitada")+COUNTIFS(Solicitudes!$A$3:$A$502,$A66,Solicitudes!$D$3:$D$502,"&lt;="&amp;G$3,Solicitudes!$E$3:$E$502,"&gt;="&amp;G$3,Solicitudes!$G$3:$G$502,"Planificada")&gt;0,"P",""))))</f>
        <v/>
      </c>
      <c r="H66" s="27">
        <f>IF(OR(H$3="",$A66=""),"",IF(COUNTIFS(Solicitudes!$A$3:$A$502,$A66,Solicitudes!$D$3:$D$502,"&lt;="&amp;H$3,Solicitudes!$E$3:$E$502,"&gt;="&amp;H$3,Solicitudes!$G$3:$G$502,"Aprobada",Solicitudes!$L$3:$L$502,"&lt;&gt;Licencia",Solicitudes!$L$3:$L$502,"&lt;&gt;Ausencia")&gt;0,"V",IF(COUNTIFS(Solicitudes!$A$3:$A$502,$A66,Solicitudes!$D$3:$D$502,"&lt;="&amp;H$3,Solicitudes!$E$3:$E$502,"&gt;="&amp;H$3,Solicitudes!$G$3:$G$502,"Aprobada",Solicitudes!$L$3:$L$502,"Licencia")+COUNTIFS(Solicitudes!$A$3:$A$502,$A66,Solicitudes!$D$3:$D$502,"&lt;="&amp;H$3,Solicitudes!$E$3:$E$502,"&gt;="&amp;H$3,Solicitudes!$G$3:$G$502,"Aprobada",Solicitudes!$L$3:$L$502,"Ausencia")&gt;0,"L",IF(COUNTIFS(Solicitudes!$A$3:$A$502,$A66,Solicitudes!$D$3:$D$502,"&lt;="&amp;H$3,Solicitudes!$E$3:$E$502,"&gt;="&amp;H$3,Solicitudes!$G$3:$G$502,"Solicitada")+COUNTIFS(Solicitudes!$A$3:$A$502,$A66,Solicitudes!$D$3:$D$502,"&lt;="&amp;H$3,Solicitudes!$E$3:$E$502,"&gt;="&amp;H$3,Solicitudes!$G$3:$G$502,"Planificada")&gt;0,"P",""))))</f>
        <v/>
      </c>
      <c r="I66" s="27">
        <f>IF(OR(I$3="",$A66=""),"",IF(COUNTIFS(Solicitudes!$A$3:$A$502,$A66,Solicitudes!$D$3:$D$502,"&lt;="&amp;I$3,Solicitudes!$E$3:$E$502,"&gt;="&amp;I$3,Solicitudes!$G$3:$G$502,"Aprobada",Solicitudes!$L$3:$L$502,"&lt;&gt;Licencia",Solicitudes!$L$3:$L$502,"&lt;&gt;Ausencia")&gt;0,"V",IF(COUNTIFS(Solicitudes!$A$3:$A$502,$A66,Solicitudes!$D$3:$D$502,"&lt;="&amp;I$3,Solicitudes!$E$3:$E$502,"&gt;="&amp;I$3,Solicitudes!$G$3:$G$502,"Aprobada",Solicitudes!$L$3:$L$502,"Licencia")+COUNTIFS(Solicitudes!$A$3:$A$502,$A66,Solicitudes!$D$3:$D$502,"&lt;="&amp;I$3,Solicitudes!$E$3:$E$502,"&gt;="&amp;I$3,Solicitudes!$G$3:$G$502,"Aprobada",Solicitudes!$L$3:$L$502,"Ausencia")&gt;0,"L",IF(COUNTIFS(Solicitudes!$A$3:$A$502,$A66,Solicitudes!$D$3:$D$502,"&lt;="&amp;I$3,Solicitudes!$E$3:$E$502,"&gt;="&amp;I$3,Solicitudes!$G$3:$G$502,"Solicitada")+COUNTIFS(Solicitudes!$A$3:$A$502,$A66,Solicitudes!$D$3:$D$502,"&lt;="&amp;I$3,Solicitudes!$E$3:$E$502,"&gt;="&amp;I$3,Solicitudes!$G$3:$G$502,"Planificada")&gt;0,"P",""))))</f>
        <v/>
      </c>
      <c r="J66" s="27">
        <f>IF(OR(J$3="",$A66=""),"",IF(COUNTIFS(Solicitudes!$A$3:$A$502,$A66,Solicitudes!$D$3:$D$502,"&lt;="&amp;J$3,Solicitudes!$E$3:$E$502,"&gt;="&amp;J$3,Solicitudes!$G$3:$G$502,"Aprobada",Solicitudes!$L$3:$L$502,"&lt;&gt;Licencia",Solicitudes!$L$3:$L$502,"&lt;&gt;Ausencia")&gt;0,"V",IF(COUNTIFS(Solicitudes!$A$3:$A$502,$A66,Solicitudes!$D$3:$D$502,"&lt;="&amp;J$3,Solicitudes!$E$3:$E$502,"&gt;="&amp;J$3,Solicitudes!$G$3:$G$502,"Aprobada",Solicitudes!$L$3:$L$502,"Licencia")+COUNTIFS(Solicitudes!$A$3:$A$502,$A66,Solicitudes!$D$3:$D$502,"&lt;="&amp;J$3,Solicitudes!$E$3:$E$502,"&gt;="&amp;J$3,Solicitudes!$G$3:$G$502,"Aprobada",Solicitudes!$L$3:$L$502,"Ausencia")&gt;0,"L",IF(COUNTIFS(Solicitudes!$A$3:$A$502,$A66,Solicitudes!$D$3:$D$502,"&lt;="&amp;J$3,Solicitudes!$E$3:$E$502,"&gt;="&amp;J$3,Solicitudes!$G$3:$G$502,"Solicitada")+COUNTIFS(Solicitudes!$A$3:$A$502,$A66,Solicitudes!$D$3:$D$502,"&lt;="&amp;J$3,Solicitudes!$E$3:$E$502,"&gt;="&amp;J$3,Solicitudes!$G$3:$G$502,"Planificada")&gt;0,"P",""))))</f>
        <v/>
      </c>
      <c r="K66" s="27">
        <f>IF(OR(K$3="",$A66=""),"",IF(COUNTIFS(Solicitudes!$A$3:$A$502,$A66,Solicitudes!$D$3:$D$502,"&lt;="&amp;K$3,Solicitudes!$E$3:$E$502,"&gt;="&amp;K$3,Solicitudes!$G$3:$G$502,"Aprobada",Solicitudes!$L$3:$L$502,"&lt;&gt;Licencia",Solicitudes!$L$3:$L$502,"&lt;&gt;Ausencia")&gt;0,"V",IF(COUNTIFS(Solicitudes!$A$3:$A$502,$A66,Solicitudes!$D$3:$D$502,"&lt;="&amp;K$3,Solicitudes!$E$3:$E$502,"&gt;="&amp;K$3,Solicitudes!$G$3:$G$502,"Aprobada",Solicitudes!$L$3:$L$502,"Licencia")+COUNTIFS(Solicitudes!$A$3:$A$502,$A66,Solicitudes!$D$3:$D$502,"&lt;="&amp;K$3,Solicitudes!$E$3:$E$502,"&gt;="&amp;K$3,Solicitudes!$G$3:$G$502,"Aprobada",Solicitudes!$L$3:$L$502,"Ausencia")&gt;0,"L",IF(COUNTIFS(Solicitudes!$A$3:$A$502,$A66,Solicitudes!$D$3:$D$502,"&lt;="&amp;K$3,Solicitudes!$E$3:$E$502,"&gt;="&amp;K$3,Solicitudes!$G$3:$G$502,"Solicitada")+COUNTIFS(Solicitudes!$A$3:$A$502,$A66,Solicitudes!$D$3:$D$502,"&lt;="&amp;K$3,Solicitudes!$E$3:$E$502,"&gt;="&amp;K$3,Solicitudes!$G$3:$G$502,"Planificada")&gt;0,"P",""))))</f>
        <v/>
      </c>
      <c r="L66" s="27">
        <f>IF(OR(L$3="",$A66=""),"",IF(COUNTIFS(Solicitudes!$A$3:$A$502,$A66,Solicitudes!$D$3:$D$502,"&lt;="&amp;L$3,Solicitudes!$E$3:$E$502,"&gt;="&amp;L$3,Solicitudes!$G$3:$G$502,"Aprobada",Solicitudes!$L$3:$L$502,"&lt;&gt;Licencia",Solicitudes!$L$3:$L$502,"&lt;&gt;Ausencia")&gt;0,"V",IF(COUNTIFS(Solicitudes!$A$3:$A$502,$A66,Solicitudes!$D$3:$D$502,"&lt;="&amp;L$3,Solicitudes!$E$3:$E$502,"&gt;="&amp;L$3,Solicitudes!$G$3:$G$502,"Aprobada",Solicitudes!$L$3:$L$502,"Licencia")+COUNTIFS(Solicitudes!$A$3:$A$502,$A66,Solicitudes!$D$3:$D$502,"&lt;="&amp;L$3,Solicitudes!$E$3:$E$502,"&gt;="&amp;L$3,Solicitudes!$G$3:$G$502,"Aprobada",Solicitudes!$L$3:$L$502,"Ausencia")&gt;0,"L",IF(COUNTIFS(Solicitudes!$A$3:$A$502,$A66,Solicitudes!$D$3:$D$502,"&lt;="&amp;L$3,Solicitudes!$E$3:$E$502,"&gt;="&amp;L$3,Solicitudes!$G$3:$G$502,"Solicitada")+COUNTIFS(Solicitudes!$A$3:$A$502,$A66,Solicitudes!$D$3:$D$502,"&lt;="&amp;L$3,Solicitudes!$E$3:$E$502,"&gt;="&amp;L$3,Solicitudes!$G$3:$G$502,"Planificada")&gt;0,"P",""))))</f>
        <v/>
      </c>
      <c r="M66" s="27">
        <f>IF(OR(M$3="",$A66=""),"",IF(COUNTIFS(Solicitudes!$A$3:$A$502,$A66,Solicitudes!$D$3:$D$502,"&lt;="&amp;M$3,Solicitudes!$E$3:$E$502,"&gt;="&amp;M$3,Solicitudes!$G$3:$G$502,"Aprobada",Solicitudes!$L$3:$L$502,"&lt;&gt;Licencia",Solicitudes!$L$3:$L$502,"&lt;&gt;Ausencia")&gt;0,"V",IF(COUNTIFS(Solicitudes!$A$3:$A$502,$A66,Solicitudes!$D$3:$D$502,"&lt;="&amp;M$3,Solicitudes!$E$3:$E$502,"&gt;="&amp;M$3,Solicitudes!$G$3:$G$502,"Aprobada",Solicitudes!$L$3:$L$502,"Licencia")+COUNTIFS(Solicitudes!$A$3:$A$502,$A66,Solicitudes!$D$3:$D$502,"&lt;="&amp;M$3,Solicitudes!$E$3:$E$502,"&gt;="&amp;M$3,Solicitudes!$G$3:$G$502,"Aprobada",Solicitudes!$L$3:$L$502,"Ausencia")&gt;0,"L",IF(COUNTIFS(Solicitudes!$A$3:$A$502,$A66,Solicitudes!$D$3:$D$502,"&lt;="&amp;M$3,Solicitudes!$E$3:$E$502,"&gt;="&amp;M$3,Solicitudes!$G$3:$G$502,"Solicitada")+COUNTIFS(Solicitudes!$A$3:$A$502,$A66,Solicitudes!$D$3:$D$502,"&lt;="&amp;M$3,Solicitudes!$E$3:$E$502,"&gt;="&amp;M$3,Solicitudes!$G$3:$G$502,"Planificada")&gt;0,"P",""))))</f>
        <v/>
      </c>
      <c r="N66" s="27">
        <f>IF(OR(N$3="",$A66=""),"",IF(COUNTIFS(Solicitudes!$A$3:$A$502,$A66,Solicitudes!$D$3:$D$502,"&lt;="&amp;N$3,Solicitudes!$E$3:$E$502,"&gt;="&amp;N$3,Solicitudes!$G$3:$G$502,"Aprobada",Solicitudes!$L$3:$L$502,"&lt;&gt;Licencia",Solicitudes!$L$3:$L$502,"&lt;&gt;Ausencia")&gt;0,"V",IF(COUNTIFS(Solicitudes!$A$3:$A$502,$A66,Solicitudes!$D$3:$D$502,"&lt;="&amp;N$3,Solicitudes!$E$3:$E$502,"&gt;="&amp;N$3,Solicitudes!$G$3:$G$502,"Aprobada",Solicitudes!$L$3:$L$502,"Licencia")+COUNTIFS(Solicitudes!$A$3:$A$502,$A66,Solicitudes!$D$3:$D$502,"&lt;="&amp;N$3,Solicitudes!$E$3:$E$502,"&gt;="&amp;N$3,Solicitudes!$G$3:$G$502,"Aprobada",Solicitudes!$L$3:$L$502,"Ausencia")&gt;0,"L",IF(COUNTIFS(Solicitudes!$A$3:$A$502,$A66,Solicitudes!$D$3:$D$502,"&lt;="&amp;N$3,Solicitudes!$E$3:$E$502,"&gt;="&amp;N$3,Solicitudes!$G$3:$G$502,"Solicitada")+COUNTIFS(Solicitudes!$A$3:$A$502,$A66,Solicitudes!$D$3:$D$502,"&lt;="&amp;N$3,Solicitudes!$E$3:$E$502,"&gt;="&amp;N$3,Solicitudes!$G$3:$G$502,"Planificada")&gt;0,"P",""))))</f>
        <v/>
      </c>
      <c r="O66" s="27">
        <f>IF(OR(O$3="",$A66=""),"",IF(COUNTIFS(Solicitudes!$A$3:$A$502,$A66,Solicitudes!$D$3:$D$502,"&lt;="&amp;O$3,Solicitudes!$E$3:$E$502,"&gt;="&amp;O$3,Solicitudes!$G$3:$G$502,"Aprobada",Solicitudes!$L$3:$L$502,"&lt;&gt;Licencia",Solicitudes!$L$3:$L$502,"&lt;&gt;Ausencia")&gt;0,"V",IF(COUNTIFS(Solicitudes!$A$3:$A$502,$A66,Solicitudes!$D$3:$D$502,"&lt;="&amp;O$3,Solicitudes!$E$3:$E$502,"&gt;="&amp;O$3,Solicitudes!$G$3:$G$502,"Aprobada",Solicitudes!$L$3:$L$502,"Licencia")+COUNTIFS(Solicitudes!$A$3:$A$502,$A66,Solicitudes!$D$3:$D$502,"&lt;="&amp;O$3,Solicitudes!$E$3:$E$502,"&gt;="&amp;O$3,Solicitudes!$G$3:$G$502,"Aprobada",Solicitudes!$L$3:$L$502,"Ausencia")&gt;0,"L",IF(COUNTIFS(Solicitudes!$A$3:$A$502,$A66,Solicitudes!$D$3:$D$502,"&lt;="&amp;O$3,Solicitudes!$E$3:$E$502,"&gt;="&amp;O$3,Solicitudes!$G$3:$G$502,"Solicitada")+COUNTIFS(Solicitudes!$A$3:$A$502,$A66,Solicitudes!$D$3:$D$502,"&lt;="&amp;O$3,Solicitudes!$E$3:$E$502,"&gt;="&amp;O$3,Solicitudes!$G$3:$G$502,"Planificada")&gt;0,"P",""))))</f>
        <v/>
      </c>
      <c r="P66" s="27">
        <f>IF(OR(P$3="",$A66=""),"",IF(COUNTIFS(Solicitudes!$A$3:$A$502,$A66,Solicitudes!$D$3:$D$502,"&lt;="&amp;P$3,Solicitudes!$E$3:$E$502,"&gt;="&amp;P$3,Solicitudes!$G$3:$G$502,"Aprobada",Solicitudes!$L$3:$L$502,"&lt;&gt;Licencia",Solicitudes!$L$3:$L$502,"&lt;&gt;Ausencia")&gt;0,"V",IF(COUNTIFS(Solicitudes!$A$3:$A$502,$A66,Solicitudes!$D$3:$D$502,"&lt;="&amp;P$3,Solicitudes!$E$3:$E$502,"&gt;="&amp;P$3,Solicitudes!$G$3:$G$502,"Aprobada",Solicitudes!$L$3:$L$502,"Licencia")+COUNTIFS(Solicitudes!$A$3:$A$502,$A66,Solicitudes!$D$3:$D$502,"&lt;="&amp;P$3,Solicitudes!$E$3:$E$502,"&gt;="&amp;P$3,Solicitudes!$G$3:$G$502,"Aprobada",Solicitudes!$L$3:$L$502,"Ausencia")&gt;0,"L",IF(COUNTIFS(Solicitudes!$A$3:$A$502,$A66,Solicitudes!$D$3:$D$502,"&lt;="&amp;P$3,Solicitudes!$E$3:$E$502,"&gt;="&amp;P$3,Solicitudes!$G$3:$G$502,"Solicitada")+COUNTIFS(Solicitudes!$A$3:$A$502,$A66,Solicitudes!$D$3:$D$502,"&lt;="&amp;P$3,Solicitudes!$E$3:$E$502,"&gt;="&amp;P$3,Solicitudes!$G$3:$G$502,"Planificada")&gt;0,"P",""))))</f>
        <v/>
      </c>
      <c r="Q66" s="27">
        <f>IF(OR(Q$3="",$A66=""),"",IF(COUNTIFS(Solicitudes!$A$3:$A$502,$A66,Solicitudes!$D$3:$D$502,"&lt;="&amp;Q$3,Solicitudes!$E$3:$E$502,"&gt;="&amp;Q$3,Solicitudes!$G$3:$G$502,"Aprobada",Solicitudes!$L$3:$L$502,"&lt;&gt;Licencia",Solicitudes!$L$3:$L$502,"&lt;&gt;Ausencia")&gt;0,"V",IF(COUNTIFS(Solicitudes!$A$3:$A$502,$A66,Solicitudes!$D$3:$D$502,"&lt;="&amp;Q$3,Solicitudes!$E$3:$E$502,"&gt;="&amp;Q$3,Solicitudes!$G$3:$G$502,"Aprobada",Solicitudes!$L$3:$L$502,"Licencia")+COUNTIFS(Solicitudes!$A$3:$A$502,$A66,Solicitudes!$D$3:$D$502,"&lt;="&amp;Q$3,Solicitudes!$E$3:$E$502,"&gt;="&amp;Q$3,Solicitudes!$G$3:$G$502,"Aprobada",Solicitudes!$L$3:$L$502,"Ausencia")&gt;0,"L",IF(COUNTIFS(Solicitudes!$A$3:$A$502,$A66,Solicitudes!$D$3:$D$502,"&lt;="&amp;Q$3,Solicitudes!$E$3:$E$502,"&gt;="&amp;Q$3,Solicitudes!$G$3:$G$502,"Solicitada")+COUNTIFS(Solicitudes!$A$3:$A$502,$A66,Solicitudes!$D$3:$D$502,"&lt;="&amp;Q$3,Solicitudes!$E$3:$E$502,"&gt;="&amp;Q$3,Solicitudes!$G$3:$G$502,"Planificada")&gt;0,"P",""))))</f>
        <v/>
      </c>
      <c r="R66" s="27">
        <f>IF(OR(R$3="",$A66=""),"",IF(COUNTIFS(Solicitudes!$A$3:$A$502,$A66,Solicitudes!$D$3:$D$502,"&lt;="&amp;R$3,Solicitudes!$E$3:$E$502,"&gt;="&amp;R$3,Solicitudes!$G$3:$G$502,"Aprobada",Solicitudes!$L$3:$L$502,"&lt;&gt;Licencia",Solicitudes!$L$3:$L$502,"&lt;&gt;Ausencia")&gt;0,"V",IF(COUNTIFS(Solicitudes!$A$3:$A$502,$A66,Solicitudes!$D$3:$D$502,"&lt;="&amp;R$3,Solicitudes!$E$3:$E$502,"&gt;="&amp;R$3,Solicitudes!$G$3:$G$502,"Aprobada",Solicitudes!$L$3:$L$502,"Licencia")+COUNTIFS(Solicitudes!$A$3:$A$502,$A66,Solicitudes!$D$3:$D$502,"&lt;="&amp;R$3,Solicitudes!$E$3:$E$502,"&gt;="&amp;R$3,Solicitudes!$G$3:$G$502,"Aprobada",Solicitudes!$L$3:$L$502,"Ausencia")&gt;0,"L",IF(COUNTIFS(Solicitudes!$A$3:$A$502,$A66,Solicitudes!$D$3:$D$502,"&lt;="&amp;R$3,Solicitudes!$E$3:$E$502,"&gt;="&amp;R$3,Solicitudes!$G$3:$G$502,"Solicitada")+COUNTIFS(Solicitudes!$A$3:$A$502,$A66,Solicitudes!$D$3:$D$502,"&lt;="&amp;R$3,Solicitudes!$E$3:$E$502,"&gt;="&amp;R$3,Solicitudes!$G$3:$G$502,"Planificada")&gt;0,"P",""))))</f>
        <v/>
      </c>
      <c r="S66" s="27">
        <f>IF(OR(S$3="",$A66=""),"",IF(COUNTIFS(Solicitudes!$A$3:$A$502,$A66,Solicitudes!$D$3:$D$502,"&lt;="&amp;S$3,Solicitudes!$E$3:$E$502,"&gt;="&amp;S$3,Solicitudes!$G$3:$G$502,"Aprobada",Solicitudes!$L$3:$L$502,"&lt;&gt;Licencia",Solicitudes!$L$3:$L$502,"&lt;&gt;Ausencia")&gt;0,"V",IF(COUNTIFS(Solicitudes!$A$3:$A$502,$A66,Solicitudes!$D$3:$D$502,"&lt;="&amp;S$3,Solicitudes!$E$3:$E$502,"&gt;="&amp;S$3,Solicitudes!$G$3:$G$502,"Aprobada",Solicitudes!$L$3:$L$502,"Licencia")+COUNTIFS(Solicitudes!$A$3:$A$502,$A66,Solicitudes!$D$3:$D$502,"&lt;="&amp;S$3,Solicitudes!$E$3:$E$502,"&gt;="&amp;S$3,Solicitudes!$G$3:$G$502,"Aprobada",Solicitudes!$L$3:$L$502,"Ausencia")&gt;0,"L",IF(COUNTIFS(Solicitudes!$A$3:$A$502,$A66,Solicitudes!$D$3:$D$502,"&lt;="&amp;S$3,Solicitudes!$E$3:$E$502,"&gt;="&amp;S$3,Solicitudes!$G$3:$G$502,"Solicitada")+COUNTIFS(Solicitudes!$A$3:$A$502,$A66,Solicitudes!$D$3:$D$502,"&lt;="&amp;S$3,Solicitudes!$E$3:$E$502,"&gt;="&amp;S$3,Solicitudes!$G$3:$G$502,"Planificada")&gt;0,"P",""))))</f>
        <v/>
      </c>
      <c r="T66" s="27">
        <f>IF(OR(T$3="",$A66=""),"",IF(COUNTIFS(Solicitudes!$A$3:$A$502,$A66,Solicitudes!$D$3:$D$502,"&lt;="&amp;T$3,Solicitudes!$E$3:$E$502,"&gt;="&amp;T$3,Solicitudes!$G$3:$G$502,"Aprobada",Solicitudes!$L$3:$L$502,"&lt;&gt;Licencia",Solicitudes!$L$3:$L$502,"&lt;&gt;Ausencia")&gt;0,"V",IF(COUNTIFS(Solicitudes!$A$3:$A$502,$A66,Solicitudes!$D$3:$D$502,"&lt;="&amp;T$3,Solicitudes!$E$3:$E$502,"&gt;="&amp;T$3,Solicitudes!$G$3:$G$502,"Aprobada",Solicitudes!$L$3:$L$502,"Licencia")+COUNTIFS(Solicitudes!$A$3:$A$502,$A66,Solicitudes!$D$3:$D$502,"&lt;="&amp;T$3,Solicitudes!$E$3:$E$502,"&gt;="&amp;T$3,Solicitudes!$G$3:$G$502,"Aprobada",Solicitudes!$L$3:$L$502,"Ausencia")&gt;0,"L",IF(COUNTIFS(Solicitudes!$A$3:$A$502,$A66,Solicitudes!$D$3:$D$502,"&lt;="&amp;T$3,Solicitudes!$E$3:$E$502,"&gt;="&amp;T$3,Solicitudes!$G$3:$G$502,"Solicitada")+COUNTIFS(Solicitudes!$A$3:$A$502,$A66,Solicitudes!$D$3:$D$502,"&lt;="&amp;T$3,Solicitudes!$E$3:$E$502,"&gt;="&amp;T$3,Solicitudes!$G$3:$G$502,"Planificada")&gt;0,"P",""))))</f>
        <v/>
      </c>
      <c r="U66" s="27">
        <f>IF(OR(U$3="",$A66=""),"",IF(COUNTIFS(Solicitudes!$A$3:$A$502,$A66,Solicitudes!$D$3:$D$502,"&lt;="&amp;U$3,Solicitudes!$E$3:$E$502,"&gt;="&amp;U$3,Solicitudes!$G$3:$G$502,"Aprobada",Solicitudes!$L$3:$L$502,"&lt;&gt;Licencia",Solicitudes!$L$3:$L$502,"&lt;&gt;Ausencia")&gt;0,"V",IF(COUNTIFS(Solicitudes!$A$3:$A$502,$A66,Solicitudes!$D$3:$D$502,"&lt;="&amp;U$3,Solicitudes!$E$3:$E$502,"&gt;="&amp;U$3,Solicitudes!$G$3:$G$502,"Aprobada",Solicitudes!$L$3:$L$502,"Licencia")+COUNTIFS(Solicitudes!$A$3:$A$502,$A66,Solicitudes!$D$3:$D$502,"&lt;="&amp;U$3,Solicitudes!$E$3:$E$502,"&gt;="&amp;U$3,Solicitudes!$G$3:$G$502,"Aprobada",Solicitudes!$L$3:$L$502,"Ausencia")&gt;0,"L",IF(COUNTIFS(Solicitudes!$A$3:$A$502,$A66,Solicitudes!$D$3:$D$502,"&lt;="&amp;U$3,Solicitudes!$E$3:$E$502,"&gt;="&amp;U$3,Solicitudes!$G$3:$G$502,"Solicitada")+COUNTIFS(Solicitudes!$A$3:$A$502,$A66,Solicitudes!$D$3:$D$502,"&lt;="&amp;U$3,Solicitudes!$E$3:$E$502,"&gt;="&amp;U$3,Solicitudes!$G$3:$G$502,"Planificada")&gt;0,"P",""))))</f>
        <v/>
      </c>
      <c r="V66" s="27">
        <f>IF(OR(V$3="",$A66=""),"",IF(COUNTIFS(Solicitudes!$A$3:$A$502,$A66,Solicitudes!$D$3:$D$502,"&lt;="&amp;V$3,Solicitudes!$E$3:$E$502,"&gt;="&amp;V$3,Solicitudes!$G$3:$G$502,"Aprobada",Solicitudes!$L$3:$L$502,"&lt;&gt;Licencia",Solicitudes!$L$3:$L$502,"&lt;&gt;Ausencia")&gt;0,"V",IF(COUNTIFS(Solicitudes!$A$3:$A$502,$A66,Solicitudes!$D$3:$D$502,"&lt;="&amp;V$3,Solicitudes!$E$3:$E$502,"&gt;="&amp;V$3,Solicitudes!$G$3:$G$502,"Aprobada",Solicitudes!$L$3:$L$502,"Licencia")+COUNTIFS(Solicitudes!$A$3:$A$502,$A66,Solicitudes!$D$3:$D$502,"&lt;="&amp;V$3,Solicitudes!$E$3:$E$502,"&gt;="&amp;V$3,Solicitudes!$G$3:$G$502,"Aprobada",Solicitudes!$L$3:$L$502,"Ausencia")&gt;0,"L",IF(COUNTIFS(Solicitudes!$A$3:$A$502,$A66,Solicitudes!$D$3:$D$502,"&lt;="&amp;V$3,Solicitudes!$E$3:$E$502,"&gt;="&amp;V$3,Solicitudes!$G$3:$G$502,"Solicitada")+COUNTIFS(Solicitudes!$A$3:$A$502,$A66,Solicitudes!$D$3:$D$502,"&lt;="&amp;V$3,Solicitudes!$E$3:$E$502,"&gt;="&amp;V$3,Solicitudes!$G$3:$G$502,"Planificada")&gt;0,"P",""))))</f>
        <v/>
      </c>
      <c r="W66" s="27">
        <f>IF(OR(W$3="",$A66=""),"",IF(COUNTIFS(Solicitudes!$A$3:$A$502,$A66,Solicitudes!$D$3:$D$502,"&lt;="&amp;W$3,Solicitudes!$E$3:$E$502,"&gt;="&amp;W$3,Solicitudes!$G$3:$G$502,"Aprobada",Solicitudes!$L$3:$L$502,"&lt;&gt;Licencia",Solicitudes!$L$3:$L$502,"&lt;&gt;Ausencia")&gt;0,"V",IF(COUNTIFS(Solicitudes!$A$3:$A$502,$A66,Solicitudes!$D$3:$D$502,"&lt;="&amp;W$3,Solicitudes!$E$3:$E$502,"&gt;="&amp;W$3,Solicitudes!$G$3:$G$502,"Aprobada",Solicitudes!$L$3:$L$502,"Licencia")+COUNTIFS(Solicitudes!$A$3:$A$502,$A66,Solicitudes!$D$3:$D$502,"&lt;="&amp;W$3,Solicitudes!$E$3:$E$502,"&gt;="&amp;W$3,Solicitudes!$G$3:$G$502,"Aprobada",Solicitudes!$L$3:$L$502,"Ausencia")&gt;0,"L",IF(COUNTIFS(Solicitudes!$A$3:$A$502,$A66,Solicitudes!$D$3:$D$502,"&lt;="&amp;W$3,Solicitudes!$E$3:$E$502,"&gt;="&amp;W$3,Solicitudes!$G$3:$G$502,"Solicitada")+COUNTIFS(Solicitudes!$A$3:$A$502,$A66,Solicitudes!$D$3:$D$502,"&lt;="&amp;W$3,Solicitudes!$E$3:$E$502,"&gt;="&amp;W$3,Solicitudes!$G$3:$G$502,"Planificada")&gt;0,"P",""))))</f>
        <v/>
      </c>
      <c r="X66" s="27">
        <f>IF(OR(X$3="",$A66=""),"",IF(COUNTIFS(Solicitudes!$A$3:$A$502,$A66,Solicitudes!$D$3:$D$502,"&lt;="&amp;X$3,Solicitudes!$E$3:$E$502,"&gt;="&amp;X$3,Solicitudes!$G$3:$G$502,"Aprobada",Solicitudes!$L$3:$L$502,"&lt;&gt;Licencia",Solicitudes!$L$3:$L$502,"&lt;&gt;Ausencia")&gt;0,"V",IF(COUNTIFS(Solicitudes!$A$3:$A$502,$A66,Solicitudes!$D$3:$D$502,"&lt;="&amp;X$3,Solicitudes!$E$3:$E$502,"&gt;="&amp;X$3,Solicitudes!$G$3:$G$502,"Aprobada",Solicitudes!$L$3:$L$502,"Licencia")+COUNTIFS(Solicitudes!$A$3:$A$502,$A66,Solicitudes!$D$3:$D$502,"&lt;="&amp;X$3,Solicitudes!$E$3:$E$502,"&gt;="&amp;X$3,Solicitudes!$G$3:$G$502,"Aprobada",Solicitudes!$L$3:$L$502,"Ausencia")&gt;0,"L",IF(COUNTIFS(Solicitudes!$A$3:$A$502,$A66,Solicitudes!$D$3:$D$502,"&lt;="&amp;X$3,Solicitudes!$E$3:$E$502,"&gt;="&amp;X$3,Solicitudes!$G$3:$G$502,"Solicitada")+COUNTIFS(Solicitudes!$A$3:$A$502,$A66,Solicitudes!$D$3:$D$502,"&lt;="&amp;X$3,Solicitudes!$E$3:$E$502,"&gt;="&amp;X$3,Solicitudes!$G$3:$G$502,"Planificada")&gt;0,"P",""))))</f>
        <v/>
      </c>
      <c r="Y66" s="27">
        <f>IF(OR(Y$3="",$A66=""),"",IF(COUNTIFS(Solicitudes!$A$3:$A$502,$A66,Solicitudes!$D$3:$D$502,"&lt;="&amp;Y$3,Solicitudes!$E$3:$E$502,"&gt;="&amp;Y$3,Solicitudes!$G$3:$G$502,"Aprobada",Solicitudes!$L$3:$L$502,"&lt;&gt;Licencia",Solicitudes!$L$3:$L$502,"&lt;&gt;Ausencia")&gt;0,"V",IF(COUNTIFS(Solicitudes!$A$3:$A$502,$A66,Solicitudes!$D$3:$D$502,"&lt;="&amp;Y$3,Solicitudes!$E$3:$E$502,"&gt;="&amp;Y$3,Solicitudes!$G$3:$G$502,"Aprobada",Solicitudes!$L$3:$L$502,"Licencia")+COUNTIFS(Solicitudes!$A$3:$A$502,$A66,Solicitudes!$D$3:$D$502,"&lt;="&amp;Y$3,Solicitudes!$E$3:$E$502,"&gt;="&amp;Y$3,Solicitudes!$G$3:$G$502,"Aprobada",Solicitudes!$L$3:$L$502,"Ausencia")&gt;0,"L",IF(COUNTIFS(Solicitudes!$A$3:$A$502,$A66,Solicitudes!$D$3:$D$502,"&lt;="&amp;Y$3,Solicitudes!$E$3:$E$502,"&gt;="&amp;Y$3,Solicitudes!$G$3:$G$502,"Solicitada")+COUNTIFS(Solicitudes!$A$3:$A$502,$A66,Solicitudes!$D$3:$D$502,"&lt;="&amp;Y$3,Solicitudes!$E$3:$E$502,"&gt;="&amp;Y$3,Solicitudes!$G$3:$G$502,"Planificada")&gt;0,"P",""))))</f>
        <v/>
      </c>
      <c r="Z66" s="27">
        <f>IF(OR(Z$3="",$A66=""),"",IF(COUNTIFS(Solicitudes!$A$3:$A$502,$A66,Solicitudes!$D$3:$D$502,"&lt;="&amp;Z$3,Solicitudes!$E$3:$E$502,"&gt;="&amp;Z$3,Solicitudes!$G$3:$G$502,"Aprobada",Solicitudes!$L$3:$L$502,"&lt;&gt;Licencia",Solicitudes!$L$3:$L$502,"&lt;&gt;Ausencia")&gt;0,"V",IF(COUNTIFS(Solicitudes!$A$3:$A$502,$A66,Solicitudes!$D$3:$D$502,"&lt;="&amp;Z$3,Solicitudes!$E$3:$E$502,"&gt;="&amp;Z$3,Solicitudes!$G$3:$G$502,"Aprobada",Solicitudes!$L$3:$L$502,"Licencia")+COUNTIFS(Solicitudes!$A$3:$A$502,$A66,Solicitudes!$D$3:$D$502,"&lt;="&amp;Z$3,Solicitudes!$E$3:$E$502,"&gt;="&amp;Z$3,Solicitudes!$G$3:$G$502,"Aprobada",Solicitudes!$L$3:$L$502,"Ausencia")&gt;0,"L",IF(COUNTIFS(Solicitudes!$A$3:$A$502,$A66,Solicitudes!$D$3:$D$502,"&lt;="&amp;Z$3,Solicitudes!$E$3:$E$502,"&gt;="&amp;Z$3,Solicitudes!$G$3:$G$502,"Solicitada")+COUNTIFS(Solicitudes!$A$3:$A$502,$A66,Solicitudes!$D$3:$D$502,"&lt;="&amp;Z$3,Solicitudes!$E$3:$E$502,"&gt;="&amp;Z$3,Solicitudes!$G$3:$G$502,"Planificada")&gt;0,"P",""))))</f>
        <v/>
      </c>
      <c r="AA66" s="27">
        <f>IF(OR(AA$3="",$A66=""),"",IF(COUNTIFS(Solicitudes!$A$3:$A$502,$A66,Solicitudes!$D$3:$D$502,"&lt;="&amp;AA$3,Solicitudes!$E$3:$E$502,"&gt;="&amp;AA$3,Solicitudes!$G$3:$G$502,"Aprobada",Solicitudes!$L$3:$L$502,"&lt;&gt;Licencia",Solicitudes!$L$3:$L$502,"&lt;&gt;Ausencia")&gt;0,"V",IF(COUNTIFS(Solicitudes!$A$3:$A$502,$A66,Solicitudes!$D$3:$D$502,"&lt;="&amp;AA$3,Solicitudes!$E$3:$E$502,"&gt;="&amp;AA$3,Solicitudes!$G$3:$G$502,"Aprobada",Solicitudes!$L$3:$L$502,"Licencia")+COUNTIFS(Solicitudes!$A$3:$A$502,$A66,Solicitudes!$D$3:$D$502,"&lt;="&amp;AA$3,Solicitudes!$E$3:$E$502,"&gt;="&amp;AA$3,Solicitudes!$G$3:$G$502,"Aprobada",Solicitudes!$L$3:$L$502,"Ausencia")&gt;0,"L",IF(COUNTIFS(Solicitudes!$A$3:$A$502,$A66,Solicitudes!$D$3:$D$502,"&lt;="&amp;AA$3,Solicitudes!$E$3:$E$502,"&gt;="&amp;AA$3,Solicitudes!$G$3:$G$502,"Solicitada")+COUNTIFS(Solicitudes!$A$3:$A$502,$A66,Solicitudes!$D$3:$D$502,"&lt;="&amp;AA$3,Solicitudes!$E$3:$E$502,"&gt;="&amp;AA$3,Solicitudes!$G$3:$G$502,"Planificada")&gt;0,"P",""))))</f>
        <v/>
      </c>
      <c r="AB66" s="27">
        <f>IF(OR(AB$3="",$A66=""),"",IF(COUNTIFS(Solicitudes!$A$3:$A$502,$A66,Solicitudes!$D$3:$D$502,"&lt;="&amp;AB$3,Solicitudes!$E$3:$E$502,"&gt;="&amp;AB$3,Solicitudes!$G$3:$G$502,"Aprobada",Solicitudes!$L$3:$L$502,"&lt;&gt;Licencia",Solicitudes!$L$3:$L$502,"&lt;&gt;Ausencia")&gt;0,"V",IF(COUNTIFS(Solicitudes!$A$3:$A$502,$A66,Solicitudes!$D$3:$D$502,"&lt;="&amp;AB$3,Solicitudes!$E$3:$E$502,"&gt;="&amp;AB$3,Solicitudes!$G$3:$G$502,"Aprobada",Solicitudes!$L$3:$L$502,"Licencia")+COUNTIFS(Solicitudes!$A$3:$A$502,$A66,Solicitudes!$D$3:$D$502,"&lt;="&amp;AB$3,Solicitudes!$E$3:$E$502,"&gt;="&amp;AB$3,Solicitudes!$G$3:$G$502,"Aprobada",Solicitudes!$L$3:$L$502,"Ausencia")&gt;0,"L",IF(COUNTIFS(Solicitudes!$A$3:$A$502,$A66,Solicitudes!$D$3:$D$502,"&lt;="&amp;AB$3,Solicitudes!$E$3:$E$502,"&gt;="&amp;AB$3,Solicitudes!$G$3:$G$502,"Solicitada")+COUNTIFS(Solicitudes!$A$3:$A$502,$A66,Solicitudes!$D$3:$D$502,"&lt;="&amp;AB$3,Solicitudes!$E$3:$E$502,"&gt;="&amp;AB$3,Solicitudes!$G$3:$G$502,"Planificada")&gt;0,"P",""))))</f>
        <v/>
      </c>
      <c r="AC66" s="27">
        <f>IF(OR(AC$3="",$A66=""),"",IF(COUNTIFS(Solicitudes!$A$3:$A$502,$A66,Solicitudes!$D$3:$D$502,"&lt;="&amp;AC$3,Solicitudes!$E$3:$E$502,"&gt;="&amp;AC$3,Solicitudes!$G$3:$G$502,"Aprobada",Solicitudes!$L$3:$L$502,"&lt;&gt;Licencia",Solicitudes!$L$3:$L$502,"&lt;&gt;Ausencia")&gt;0,"V",IF(COUNTIFS(Solicitudes!$A$3:$A$502,$A66,Solicitudes!$D$3:$D$502,"&lt;="&amp;AC$3,Solicitudes!$E$3:$E$502,"&gt;="&amp;AC$3,Solicitudes!$G$3:$G$502,"Aprobada",Solicitudes!$L$3:$L$502,"Licencia")+COUNTIFS(Solicitudes!$A$3:$A$502,$A66,Solicitudes!$D$3:$D$502,"&lt;="&amp;AC$3,Solicitudes!$E$3:$E$502,"&gt;="&amp;AC$3,Solicitudes!$G$3:$G$502,"Aprobada",Solicitudes!$L$3:$L$502,"Ausencia")&gt;0,"L",IF(COUNTIFS(Solicitudes!$A$3:$A$502,$A66,Solicitudes!$D$3:$D$502,"&lt;="&amp;AC$3,Solicitudes!$E$3:$E$502,"&gt;="&amp;AC$3,Solicitudes!$G$3:$G$502,"Solicitada")+COUNTIFS(Solicitudes!$A$3:$A$502,$A66,Solicitudes!$D$3:$D$502,"&lt;="&amp;AC$3,Solicitudes!$E$3:$E$502,"&gt;="&amp;AC$3,Solicitudes!$G$3:$G$502,"Planificada")&gt;0,"P",""))))</f>
        <v/>
      </c>
      <c r="AD66" s="27">
        <f>IF(OR(AD$3="",$A66=""),"",IF(COUNTIFS(Solicitudes!$A$3:$A$502,$A66,Solicitudes!$D$3:$D$502,"&lt;="&amp;AD$3,Solicitudes!$E$3:$E$502,"&gt;="&amp;AD$3,Solicitudes!$G$3:$G$502,"Aprobada",Solicitudes!$L$3:$L$502,"&lt;&gt;Licencia",Solicitudes!$L$3:$L$502,"&lt;&gt;Ausencia")&gt;0,"V",IF(COUNTIFS(Solicitudes!$A$3:$A$502,$A66,Solicitudes!$D$3:$D$502,"&lt;="&amp;AD$3,Solicitudes!$E$3:$E$502,"&gt;="&amp;AD$3,Solicitudes!$G$3:$G$502,"Aprobada",Solicitudes!$L$3:$L$502,"Licencia")+COUNTIFS(Solicitudes!$A$3:$A$502,$A66,Solicitudes!$D$3:$D$502,"&lt;="&amp;AD$3,Solicitudes!$E$3:$E$502,"&gt;="&amp;AD$3,Solicitudes!$G$3:$G$502,"Aprobada",Solicitudes!$L$3:$L$502,"Ausencia")&gt;0,"L",IF(COUNTIFS(Solicitudes!$A$3:$A$502,$A66,Solicitudes!$D$3:$D$502,"&lt;="&amp;AD$3,Solicitudes!$E$3:$E$502,"&gt;="&amp;AD$3,Solicitudes!$G$3:$G$502,"Solicitada")+COUNTIFS(Solicitudes!$A$3:$A$502,$A66,Solicitudes!$D$3:$D$502,"&lt;="&amp;AD$3,Solicitudes!$E$3:$E$502,"&gt;="&amp;AD$3,Solicitudes!$G$3:$G$502,"Planificada")&gt;0,"P",""))))</f>
        <v/>
      </c>
      <c r="AE66" s="27">
        <f>IF(OR(AE$3="",$A66=""),"",IF(COUNTIFS(Solicitudes!$A$3:$A$502,$A66,Solicitudes!$D$3:$D$502,"&lt;="&amp;AE$3,Solicitudes!$E$3:$E$502,"&gt;="&amp;AE$3,Solicitudes!$G$3:$G$502,"Aprobada",Solicitudes!$L$3:$L$502,"&lt;&gt;Licencia",Solicitudes!$L$3:$L$502,"&lt;&gt;Ausencia")&gt;0,"V",IF(COUNTIFS(Solicitudes!$A$3:$A$502,$A66,Solicitudes!$D$3:$D$502,"&lt;="&amp;AE$3,Solicitudes!$E$3:$E$502,"&gt;="&amp;AE$3,Solicitudes!$G$3:$G$502,"Aprobada",Solicitudes!$L$3:$L$502,"Licencia")+COUNTIFS(Solicitudes!$A$3:$A$502,$A66,Solicitudes!$D$3:$D$502,"&lt;="&amp;AE$3,Solicitudes!$E$3:$E$502,"&gt;="&amp;AE$3,Solicitudes!$G$3:$G$502,"Aprobada",Solicitudes!$L$3:$L$502,"Ausencia")&gt;0,"L",IF(COUNTIFS(Solicitudes!$A$3:$A$502,$A66,Solicitudes!$D$3:$D$502,"&lt;="&amp;AE$3,Solicitudes!$E$3:$E$502,"&gt;="&amp;AE$3,Solicitudes!$G$3:$G$502,"Solicitada")+COUNTIFS(Solicitudes!$A$3:$A$502,$A66,Solicitudes!$D$3:$D$502,"&lt;="&amp;AE$3,Solicitudes!$E$3:$E$502,"&gt;="&amp;AE$3,Solicitudes!$G$3:$G$502,"Planificada")&gt;0,"P",""))))</f>
        <v/>
      </c>
      <c r="AF66" s="27">
        <f>IF(OR(AF$3="",$A66=""),"",IF(COUNTIFS(Solicitudes!$A$3:$A$502,$A66,Solicitudes!$D$3:$D$502,"&lt;="&amp;AF$3,Solicitudes!$E$3:$E$502,"&gt;="&amp;AF$3,Solicitudes!$G$3:$G$502,"Aprobada",Solicitudes!$L$3:$L$502,"&lt;&gt;Licencia",Solicitudes!$L$3:$L$502,"&lt;&gt;Ausencia")&gt;0,"V",IF(COUNTIFS(Solicitudes!$A$3:$A$502,$A66,Solicitudes!$D$3:$D$502,"&lt;="&amp;AF$3,Solicitudes!$E$3:$E$502,"&gt;="&amp;AF$3,Solicitudes!$G$3:$G$502,"Aprobada",Solicitudes!$L$3:$L$502,"Licencia")+COUNTIFS(Solicitudes!$A$3:$A$502,$A66,Solicitudes!$D$3:$D$502,"&lt;="&amp;AF$3,Solicitudes!$E$3:$E$502,"&gt;="&amp;AF$3,Solicitudes!$G$3:$G$502,"Aprobada",Solicitudes!$L$3:$L$502,"Ausencia")&gt;0,"L",IF(COUNTIFS(Solicitudes!$A$3:$A$502,$A66,Solicitudes!$D$3:$D$502,"&lt;="&amp;AF$3,Solicitudes!$E$3:$E$502,"&gt;="&amp;AF$3,Solicitudes!$G$3:$G$502,"Solicitada")+COUNTIFS(Solicitudes!$A$3:$A$502,$A66,Solicitudes!$D$3:$D$502,"&lt;="&amp;AF$3,Solicitudes!$E$3:$E$502,"&gt;="&amp;AF$3,Solicitudes!$G$3:$G$502,"Planificada")&gt;0,"P",""))))</f>
        <v/>
      </c>
      <c r="AG66" s="27">
        <f>IF(OR(AG$3="",$A66=""),"",IF(COUNTIFS(Solicitudes!$A$3:$A$502,$A66,Solicitudes!$D$3:$D$502,"&lt;="&amp;AG$3,Solicitudes!$E$3:$E$502,"&gt;="&amp;AG$3,Solicitudes!$G$3:$G$502,"Aprobada",Solicitudes!$L$3:$L$502,"&lt;&gt;Licencia",Solicitudes!$L$3:$L$502,"&lt;&gt;Ausencia")&gt;0,"V",IF(COUNTIFS(Solicitudes!$A$3:$A$502,$A66,Solicitudes!$D$3:$D$502,"&lt;="&amp;AG$3,Solicitudes!$E$3:$E$502,"&gt;="&amp;AG$3,Solicitudes!$G$3:$G$502,"Aprobada",Solicitudes!$L$3:$L$502,"Licencia")+COUNTIFS(Solicitudes!$A$3:$A$502,$A66,Solicitudes!$D$3:$D$502,"&lt;="&amp;AG$3,Solicitudes!$E$3:$E$502,"&gt;="&amp;AG$3,Solicitudes!$G$3:$G$502,"Aprobada",Solicitudes!$L$3:$L$502,"Ausencia")&gt;0,"L",IF(COUNTIFS(Solicitudes!$A$3:$A$502,$A66,Solicitudes!$D$3:$D$502,"&lt;="&amp;AG$3,Solicitudes!$E$3:$E$502,"&gt;="&amp;AG$3,Solicitudes!$G$3:$G$502,"Solicitada")+COUNTIFS(Solicitudes!$A$3:$A$502,$A66,Solicitudes!$D$3:$D$502,"&lt;="&amp;AG$3,Solicitudes!$E$3:$E$502,"&gt;="&amp;AG$3,Solicitudes!$G$3:$G$502,"Planificada")&gt;0,"P",""))))</f>
        <v/>
      </c>
    </row>
    <row r="67">
      <c r="A67">
        <f>IF(Saldos!A67="","",Saldos!A67)</f>
        <v/>
      </c>
      <c r="B67">
        <f>IF(A67="","",Saldos!B67)</f>
        <v/>
      </c>
      <c r="C67" s="27">
        <f>IF(OR(C$3="",$A67=""),"",IF(COUNTIFS(Solicitudes!$A$3:$A$502,$A67,Solicitudes!$D$3:$D$502,"&lt;="&amp;C$3,Solicitudes!$E$3:$E$502,"&gt;="&amp;C$3,Solicitudes!$G$3:$G$502,"Aprobada",Solicitudes!$L$3:$L$502,"&lt;&gt;Licencia",Solicitudes!$L$3:$L$502,"&lt;&gt;Ausencia")&gt;0,"V",IF(COUNTIFS(Solicitudes!$A$3:$A$502,$A67,Solicitudes!$D$3:$D$502,"&lt;="&amp;C$3,Solicitudes!$E$3:$E$502,"&gt;="&amp;C$3,Solicitudes!$G$3:$G$502,"Aprobada",Solicitudes!$L$3:$L$502,"Licencia")+COUNTIFS(Solicitudes!$A$3:$A$502,$A67,Solicitudes!$D$3:$D$502,"&lt;="&amp;C$3,Solicitudes!$E$3:$E$502,"&gt;="&amp;C$3,Solicitudes!$G$3:$G$502,"Aprobada",Solicitudes!$L$3:$L$502,"Ausencia")&gt;0,"L",IF(COUNTIFS(Solicitudes!$A$3:$A$502,$A67,Solicitudes!$D$3:$D$502,"&lt;="&amp;C$3,Solicitudes!$E$3:$E$502,"&gt;="&amp;C$3,Solicitudes!$G$3:$G$502,"Solicitada")+COUNTIFS(Solicitudes!$A$3:$A$502,$A67,Solicitudes!$D$3:$D$502,"&lt;="&amp;C$3,Solicitudes!$E$3:$E$502,"&gt;="&amp;C$3,Solicitudes!$G$3:$G$502,"Planificada")&gt;0,"P",""))))</f>
        <v/>
      </c>
      <c r="D67" s="27">
        <f>IF(OR(D$3="",$A67=""),"",IF(COUNTIFS(Solicitudes!$A$3:$A$502,$A67,Solicitudes!$D$3:$D$502,"&lt;="&amp;D$3,Solicitudes!$E$3:$E$502,"&gt;="&amp;D$3,Solicitudes!$G$3:$G$502,"Aprobada",Solicitudes!$L$3:$L$502,"&lt;&gt;Licencia",Solicitudes!$L$3:$L$502,"&lt;&gt;Ausencia")&gt;0,"V",IF(COUNTIFS(Solicitudes!$A$3:$A$502,$A67,Solicitudes!$D$3:$D$502,"&lt;="&amp;D$3,Solicitudes!$E$3:$E$502,"&gt;="&amp;D$3,Solicitudes!$G$3:$G$502,"Aprobada",Solicitudes!$L$3:$L$502,"Licencia")+COUNTIFS(Solicitudes!$A$3:$A$502,$A67,Solicitudes!$D$3:$D$502,"&lt;="&amp;D$3,Solicitudes!$E$3:$E$502,"&gt;="&amp;D$3,Solicitudes!$G$3:$G$502,"Aprobada",Solicitudes!$L$3:$L$502,"Ausencia")&gt;0,"L",IF(COUNTIFS(Solicitudes!$A$3:$A$502,$A67,Solicitudes!$D$3:$D$502,"&lt;="&amp;D$3,Solicitudes!$E$3:$E$502,"&gt;="&amp;D$3,Solicitudes!$G$3:$G$502,"Solicitada")+COUNTIFS(Solicitudes!$A$3:$A$502,$A67,Solicitudes!$D$3:$D$502,"&lt;="&amp;D$3,Solicitudes!$E$3:$E$502,"&gt;="&amp;D$3,Solicitudes!$G$3:$G$502,"Planificada")&gt;0,"P",""))))</f>
        <v/>
      </c>
      <c r="E67" s="27">
        <f>IF(OR(E$3="",$A67=""),"",IF(COUNTIFS(Solicitudes!$A$3:$A$502,$A67,Solicitudes!$D$3:$D$502,"&lt;="&amp;E$3,Solicitudes!$E$3:$E$502,"&gt;="&amp;E$3,Solicitudes!$G$3:$G$502,"Aprobada",Solicitudes!$L$3:$L$502,"&lt;&gt;Licencia",Solicitudes!$L$3:$L$502,"&lt;&gt;Ausencia")&gt;0,"V",IF(COUNTIFS(Solicitudes!$A$3:$A$502,$A67,Solicitudes!$D$3:$D$502,"&lt;="&amp;E$3,Solicitudes!$E$3:$E$502,"&gt;="&amp;E$3,Solicitudes!$G$3:$G$502,"Aprobada",Solicitudes!$L$3:$L$502,"Licencia")+COUNTIFS(Solicitudes!$A$3:$A$502,$A67,Solicitudes!$D$3:$D$502,"&lt;="&amp;E$3,Solicitudes!$E$3:$E$502,"&gt;="&amp;E$3,Solicitudes!$G$3:$G$502,"Aprobada",Solicitudes!$L$3:$L$502,"Ausencia")&gt;0,"L",IF(COUNTIFS(Solicitudes!$A$3:$A$502,$A67,Solicitudes!$D$3:$D$502,"&lt;="&amp;E$3,Solicitudes!$E$3:$E$502,"&gt;="&amp;E$3,Solicitudes!$G$3:$G$502,"Solicitada")+COUNTIFS(Solicitudes!$A$3:$A$502,$A67,Solicitudes!$D$3:$D$502,"&lt;="&amp;E$3,Solicitudes!$E$3:$E$502,"&gt;="&amp;E$3,Solicitudes!$G$3:$G$502,"Planificada")&gt;0,"P",""))))</f>
        <v/>
      </c>
      <c r="F67" s="27">
        <f>IF(OR(F$3="",$A67=""),"",IF(COUNTIFS(Solicitudes!$A$3:$A$502,$A67,Solicitudes!$D$3:$D$502,"&lt;="&amp;F$3,Solicitudes!$E$3:$E$502,"&gt;="&amp;F$3,Solicitudes!$G$3:$G$502,"Aprobada",Solicitudes!$L$3:$L$502,"&lt;&gt;Licencia",Solicitudes!$L$3:$L$502,"&lt;&gt;Ausencia")&gt;0,"V",IF(COUNTIFS(Solicitudes!$A$3:$A$502,$A67,Solicitudes!$D$3:$D$502,"&lt;="&amp;F$3,Solicitudes!$E$3:$E$502,"&gt;="&amp;F$3,Solicitudes!$G$3:$G$502,"Aprobada",Solicitudes!$L$3:$L$502,"Licencia")+COUNTIFS(Solicitudes!$A$3:$A$502,$A67,Solicitudes!$D$3:$D$502,"&lt;="&amp;F$3,Solicitudes!$E$3:$E$502,"&gt;="&amp;F$3,Solicitudes!$G$3:$G$502,"Aprobada",Solicitudes!$L$3:$L$502,"Ausencia")&gt;0,"L",IF(COUNTIFS(Solicitudes!$A$3:$A$502,$A67,Solicitudes!$D$3:$D$502,"&lt;="&amp;F$3,Solicitudes!$E$3:$E$502,"&gt;="&amp;F$3,Solicitudes!$G$3:$G$502,"Solicitada")+COUNTIFS(Solicitudes!$A$3:$A$502,$A67,Solicitudes!$D$3:$D$502,"&lt;="&amp;F$3,Solicitudes!$E$3:$E$502,"&gt;="&amp;F$3,Solicitudes!$G$3:$G$502,"Planificada")&gt;0,"P",""))))</f>
        <v/>
      </c>
      <c r="G67" s="27">
        <f>IF(OR(G$3="",$A67=""),"",IF(COUNTIFS(Solicitudes!$A$3:$A$502,$A67,Solicitudes!$D$3:$D$502,"&lt;="&amp;G$3,Solicitudes!$E$3:$E$502,"&gt;="&amp;G$3,Solicitudes!$G$3:$G$502,"Aprobada",Solicitudes!$L$3:$L$502,"&lt;&gt;Licencia",Solicitudes!$L$3:$L$502,"&lt;&gt;Ausencia")&gt;0,"V",IF(COUNTIFS(Solicitudes!$A$3:$A$502,$A67,Solicitudes!$D$3:$D$502,"&lt;="&amp;G$3,Solicitudes!$E$3:$E$502,"&gt;="&amp;G$3,Solicitudes!$G$3:$G$502,"Aprobada",Solicitudes!$L$3:$L$502,"Licencia")+COUNTIFS(Solicitudes!$A$3:$A$502,$A67,Solicitudes!$D$3:$D$502,"&lt;="&amp;G$3,Solicitudes!$E$3:$E$502,"&gt;="&amp;G$3,Solicitudes!$G$3:$G$502,"Aprobada",Solicitudes!$L$3:$L$502,"Ausencia")&gt;0,"L",IF(COUNTIFS(Solicitudes!$A$3:$A$502,$A67,Solicitudes!$D$3:$D$502,"&lt;="&amp;G$3,Solicitudes!$E$3:$E$502,"&gt;="&amp;G$3,Solicitudes!$G$3:$G$502,"Solicitada")+COUNTIFS(Solicitudes!$A$3:$A$502,$A67,Solicitudes!$D$3:$D$502,"&lt;="&amp;G$3,Solicitudes!$E$3:$E$502,"&gt;="&amp;G$3,Solicitudes!$G$3:$G$502,"Planificada")&gt;0,"P",""))))</f>
        <v/>
      </c>
      <c r="H67" s="27">
        <f>IF(OR(H$3="",$A67=""),"",IF(COUNTIFS(Solicitudes!$A$3:$A$502,$A67,Solicitudes!$D$3:$D$502,"&lt;="&amp;H$3,Solicitudes!$E$3:$E$502,"&gt;="&amp;H$3,Solicitudes!$G$3:$G$502,"Aprobada",Solicitudes!$L$3:$L$502,"&lt;&gt;Licencia",Solicitudes!$L$3:$L$502,"&lt;&gt;Ausencia")&gt;0,"V",IF(COUNTIFS(Solicitudes!$A$3:$A$502,$A67,Solicitudes!$D$3:$D$502,"&lt;="&amp;H$3,Solicitudes!$E$3:$E$502,"&gt;="&amp;H$3,Solicitudes!$G$3:$G$502,"Aprobada",Solicitudes!$L$3:$L$502,"Licencia")+COUNTIFS(Solicitudes!$A$3:$A$502,$A67,Solicitudes!$D$3:$D$502,"&lt;="&amp;H$3,Solicitudes!$E$3:$E$502,"&gt;="&amp;H$3,Solicitudes!$G$3:$G$502,"Aprobada",Solicitudes!$L$3:$L$502,"Ausencia")&gt;0,"L",IF(COUNTIFS(Solicitudes!$A$3:$A$502,$A67,Solicitudes!$D$3:$D$502,"&lt;="&amp;H$3,Solicitudes!$E$3:$E$502,"&gt;="&amp;H$3,Solicitudes!$G$3:$G$502,"Solicitada")+COUNTIFS(Solicitudes!$A$3:$A$502,$A67,Solicitudes!$D$3:$D$502,"&lt;="&amp;H$3,Solicitudes!$E$3:$E$502,"&gt;="&amp;H$3,Solicitudes!$G$3:$G$502,"Planificada")&gt;0,"P",""))))</f>
        <v/>
      </c>
      <c r="I67" s="27">
        <f>IF(OR(I$3="",$A67=""),"",IF(COUNTIFS(Solicitudes!$A$3:$A$502,$A67,Solicitudes!$D$3:$D$502,"&lt;="&amp;I$3,Solicitudes!$E$3:$E$502,"&gt;="&amp;I$3,Solicitudes!$G$3:$G$502,"Aprobada",Solicitudes!$L$3:$L$502,"&lt;&gt;Licencia",Solicitudes!$L$3:$L$502,"&lt;&gt;Ausencia")&gt;0,"V",IF(COUNTIFS(Solicitudes!$A$3:$A$502,$A67,Solicitudes!$D$3:$D$502,"&lt;="&amp;I$3,Solicitudes!$E$3:$E$502,"&gt;="&amp;I$3,Solicitudes!$G$3:$G$502,"Aprobada",Solicitudes!$L$3:$L$502,"Licencia")+COUNTIFS(Solicitudes!$A$3:$A$502,$A67,Solicitudes!$D$3:$D$502,"&lt;="&amp;I$3,Solicitudes!$E$3:$E$502,"&gt;="&amp;I$3,Solicitudes!$G$3:$G$502,"Aprobada",Solicitudes!$L$3:$L$502,"Ausencia")&gt;0,"L",IF(COUNTIFS(Solicitudes!$A$3:$A$502,$A67,Solicitudes!$D$3:$D$502,"&lt;="&amp;I$3,Solicitudes!$E$3:$E$502,"&gt;="&amp;I$3,Solicitudes!$G$3:$G$502,"Solicitada")+COUNTIFS(Solicitudes!$A$3:$A$502,$A67,Solicitudes!$D$3:$D$502,"&lt;="&amp;I$3,Solicitudes!$E$3:$E$502,"&gt;="&amp;I$3,Solicitudes!$G$3:$G$502,"Planificada")&gt;0,"P",""))))</f>
        <v/>
      </c>
      <c r="J67" s="27">
        <f>IF(OR(J$3="",$A67=""),"",IF(COUNTIFS(Solicitudes!$A$3:$A$502,$A67,Solicitudes!$D$3:$D$502,"&lt;="&amp;J$3,Solicitudes!$E$3:$E$502,"&gt;="&amp;J$3,Solicitudes!$G$3:$G$502,"Aprobada",Solicitudes!$L$3:$L$502,"&lt;&gt;Licencia",Solicitudes!$L$3:$L$502,"&lt;&gt;Ausencia")&gt;0,"V",IF(COUNTIFS(Solicitudes!$A$3:$A$502,$A67,Solicitudes!$D$3:$D$502,"&lt;="&amp;J$3,Solicitudes!$E$3:$E$502,"&gt;="&amp;J$3,Solicitudes!$G$3:$G$502,"Aprobada",Solicitudes!$L$3:$L$502,"Licencia")+COUNTIFS(Solicitudes!$A$3:$A$502,$A67,Solicitudes!$D$3:$D$502,"&lt;="&amp;J$3,Solicitudes!$E$3:$E$502,"&gt;="&amp;J$3,Solicitudes!$G$3:$G$502,"Aprobada",Solicitudes!$L$3:$L$502,"Ausencia")&gt;0,"L",IF(COUNTIFS(Solicitudes!$A$3:$A$502,$A67,Solicitudes!$D$3:$D$502,"&lt;="&amp;J$3,Solicitudes!$E$3:$E$502,"&gt;="&amp;J$3,Solicitudes!$G$3:$G$502,"Solicitada")+COUNTIFS(Solicitudes!$A$3:$A$502,$A67,Solicitudes!$D$3:$D$502,"&lt;="&amp;J$3,Solicitudes!$E$3:$E$502,"&gt;="&amp;J$3,Solicitudes!$G$3:$G$502,"Planificada")&gt;0,"P",""))))</f>
        <v/>
      </c>
      <c r="K67" s="27">
        <f>IF(OR(K$3="",$A67=""),"",IF(COUNTIFS(Solicitudes!$A$3:$A$502,$A67,Solicitudes!$D$3:$D$502,"&lt;="&amp;K$3,Solicitudes!$E$3:$E$502,"&gt;="&amp;K$3,Solicitudes!$G$3:$G$502,"Aprobada",Solicitudes!$L$3:$L$502,"&lt;&gt;Licencia",Solicitudes!$L$3:$L$502,"&lt;&gt;Ausencia")&gt;0,"V",IF(COUNTIFS(Solicitudes!$A$3:$A$502,$A67,Solicitudes!$D$3:$D$502,"&lt;="&amp;K$3,Solicitudes!$E$3:$E$502,"&gt;="&amp;K$3,Solicitudes!$G$3:$G$502,"Aprobada",Solicitudes!$L$3:$L$502,"Licencia")+COUNTIFS(Solicitudes!$A$3:$A$502,$A67,Solicitudes!$D$3:$D$502,"&lt;="&amp;K$3,Solicitudes!$E$3:$E$502,"&gt;="&amp;K$3,Solicitudes!$G$3:$G$502,"Aprobada",Solicitudes!$L$3:$L$502,"Ausencia")&gt;0,"L",IF(COUNTIFS(Solicitudes!$A$3:$A$502,$A67,Solicitudes!$D$3:$D$502,"&lt;="&amp;K$3,Solicitudes!$E$3:$E$502,"&gt;="&amp;K$3,Solicitudes!$G$3:$G$502,"Solicitada")+COUNTIFS(Solicitudes!$A$3:$A$502,$A67,Solicitudes!$D$3:$D$502,"&lt;="&amp;K$3,Solicitudes!$E$3:$E$502,"&gt;="&amp;K$3,Solicitudes!$G$3:$G$502,"Planificada")&gt;0,"P",""))))</f>
        <v/>
      </c>
      <c r="L67" s="27">
        <f>IF(OR(L$3="",$A67=""),"",IF(COUNTIFS(Solicitudes!$A$3:$A$502,$A67,Solicitudes!$D$3:$D$502,"&lt;="&amp;L$3,Solicitudes!$E$3:$E$502,"&gt;="&amp;L$3,Solicitudes!$G$3:$G$502,"Aprobada",Solicitudes!$L$3:$L$502,"&lt;&gt;Licencia",Solicitudes!$L$3:$L$502,"&lt;&gt;Ausencia")&gt;0,"V",IF(COUNTIFS(Solicitudes!$A$3:$A$502,$A67,Solicitudes!$D$3:$D$502,"&lt;="&amp;L$3,Solicitudes!$E$3:$E$502,"&gt;="&amp;L$3,Solicitudes!$G$3:$G$502,"Aprobada",Solicitudes!$L$3:$L$502,"Licencia")+COUNTIFS(Solicitudes!$A$3:$A$502,$A67,Solicitudes!$D$3:$D$502,"&lt;="&amp;L$3,Solicitudes!$E$3:$E$502,"&gt;="&amp;L$3,Solicitudes!$G$3:$G$502,"Aprobada",Solicitudes!$L$3:$L$502,"Ausencia")&gt;0,"L",IF(COUNTIFS(Solicitudes!$A$3:$A$502,$A67,Solicitudes!$D$3:$D$502,"&lt;="&amp;L$3,Solicitudes!$E$3:$E$502,"&gt;="&amp;L$3,Solicitudes!$G$3:$G$502,"Solicitada")+COUNTIFS(Solicitudes!$A$3:$A$502,$A67,Solicitudes!$D$3:$D$502,"&lt;="&amp;L$3,Solicitudes!$E$3:$E$502,"&gt;="&amp;L$3,Solicitudes!$G$3:$G$502,"Planificada")&gt;0,"P",""))))</f>
        <v/>
      </c>
      <c r="M67" s="27">
        <f>IF(OR(M$3="",$A67=""),"",IF(COUNTIFS(Solicitudes!$A$3:$A$502,$A67,Solicitudes!$D$3:$D$502,"&lt;="&amp;M$3,Solicitudes!$E$3:$E$502,"&gt;="&amp;M$3,Solicitudes!$G$3:$G$502,"Aprobada",Solicitudes!$L$3:$L$502,"&lt;&gt;Licencia",Solicitudes!$L$3:$L$502,"&lt;&gt;Ausencia")&gt;0,"V",IF(COUNTIFS(Solicitudes!$A$3:$A$502,$A67,Solicitudes!$D$3:$D$502,"&lt;="&amp;M$3,Solicitudes!$E$3:$E$502,"&gt;="&amp;M$3,Solicitudes!$G$3:$G$502,"Aprobada",Solicitudes!$L$3:$L$502,"Licencia")+COUNTIFS(Solicitudes!$A$3:$A$502,$A67,Solicitudes!$D$3:$D$502,"&lt;="&amp;M$3,Solicitudes!$E$3:$E$502,"&gt;="&amp;M$3,Solicitudes!$G$3:$G$502,"Aprobada",Solicitudes!$L$3:$L$502,"Ausencia")&gt;0,"L",IF(COUNTIFS(Solicitudes!$A$3:$A$502,$A67,Solicitudes!$D$3:$D$502,"&lt;="&amp;M$3,Solicitudes!$E$3:$E$502,"&gt;="&amp;M$3,Solicitudes!$G$3:$G$502,"Solicitada")+COUNTIFS(Solicitudes!$A$3:$A$502,$A67,Solicitudes!$D$3:$D$502,"&lt;="&amp;M$3,Solicitudes!$E$3:$E$502,"&gt;="&amp;M$3,Solicitudes!$G$3:$G$502,"Planificada")&gt;0,"P",""))))</f>
        <v/>
      </c>
      <c r="N67" s="27">
        <f>IF(OR(N$3="",$A67=""),"",IF(COUNTIFS(Solicitudes!$A$3:$A$502,$A67,Solicitudes!$D$3:$D$502,"&lt;="&amp;N$3,Solicitudes!$E$3:$E$502,"&gt;="&amp;N$3,Solicitudes!$G$3:$G$502,"Aprobada",Solicitudes!$L$3:$L$502,"&lt;&gt;Licencia",Solicitudes!$L$3:$L$502,"&lt;&gt;Ausencia")&gt;0,"V",IF(COUNTIFS(Solicitudes!$A$3:$A$502,$A67,Solicitudes!$D$3:$D$502,"&lt;="&amp;N$3,Solicitudes!$E$3:$E$502,"&gt;="&amp;N$3,Solicitudes!$G$3:$G$502,"Aprobada",Solicitudes!$L$3:$L$502,"Licencia")+COUNTIFS(Solicitudes!$A$3:$A$502,$A67,Solicitudes!$D$3:$D$502,"&lt;="&amp;N$3,Solicitudes!$E$3:$E$502,"&gt;="&amp;N$3,Solicitudes!$G$3:$G$502,"Aprobada",Solicitudes!$L$3:$L$502,"Ausencia")&gt;0,"L",IF(COUNTIFS(Solicitudes!$A$3:$A$502,$A67,Solicitudes!$D$3:$D$502,"&lt;="&amp;N$3,Solicitudes!$E$3:$E$502,"&gt;="&amp;N$3,Solicitudes!$G$3:$G$502,"Solicitada")+COUNTIFS(Solicitudes!$A$3:$A$502,$A67,Solicitudes!$D$3:$D$502,"&lt;="&amp;N$3,Solicitudes!$E$3:$E$502,"&gt;="&amp;N$3,Solicitudes!$G$3:$G$502,"Planificada")&gt;0,"P",""))))</f>
        <v/>
      </c>
      <c r="O67" s="27">
        <f>IF(OR(O$3="",$A67=""),"",IF(COUNTIFS(Solicitudes!$A$3:$A$502,$A67,Solicitudes!$D$3:$D$502,"&lt;="&amp;O$3,Solicitudes!$E$3:$E$502,"&gt;="&amp;O$3,Solicitudes!$G$3:$G$502,"Aprobada",Solicitudes!$L$3:$L$502,"&lt;&gt;Licencia",Solicitudes!$L$3:$L$502,"&lt;&gt;Ausencia")&gt;0,"V",IF(COUNTIFS(Solicitudes!$A$3:$A$502,$A67,Solicitudes!$D$3:$D$502,"&lt;="&amp;O$3,Solicitudes!$E$3:$E$502,"&gt;="&amp;O$3,Solicitudes!$G$3:$G$502,"Aprobada",Solicitudes!$L$3:$L$502,"Licencia")+COUNTIFS(Solicitudes!$A$3:$A$502,$A67,Solicitudes!$D$3:$D$502,"&lt;="&amp;O$3,Solicitudes!$E$3:$E$502,"&gt;="&amp;O$3,Solicitudes!$G$3:$G$502,"Aprobada",Solicitudes!$L$3:$L$502,"Ausencia")&gt;0,"L",IF(COUNTIFS(Solicitudes!$A$3:$A$502,$A67,Solicitudes!$D$3:$D$502,"&lt;="&amp;O$3,Solicitudes!$E$3:$E$502,"&gt;="&amp;O$3,Solicitudes!$G$3:$G$502,"Solicitada")+COUNTIFS(Solicitudes!$A$3:$A$502,$A67,Solicitudes!$D$3:$D$502,"&lt;="&amp;O$3,Solicitudes!$E$3:$E$502,"&gt;="&amp;O$3,Solicitudes!$G$3:$G$502,"Planificada")&gt;0,"P",""))))</f>
        <v/>
      </c>
      <c r="P67" s="27">
        <f>IF(OR(P$3="",$A67=""),"",IF(COUNTIFS(Solicitudes!$A$3:$A$502,$A67,Solicitudes!$D$3:$D$502,"&lt;="&amp;P$3,Solicitudes!$E$3:$E$502,"&gt;="&amp;P$3,Solicitudes!$G$3:$G$502,"Aprobada",Solicitudes!$L$3:$L$502,"&lt;&gt;Licencia",Solicitudes!$L$3:$L$502,"&lt;&gt;Ausencia")&gt;0,"V",IF(COUNTIFS(Solicitudes!$A$3:$A$502,$A67,Solicitudes!$D$3:$D$502,"&lt;="&amp;P$3,Solicitudes!$E$3:$E$502,"&gt;="&amp;P$3,Solicitudes!$G$3:$G$502,"Aprobada",Solicitudes!$L$3:$L$502,"Licencia")+COUNTIFS(Solicitudes!$A$3:$A$502,$A67,Solicitudes!$D$3:$D$502,"&lt;="&amp;P$3,Solicitudes!$E$3:$E$502,"&gt;="&amp;P$3,Solicitudes!$G$3:$G$502,"Aprobada",Solicitudes!$L$3:$L$502,"Ausencia")&gt;0,"L",IF(COUNTIFS(Solicitudes!$A$3:$A$502,$A67,Solicitudes!$D$3:$D$502,"&lt;="&amp;P$3,Solicitudes!$E$3:$E$502,"&gt;="&amp;P$3,Solicitudes!$G$3:$G$502,"Solicitada")+COUNTIFS(Solicitudes!$A$3:$A$502,$A67,Solicitudes!$D$3:$D$502,"&lt;="&amp;P$3,Solicitudes!$E$3:$E$502,"&gt;="&amp;P$3,Solicitudes!$G$3:$G$502,"Planificada")&gt;0,"P",""))))</f>
        <v/>
      </c>
      <c r="Q67" s="27">
        <f>IF(OR(Q$3="",$A67=""),"",IF(COUNTIFS(Solicitudes!$A$3:$A$502,$A67,Solicitudes!$D$3:$D$502,"&lt;="&amp;Q$3,Solicitudes!$E$3:$E$502,"&gt;="&amp;Q$3,Solicitudes!$G$3:$G$502,"Aprobada",Solicitudes!$L$3:$L$502,"&lt;&gt;Licencia",Solicitudes!$L$3:$L$502,"&lt;&gt;Ausencia")&gt;0,"V",IF(COUNTIFS(Solicitudes!$A$3:$A$502,$A67,Solicitudes!$D$3:$D$502,"&lt;="&amp;Q$3,Solicitudes!$E$3:$E$502,"&gt;="&amp;Q$3,Solicitudes!$G$3:$G$502,"Aprobada",Solicitudes!$L$3:$L$502,"Licencia")+COUNTIFS(Solicitudes!$A$3:$A$502,$A67,Solicitudes!$D$3:$D$502,"&lt;="&amp;Q$3,Solicitudes!$E$3:$E$502,"&gt;="&amp;Q$3,Solicitudes!$G$3:$G$502,"Aprobada",Solicitudes!$L$3:$L$502,"Ausencia")&gt;0,"L",IF(COUNTIFS(Solicitudes!$A$3:$A$502,$A67,Solicitudes!$D$3:$D$502,"&lt;="&amp;Q$3,Solicitudes!$E$3:$E$502,"&gt;="&amp;Q$3,Solicitudes!$G$3:$G$502,"Solicitada")+COUNTIFS(Solicitudes!$A$3:$A$502,$A67,Solicitudes!$D$3:$D$502,"&lt;="&amp;Q$3,Solicitudes!$E$3:$E$502,"&gt;="&amp;Q$3,Solicitudes!$G$3:$G$502,"Planificada")&gt;0,"P",""))))</f>
        <v/>
      </c>
      <c r="R67" s="27">
        <f>IF(OR(R$3="",$A67=""),"",IF(COUNTIFS(Solicitudes!$A$3:$A$502,$A67,Solicitudes!$D$3:$D$502,"&lt;="&amp;R$3,Solicitudes!$E$3:$E$502,"&gt;="&amp;R$3,Solicitudes!$G$3:$G$502,"Aprobada",Solicitudes!$L$3:$L$502,"&lt;&gt;Licencia",Solicitudes!$L$3:$L$502,"&lt;&gt;Ausencia")&gt;0,"V",IF(COUNTIFS(Solicitudes!$A$3:$A$502,$A67,Solicitudes!$D$3:$D$502,"&lt;="&amp;R$3,Solicitudes!$E$3:$E$502,"&gt;="&amp;R$3,Solicitudes!$G$3:$G$502,"Aprobada",Solicitudes!$L$3:$L$502,"Licencia")+COUNTIFS(Solicitudes!$A$3:$A$502,$A67,Solicitudes!$D$3:$D$502,"&lt;="&amp;R$3,Solicitudes!$E$3:$E$502,"&gt;="&amp;R$3,Solicitudes!$G$3:$G$502,"Aprobada",Solicitudes!$L$3:$L$502,"Ausencia")&gt;0,"L",IF(COUNTIFS(Solicitudes!$A$3:$A$502,$A67,Solicitudes!$D$3:$D$502,"&lt;="&amp;R$3,Solicitudes!$E$3:$E$502,"&gt;="&amp;R$3,Solicitudes!$G$3:$G$502,"Solicitada")+COUNTIFS(Solicitudes!$A$3:$A$502,$A67,Solicitudes!$D$3:$D$502,"&lt;="&amp;R$3,Solicitudes!$E$3:$E$502,"&gt;="&amp;R$3,Solicitudes!$G$3:$G$502,"Planificada")&gt;0,"P",""))))</f>
        <v/>
      </c>
      <c r="S67" s="27">
        <f>IF(OR(S$3="",$A67=""),"",IF(COUNTIFS(Solicitudes!$A$3:$A$502,$A67,Solicitudes!$D$3:$D$502,"&lt;="&amp;S$3,Solicitudes!$E$3:$E$502,"&gt;="&amp;S$3,Solicitudes!$G$3:$G$502,"Aprobada",Solicitudes!$L$3:$L$502,"&lt;&gt;Licencia",Solicitudes!$L$3:$L$502,"&lt;&gt;Ausencia")&gt;0,"V",IF(COUNTIFS(Solicitudes!$A$3:$A$502,$A67,Solicitudes!$D$3:$D$502,"&lt;="&amp;S$3,Solicitudes!$E$3:$E$502,"&gt;="&amp;S$3,Solicitudes!$G$3:$G$502,"Aprobada",Solicitudes!$L$3:$L$502,"Licencia")+COUNTIFS(Solicitudes!$A$3:$A$502,$A67,Solicitudes!$D$3:$D$502,"&lt;="&amp;S$3,Solicitudes!$E$3:$E$502,"&gt;="&amp;S$3,Solicitudes!$G$3:$G$502,"Aprobada",Solicitudes!$L$3:$L$502,"Ausencia")&gt;0,"L",IF(COUNTIFS(Solicitudes!$A$3:$A$502,$A67,Solicitudes!$D$3:$D$502,"&lt;="&amp;S$3,Solicitudes!$E$3:$E$502,"&gt;="&amp;S$3,Solicitudes!$G$3:$G$502,"Solicitada")+COUNTIFS(Solicitudes!$A$3:$A$502,$A67,Solicitudes!$D$3:$D$502,"&lt;="&amp;S$3,Solicitudes!$E$3:$E$502,"&gt;="&amp;S$3,Solicitudes!$G$3:$G$502,"Planificada")&gt;0,"P",""))))</f>
        <v/>
      </c>
      <c r="T67" s="27">
        <f>IF(OR(T$3="",$A67=""),"",IF(COUNTIFS(Solicitudes!$A$3:$A$502,$A67,Solicitudes!$D$3:$D$502,"&lt;="&amp;T$3,Solicitudes!$E$3:$E$502,"&gt;="&amp;T$3,Solicitudes!$G$3:$G$502,"Aprobada",Solicitudes!$L$3:$L$502,"&lt;&gt;Licencia",Solicitudes!$L$3:$L$502,"&lt;&gt;Ausencia")&gt;0,"V",IF(COUNTIFS(Solicitudes!$A$3:$A$502,$A67,Solicitudes!$D$3:$D$502,"&lt;="&amp;T$3,Solicitudes!$E$3:$E$502,"&gt;="&amp;T$3,Solicitudes!$G$3:$G$502,"Aprobada",Solicitudes!$L$3:$L$502,"Licencia")+COUNTIFS(Solicitudes!$A$3:$A$502,$A67,Solicitudes!$D$3:$D$502,"&lt;="&amp;T$3,Solicitudes!$E$3:$E$502,"&gt;="&amp;T$3,Solicitudes!$G$3:$G$502,"Aprobada",Solicitudes!$L$3:$L$502,"Ausencia")&gt;0,"L",IF(COUNTIFS(Solicitudes!$A$3:$A$502,$A67,Solicitudes!$D$3:$D$502,"&lt;="&amp;T$3,Solicitudes!$E$3:$E$502,"&gt;="&amp;T$3,Solicitudes!$G$3:$G$502,"Solicitada")+COUNTIFS(Solicitudes!$A$3:$A$502,$A67,Solicitudes!$D$3:$D$502,"&lt;="&amp;T$3,Solicitudes!$E$3:$E$502,"&gt;="&amp;T$3,Solicitudes!$G$3:$G$502,"Planificada")&gt;0,"P",""))))</f>
        <v/>
      </c>
      <c r="U67" s="27">
        <f>IF(OR(U$3="",$A67=""),"",IF(COUNTIFS(Solicitudes!$A$3:$A$502,$A67,Solicitudes!$D$3:$D$502,"&lt;="&amp;U$3,Solicitudes!$E$3:$E$502,"&gt;="&amp;U$3,Solicitudes!$G$3:$G$502,"Aprobada",Solicitudes!$L$3:$L$502,"&lt;&gt;Licencia",Solicitudes!$L$3:$L$502,"&lt;&gt;Ausencia")&gt;0,"V",IF(COUNTIFS(Solicitudes!$A$3:$A$502,$A67,Solicitudes!$D$3:$D$502,"&lt;="&amp;U$3,Solicitudes!$E$3:$E$502,"&gt;="&amp;U$3,Solicitudes!$G$3:$G$502,"Aprobada",Solicitudes!$L$3:$L$502,"Licencia")+COUNTIFS(Solicitudes!$A$3:$A$502,$A67,Solicitudes!$D$3:$D$502,"&lt;="&amp;U$3,Solicitudes!$E$3:$E$502,"&gt;="&amp;U$3,Solicitudes!$G$3:$G$502,"Aprobada",Solicitudes!$L$3:$L$502,"Ausencia")&gt;0,"L",IF(COUNTIFS(Solicitudes!$A$3:$A$502,$A67,Solicitudes!$D$3:$D$502,"&lt;="&amp;U$3,Solicitudes!$E$3:$E$502,"&gt;="&amp;U$3,Solicitudes!$G$3:$G$502,"Solicitada")+COUNTIFS(Solicitudes!$A$3:$A$502,$A67,Solicitudes!$D$3:$D$502,"&lt;="&amp;U$3,Solicitudes!$E$3:$E$502,"&gt;="&amp;U$3,Solicitudes!$G$3:$G$502,"Planificada")&gt;0,"P",""))))</f>
        <v/>
      </c>
      <c r="V67" s="27">
        <f>IF(OR(V$3="",$A67=""),"",IF(COUNTIFS(Solicitudes!$A$3:$A$502,$A67,Solicitudes!$D$3:$D$502,"&lt;="&amp;V$3,Solicitudes!$E$3:$E$502,"&gt;="&amp;V$3,Solicitudes!$G$3:$G$502,"Aprobada",Solicitudes!$L$3:$L$502,"&lt;&gt;Licencia",Solicitudes!$L$3:$L$502,"&lt;&gt;Ausencia")&gt;0,"V",IF(COUNTIFS(Solicitudes!$A$3:$A$502,$A67,Solicitudes!$D$3:$D$502,"&lt;="&amp;V$3,Solicitudes!$E$3:$E$502,"&gt;="&amp;V$3,Solicitudes!$G$3:$G$502,"Aprobada",Solicitudes!$L$3:$L$502,"Licencia")+COUNTIFS(Solicitudes!$A$3:$A$502,$A67,Solicitudes!$D$3:$D$502,"&lt;="&amp;V$3,Solicitudes!$E$3:$E$502,"&gt;="&amp;V$3,Solicitudes!$G$3:$G$502,"Aprobada",Solicitudes!$L$3:$L$502,"Ausencia")&gt;0,"L",IF(COUNTIFS(Solicitudes!$A$3:$A$502,$A67,Solicitudes!$D$3:$D$502,"&lt;="&amp;V$3,Solicitudes!$E$3:$E$502,"&gt;="&amp;V$3,Solicitudes!$G$3:$G$502,"Solicitada")+COUNTIFS(Solicitudes!$A$3:$A$502,$A67,Solicitudes!$D$3:$D$502,"&lt;="&amp;V$3,Solicitudes!$E$3:$E$502,"&gt;="&amp;V$3,Solicitudes!$G$3:$G$502,"Planificada")&gt;0,"P",""))))</f>
        <v/>
      </c>
      <c r="W67" s="27">
        <f>IF(OR(W$3="",$A67=""),"",IF(COUNTIFS(Solicitudes!$A$3:$A$502,$A67,Solicitudes!$D$3:$D$502,"&lt;="&amp;W$3,Solicitudes!$E$3:$E$502,"&gt;="&amp;W$3,Solicitudes!$G$3:$G$502,"Aprobada",Solicitudes!$L$3:$L$502,"&lt;&gt;Licencia",Solicitudes!$L$3:$L$502,"&lt;&gt;Ausencia")&gt;0,"V",IF(COUNTIFS(Solicitudes!$A$3:$A$502,$A67,Solicitudes!$D$3:$D$502,"&lt;="&amp;W$3,Solicitudes!$E$3:$E$502,"&gt;="&amp;W$3,Solicitudes!$G$3:$G$502,"Aprobada",Solicitudes!$L$3:$L$502,"Licencia")+COUNTIFS(Solicitudes!$A$3:$A$502,$A67,Solicitudes!$D$3:$D$502,"&lt;="&amp;W$3,Solicitudes!$E$3:$E$502,"&gt;="&amp;W$3,Solicitudes!$G$3:$G$502,"Aprobada",Solicitudes!$L$3:$L$502,"Ausencia")&gt;0,"L",IF(COUNTIFS(Solicitudes!$A$3:$A$502,$A67,Solicitudes!$D$3:$D$502,"&lt;="&amp;W$3,Solicitudes!$E$3:$E$502,"&gt;="&amp;W$3,Solicitudes!$G$3:$G$502,"Solicitada")+COUNTIFS(Solicitudes!$A$3:$A$502,$A67,Solicitudes!$D$3:$D$502,"&lt;="&amp;W$3,Solicitudes!$E$3:$E$502,"&gt;="&amp;W$3,Solicitudes!$G$3:$G$502,"Planificada")&gt;0,"P",""))))</f>
        <v/>
      </c>
      <c r="X67" s="27">
        <f>IF(OR(X$3="",$A67=""),"",IF(COUNTIFS(Solicitudes!$A$3:$A$502,$A67,Solicitudes!$D$3:$D$502,"&lt;="&amp;X$3,Solicitudes!$E$3:$E$502,"&gt;="&amp;X$3,Solicitudes!$G$3:$G$502,"Aprobada",Solicitudes!$L$3:$L$502,"&lt;&gt;Licencia",Solicitudes!$L$3:$L$502,"&lt;&gt;Ausencia")&gt;0,"V",IF(COUNTIFS(Solicitudes!$A$3:$A$502,$A67,Solicitudes!$D$3:$D$502,"&lt;="&amp;X$3,Solicitudes!$E$3:$E$502,"&gt;="&amp;X$3,Solicitudes!$G$3:$G$502,"Aprobada",Solicitudes!$L$3:$L$502,"Licencia")+COUNTIFS(Solicitudes!$A$3:$A$502,$A67,Solicitudes!$D$3:$D$502,"&lt;="&amp;X$3,Solicitudes!$E$3:$E$502,"&gt;="&amp;X$3,Solicitudes!$G$3:$G$502,"Aprobada",Solicitudes!$L$3:$L$502,"Ausencia")&gt;0,"L",IF(COUNTIFS(Solicitudes!$A$3:$A$502,$A67,Solicitudes!$D$3:$D$502,"&lt;="&amp;X$3,Solicitudes!$E$3:$E$502,"&gt;="&amp;X$3,Solicitudes!$G$3:$G$502,"Solicitada")+COUNTIFS(Solicitudes!$A$3:$A$502,$A67,Solicitudes!$D$3:$D$502,"&lt;="&amp;X$3,Solicitudes!$E$3:$E$502,"&gt;="&amp;X$3,Solicitudes!$G$3:$G$502,"Planificada")&gt;0,"P",""))))</f>
        <v/>
      </c>
      <c r="Y67" s="27">
        <f>IF(OR(Y$3="",$A67=""),"",IF(COUNTIFS(Solicitudes!$A$3:$A$502,$A67,Solicitudes!$D$3:$D$502,"&lt;="&amp;Y$3,Solicitudes!$E$3:$E$502,"&gt;="&amp;Y$3,Solicitudes!$G$3:$G$502,"Aprobada",Solicitudes!$L$3:$L$502,"&lt;&gt;Licencia",Solicitudes!$L$3:$L$502,"&lt;&gt;Ausencia")&gt;0,"V",IF(COUNTIFS(Solicitudes!$A$3:$A$502,$A67,Solicitudes!$D$3:$D$502,"&lt;="&amp;Y$3,Solicitudes!$E$3:$E$502,"&gt;="&amp;Y$3,Solicitudes!$G$3:$G$502,"Aprobada",Solicitudes!$L$3:$L$502,"Licencia")+COUNTIFS(Solicitudes!$A$3:$A$502,$A67,Solicitudes!$D$3:$D$502,"&lt;="&amp;Y$3,Solicitudes!$E$3:$E$502,"&gt;="&amp;Y$3,Solicitudes!$G$3:$G$502,"Aprobada",Solicitudes!$L$3:$L$502,"Ausencia")&gt;0,"L",IF(COUNTIFS(Solicitudes!$A$3:$A$502,$A67,Solicitudes!$D$3:$D$502,"&lt;="&amp;Y$3,Solicitudes!$E$3:$E$502,"&gt;="&amp;Y$3,Solicitudes!$G$3:$G$502,"Solicitada")+COUNTIFS(Solicitudes!$A$3:$A$502,$A67,Solicitudes!$D$3:$D$502,"&lt;="&amp;Y$3,Solicitudes!$E$3:$E$502,"&gt;="&amp;Y$3,Solicitudes!$G$3:$G$502,"Planificada")&gt;0,"P",""))))</f>
        <v/>
      </c>
      <c r="Z67" s="27">
        <f>IF(OR(Z$3="",$A67=""),"",IF(COUNTIFS(Solicitudes!$A$3:$A$502,$A67,Solicitudes!$D$3:$D$502,"&lt;="&amp;Z$3,Solicitudes!$E$3:$E$502,"&gt;="&amp;Z$3,Solicitudes!$G$3:$G$502,"Aprobada",Solicitudes!$L$3:$L$502,"&lt;&gt;Licencia",Solicitudes!$L$3:$L$502,"&lt;&gt;Ausencia")&gt;0,"V",IF(COUNTIFS(Solicitudes!$A$3:$A$502,$A67,Solicitudes!$D$3:$D$502,"&lt;="&amp;Z$3,Solicitudes!$E$3:$E$502,"&gt;="&amp;Z$3,Solicitudes!$G$3:$G$502,"Aprobada",Solicitudes!$L$3:$L$502,"Licencia")+COUNTIFS(Solicitudes!$A$3:$A$502,$A67,Solicitudes!$D$3:$D$502,"&lt;="&amp;Z$3,Solicitudes!$E$3:$E$502,"&gt;="&amp;Z$3,Solicitudes!$G$3:$G$502,"Aprobada",Solicitudes!$L$3:$L$502,"Ausencia")&gt;0,"L",IF(COUNTIFS(Solicitudes!$A$3:$A$502,$A67,Solicitudes!$D$3:$D$502,"&lt;="&amp;Z$3,Solicitudes!$E$3:$E$502,"&gt;="&amp;Z$3,Solicitudes!$G$3:$G$502,"Solicitada")+COUNTIFS(Solicitudes!$A$3:$A$502,$A67,Solicitudes!$D$3:$D$502,"&lt;="&amp;Z$3,Solicitudes!$E$3:$E$502,"&gt;="&amp;Z$3,Solicitudes!$G$3:$G$502,"Planificada")&gt;0,"P",""))))</f>
        <v/>
      </c>
      <c r="AA67" s="27">
        <f>IF(OR(AA$3="",$A67=""),"",IF(COUNTIFS(Solicitudes!$A$3:$A$502,$A67,Solicitudes!$D$3:$D$502,"&lt;="&amp;AA$3,Solicitudes!$E$3:$E$502,"&gt;="&amp;AA$3,Solicitudes!$G$3:$G$502,"Aprobada",Solicitudes!$L$3:$L$502,"&lt;&gt;Licencia",Solicitudes!$L$3:$L$502,"&lt;&gt;Ausencia")&gt;0,"V",IF(COUNTIFS(Solicitudes!$A$3:$A$502,$A67,Solicitudes!$D$3:$D$502,"&lt;="&amp;AA$3,Solicitudes!$E$3:$E$502,"&gt;="&amp;AA$3,Solicitudes!$G$3:$G$502,"Aprobada",Solicitudes!$L$3:$L$502,"Licencia")+COUNTIFS(Solicitudes!$A$3:$A$502,$A67,Solicitudes!$D$3:$D$502,"&lt;="&amp;AA$3,Solicitudes!$E$3:$E$502,"&gt;="&amp;AA$3,Solicitudes!$G$3:$G$502,"Aprobada",Solicitudes!$L$3:$L$502,"Ausencia")&gt;0,"L",IF(COUNTIFS(Solicitudes!$A$3:$A$502,$A67,Solicitudes!$D$3:$D$502,"&lt;="&amp;AA$3,Solicitudes!$E$3:$E$502,"&gt;="&amp;AA$3,Solicitudes!$G$3:$G$502,"Solicitada")+COUNTIFS(Solicitudes!$A$3:$A$502,$A67,Solicitudes!$D$3:$D$502,"&lt;="&amp;AA$3,Solicitudes!$E$3:$E$502,"&gt;="&amp;AA$3,Solicitudes!$G$3:$G$502,"Planificada")&gt;0,"P",""))))</f>
        <v/>
      </c>
      <c r="AB67" s="27">
        <f>IF(OR(AB$3="",$A67=""),"",IF(COUNTIFS(Solicitudes!$A$3:$A$502,$A67,Solicitudes!$D$3:$D$502,"&lt;="&amp;AB$3,Solicitudes!$E$3:$E$502,"&gt;="&amp;AB$3,Solicitudes!$G$3:$G$502,"Aprobada",Solicitudes!$L$3:$L$502,"&lt;&gt;Licencia",Solicitudes!$L$3:$L$502,"&lt;&gt;Ausencia")&gt;0,"V",IF(COUNTIFS(Solicitudes!$A$3:$A$502,$A67,Solicitudes!$D$3:$D$502,"&lt;="&amp;AB$3,Solicitudes!$E$3:$E$502,"&gt;="&amp;AB$3,Solicitudes!$G$3:$G$502,"Aprobada",Solicitudes!$L$3:$L$502,"Licencia")+COUNTIFS(Solicitudes!$A$3:$A$502,$A67,Solicitudes!$D$3:$D$502,"&lt;="&amp;AB$3,Solicitudes!$E$3:$E$502,"&gt;="&amp;AB$3,Solicitudes!$G$3:$G$502,"Aprobada",Solicitudes!$L$3:$L$502,"Ausencia")&gt;0,"L",IF(COUNTIFS(Solicitudes!$A$3:$A$502,$A67,Solicitudes!$D$3:$D$502,"&lt;="&amp;AB$3,Solicitudes!$E$3:$E$502,"&gt;="&amp;AB$3,Solicitudes!$G$3:$G$502,"Solicitada")+COUNTIFS(Solicitudes!$A$3:$A$502,$A67,Solicitudes!$D$3:$D$502,"&lt;="&amp;AB$3,Solicitudes!$E$3:$E$502,"&gt;="&amp;AB$3,Solicitudes!$G$3:$G$502,"Planificada")&gt;0,"P",""))))</f>
        <v/>
      </c>
      <c r="AC67" s="27">
        <f>IF(OR(AC$3="",$A67=""),"",IF(COUNTIFS(Solicitudes!$A$3:$A$502,$A67,Solicitudes!$D$3:$D$502,"&lt;="&amp;AC$3,Solicitudes!$E$3:$E$502,"&gt;="&amp;AC$3,Solicitudes!$G$3:$G$502,"Aprobada",Solicitudes!$L$3:$L$502,"&lt;&gt;Licencia",Solicitudes!$L$3:$L$502,"&lt;&gt;Ausencia")&gt;0,"V",IF(COUNTIFS(Solicitudes!$A$3:$A$502,$A67,Solicitudes!$D$3:$D$502,"&lt;="&amp;AC$3,Solicitudes!$E$3:$E$502,"&gt;="&amp;AC$3,Solicitudes!$G$3:$G$502,"Aprobada",Solicitudes!$L$3:$L$502,"Licencia")+COUNTIFS(Solicitudes!$A$3:$A$502,$A67,Solicitudes!$D$3:$D$502,"&lt;="&amp;AC$3,Solicitudes!$E$3:$E$502,"&gt;="&amp;AC$3,Solicitudes!$G$3:$G$502,"Aprobada",Solicitudes!$L$3:$L$502,"Ausencia")&gt;0,"L",IF(COUNTIFS(Solicitudes!$A$3:$A$502,$A67,Solicitudes!$D$3:$D$502,"&lt;="&amp;AC$3,Solicitudes!$E$3:$E$502,"&gt;="&amp;AC$3,Solicitudes!$G$3:$G$502,"Solicitada")+COUNTIFS(Solicitudes!$A$3:$A$502,$A67,Solicitudes!$D$3:$D$502,"&lt;="&amp;AC$3,Solicitudes!$E$3:$E$502,"&gt;="&amp;AC$3,Solicitudes!$G$3:$G$502,"Planificada")&gt;0,"P",""))))</f>
        <v/>
      </c>
      <c r="AD67" s="27">
        <f>IF(OR(AD$3="",$A67=""),"",IF(COUNTIFS(Solicitudes!$A$3:$A$502,$A67,Solicitudes!$D$3:$D$502,"&lt;="&amp;AD$3,Solicitudes!$E$3:$E$502,"&gt;="&amp;AD$3,Solicitudes!$G$3:$G$502,"Aprobada",Solicitudes!$L$3:$L$502,"&lt;&gt;Licencia",Solicitudes!$L$3:$L$502,"&lt;&gt;Ausencia")&gt;0,"V",IF(COUNTIFS(Solicitudes!$A$3:$A$502,$A67,Solicitudes!$D$3:$D$502,"&lt;="&amp;AD$3,Solicitudes!$E$3:$E$502,"&gt;="&amp;AD$3,Solicitudes!$G$3:$G$502,"Aprobada",Solicitudes!$L$3:$L$502,"Licencia")+COUNTIFS(Solicitudes!$A$3:$A$502,$A67,Solicitudes!$D$3:$D$502,"&lt;="&amp;AD$3,Solicitudes!$E$3:$E$502,"&gt;="&amp;AD$3,Solicitudes!$G$3:$G$502,"Aprobada",Solicitudes!$L$3:$L$502,"Ausencia")&gt;0,"L",IF(COUNTIFS(Solicitudes!$A$3:$A$502,$A67,Solicitudes!$D$3:$D$502,"&lt;="&amp;AD$3,Solicitudes!$E$3:$E$502,"&gt;="&amp;AD$3,Solicitudes!$G$3:$G$502,"Solicitada")+COUNTIFS(Solicitudes!$A$3:$A$502,$A67,Solicitudes!$D$3:$D$502,"&lt;="&amp;AD$3,Solicitudes!$E$3:$E$502,"&gt;="&amp;AD$3,Solicitudes!$G$3:$G$502,"Planificada")&gt;0,"P",""))))</f>
        <v/>
      </c>
      <c r="AE67" s="27">
        <f>IF(OR(AE$3="",$A67=""),"",IF(COUNTIFS(Solicitudes!$A$3:$A$502,$A67,Solicitudes!$D$3:$D$502,"&lt;="&amp;AE$3,Solicitudes!$E$3:$E$502,"&gt;="&amp;AE$3,Solicitudes!$G$3:$G$502,"Aprobada",Solicitudes!$L$3:$L$502,"&lt;&gt;Licencia",Solicitudes!$L$3:$L$502,"&lt;&gt;Ausencia")&gt;0,"V",IF(COUNTIFS(Solicitudes!$A$3:$A$502,$A67,Solicitudes!$D$3:$D$502,"&lt;="&amp;AE$3,Solicitudes!$E$3:$E$502,"&gt;="&amp;AE$3,Solicitudes!$G$3:$G$502,"Aprobada",Solicitudes!$L$3:$L$502,"Licencia")+COUNTIFS(Solicitudes!$A$3:$A$502,$A67,Solicitudes!$D$3:$D$502,"&lt;="&amp;AE$3,Solicitudes!$E$3:$E$502,"&gt;="&amp;AE$3,Solicitudes!$G$3:$G$502,"Aprobada",Solicitudes!$L$3:$L$502,"Ausencia")&gt;0,"L",IF(COUNTIFS(Solicitudes!$A$3:$A$502,$A67,Solicitudes!$D$3:$D$502,"&lt;="&amp;AE$3,Solicitudes!$E$3:$E$502,"&gt;="&amp;AE$3,Solicitudes!$G$3:$G$502,"Solicitada")+COUNTIFS(Solicitudes!$A$3:$A$502,$A67,Solicitudes!$D$3:$D$502,"&lt;="&amp;AE$3,Solicitudes!$E$3:$E$502,"&gt;="&amp;AE$3,Solicitudes!$G$3:$G$502,"Planificada")&gt;0,"P",""))))</f>
        <v/>
      </c>
      <c r="AF67" s="27">
        <f>IF(OR(AF$3="",$A67=""),"",IF(COUNTIFS(Solicitudes!$A$3:$A$502,$A67,Solicitudes!$D$3:$D$502,"&lt;="&amp;AF$3,Solicitudes!$E$3:$E$502,"&gt;="&amp;AF$3,Solicitudes!$G$3:$G$502,"Aprobada",Solicitudes!$L$3:$L$502,"&lt;&gt;Licencia",Solicitudes!$L$3:$L$502,"&lt;&gt;Ausencia")&gt;0,"V",IF(COUNTIFS(Solicitudes!$A$3:$A$502,$A67,Solicitudes!$D$3:$D$502,"&lt;="&amp;AF$3,Solicitudes!$E$3:$E$502,"&gt;="&amp;AF$3,Solicitudes!$G$3:$G$502,"Aprobada",Solicitudes!$L$3:$L$502,"Licencia")+COUNTIFS(Solicitudes!$A$3:$A$502,$A67,Solicitudes!$D$3:$D$502,"&lt;="&amp;AF$3,Solicitudes!$E$3:$E$502,"&gt;="&amp;AF$3,Solicitudes!$G$3:$G$502,"Aprobada",Solicitudes!$L$3:$L$502,"Ausencia")&gt;0,"L",IF(COUNTIFS(Solicitudes!$A$3:$A$502,$A67,Solicitudes!$D$3:$D$502,"&lt;="&amp;AF$3,Solicitudes!$E$3:$E$502,"&gt;="&amp;AF$3,Solicitudes!$G$3:$G$502,"Solicitada")+COUNTIFS(Solicitudes!$A$3:$A$502,$A67,Solicitudes!$D$3:$D$502,"&lt;="&amp;AF$3,Solicitudes!$E$3:$E$502,"&gt;="&amp;AF$3,Solicitudes!$G$3:$G$502,"Planificada")&gt;0,"P",""))))</f>
        <v/>
      </c>
      <c r="AG67" s="27">
        <f>IF(OR(AG$3="",$A67=""),"",IF(COUNTIFS(Solicitudes!$A$3:$A$502,$A67,Solicitudes!$D$3:$D$502,"&lt;="&amp;AG$3,Solicitudes!$E$3:$E$502,"&gt;="&amp;AG$3,Solicitudes!$G$3:$G$502,"Aprobada",Solicitudes!$L$3:$L$502,"&lt;&gt;Licencia",Solicitudes!$L$3:$L$502,"&lt;&gt;Ausencia")&gt;0,"V",IF(COUNTIFS(Solicitudes!$A$3:$A$502,$A67,Solicitudes!$D$3:$D$502,"&lt;="&amp;AG$3,Solicitudes!$E$3:$E$502,"&gt;="&amp;AG$3,Solicitudes!$G$3:$G$502,"Aprobada",Solicitudes!$L$3:$L$502,"Licencia")+COUNTIFS(Solicitudes!$A$3:$A$502,$A67,Solicitudes!$D$3:$D$502,"&lt;="&amp;AG$3,Solicitudes!$E$3:$E$502,"&gt;="&amp;AG$3,Solicitudes!$G$3:$G$502,"Aprobada",Solicitudes!$L$3:$L$502,"Ausencia")&gt;0,"L",IF(COUNTIFS(Solicitudes!$A$3:$A$502,$A67,Solicitudes!$D$3:$D$502,"&lt;="&amp;AG$3,Solicitudes!$E$3:$E$502,"&gt;="&amp;AG$3,Solicitudes!$G$3:$G$502,"Solicitada")+COUNTIFS(Solicitudes!$A$3:$A$502,$A67,Solicitudes!$D$3:$D$502,"&lt;="&amp;AG$3,Solicitudes!$E$3:$E$502,"&gt;="&amp;AG$3,Solicitudes!$G$3:$G$502,"Planificada")&gt;0,"P",""))))</f>
        <v/>
      </c>
    </row>
    <row r="68">
      <c r="A68">
        <f>IF(Saldos!A68="","",Saldos!A68)</f>
        <v/>
      </c>
      <c r="B68">
        <f>IF(A68="","",Saldos!B68)</f>
        <v/>
      </c>
      <c r="C68" s="27">
        <f>IF(OR(C$3="",$A68=""),"",IF(COUNTIFS(Solicitudes!$A$3:$A$502,$A68,Solicitudes!$D$3:$D$502,"&lt;="&amp;C$3,Solicitudes!$E$3:$E$502,"&gt;="&amp;C$3,Solicitudes!$G$3:$G$502,"Aprobada",Solicitudes!$L$3:$L$502,"&lt;&gt;Licencia",Solicitudes!$L$3:$L$502,"&lt;&gt;Ausencia")&gt;0,"V",IF(COUNTIFS(Solicitudes!$A$3:$A$502,$A68,Solicitudes!$D$3:$D$502,"&lt;="&amp;C$3,Solicitudes!$E$3:$E$502,"&gt;="&amp;C$3,Solicitudes!$G$3:$G$502,"Aprobada",Solicitudes!$L$3:$L$502,"Licencia")+COUNTIFS(Solicitudes!$A$3:$A$502,$A68,Solicitudes!$D$3:$D$502,"&lt;="&amp;C$3,Solicitudes!$E$3:$E$502,"&gt;="&amp;C$3,Solicitudes!$G$3:$G$502,"Aprobada",Solicitudes!$L$3:$L$502,"Ausencia")&gt;0,"L",IF(COUNTIFS(Solicitudes!$A$3:$A$502,$A68,Solicitudes!$D$3:$D$502,"&lt;="&amp;C$3,Solicitudes!$E$3:$E$502,"&gt;="&amp;C$3,Solicitudes!$G$3:$G$502,"Solicitada")+COUNTIFS(Solicitudes!$A$3:$A$502,$A68,Solicitudes!$D$3:$D$502,"&lt;="&amp;C$3,Solicitudes!$E$3:$E$502,"&gt;="&amp;C$3,Solicitudes!$G$3:$G$502,"Planificada")&gt;0,"P",""))))</f>
        <v/>
      </c>
      <c r="D68" s="27">
        <f>IF(OR(D$3="",$A68=""),"",IF(COUNTIFS(Solicitudes!$A$3:$A$502,$A68,Solicitudes!$D$3:$D$502,"&lt;="&amp;D$3,Solicitudes!$E$3:$E$502,"&gt;="&amp;D$3,Solicitudes!$G$3:$G$502,"Aprobada",Solicitudes!$L$3:$L$502,"&lt;&gt;Licencia",Solicitudes!$L$3:$L$502,"&lt;&gt;Ausencia")&gt;0,"V",IF(COUNTIFS(Solicitudes!$A$3:$A$502,$A68,Solicitudes!$D$3:$D$502,"&lt;="&amp;D$3,Solicitudes!$E$3:$E$502,"&gt;="&amp;D$3,Solicitudes!$G$3:$G$502,"Aprobada",Solicitudes!$L$3:$L$502,"Licencia")+COUNTIFS(Solicitudes!$A$3:$A$502,$A68,Solicitudes!$D$3:$D$502,"&lt;="&amp;D$3,Solicitudes!$E$3:$E$502,"&gt;="&amp;D$3,Solicitudes!$G$3:$G$502,"Aprobada",Solicitudes!$L$3:$L$502,"Ausencia")&gt;0,"L",IF(COUNTIFS(Solicitudes!$A$3:$A$502,$A68,Solicitudes!$D$3:$D$502,"&lt;="&amp;D$3,Solicitudes!$E$3:$E$502,"&gt;="&amp;D$3,Solicitudes!$G$3:$G$502,"Solicitada")+COUNTIFS(Solicitudes!$A$3:$A$502,$A68,Solicitudes!$D$3:$D$502,"&lt;="&amp;D$3,Solicitudes!$E$3:$E$502,"&gt;="&amp;D$3,Solicitudes!$G$3:$G$502,"Planificada")&gt;0,"P",""))))</f>
        <v/>
      </c>
      <c r="E68" s="27">
        <f>IF(OR(E$3="",$A68=""),"",IF(COUNTIFS(Solicitudes!$A$3:$A$502,$A68,Solicitudes!$D$3:$D$502,"&lt;="&amp;E$3,Solicitudes!$E$3:$E$502,"&gt;="&amp;E$3,Solicitudes!$G$3:$G$502,"Aprobada",Solicitudes!$L$3:$L$502,"&lt;&gt;Licencia",Solicitudes!$L$3:$L$502,"&lt;&gt;Ausencia")&gt;0,"V",IF(COUNTIFS(Solicitudes!$A$3:$A$502,$A68,Solicitudes!$D$3:$D$502,"&lt;="&amp;E$3,Solicitudes!$E$3:$E$502,"&gt;="&amp;E$3,Solicitudes!$G$3:$G$502,"Aprobada",Solicitudes!$L$3:$L$502,"Licencia")+COUNTIFS(Solicitudes!$A$3:$A$502,$A68,Solicitudes!$D$3:$D$502,"&lt;="&amp;E$3,Solicitudes!$E$3:$E$502,"&gt;="&amp;E$3,Solicitudes!$G$3:$G$502,"Aprobada",Solicitudes!$L$3:$L$502,"Ausencia")&gt;0,"L",IF(COUNTIFS(Solicitudes!$A$3:$A$502,$A68,Solicitudes!$D$3:$D$502,"&lt;="&amp;E$3,Solicitudes!$E$3:$E$502,"&gt;="&amp;E$3,Solicitudes!$G$3:$G$502,"Solicitada")+COUNTIFS(Solicitudes!$A$3:$A$502,$A68,Solicitudes!$D$3:$D$502,"&lt;="&amp;E$3,Solicitudes!$E$3:$E$502,"&gt;="&amp;E$3,Solicitudes!$G$3:$G$502,"Planificada")&gt;0,"P",""))))</f>
        <v/>
      </c>
      <c r="F68" s="27">
        <f>IF(OR(F$3="",$A68=""),"",IF(COUNTIFS(Solicitudes!$A$3:$A$502,$A68,Solicitudes!$D$3:$D$502,"&lt;="&amp;F$3,Solicitudes!$E$3:$E$502,"&gt;="&amp;F$3,Solicitudes!$G$3:$G$502,"Aprobada",Solicitudes!$L$3:$L$502,"&lt;&gt;Licencia",Solicitudes!$L$3:$L$502,"&lt;&gt;Ausencia")&gt;0,"V",IF(COUNTIFS(Solicitudes!$A$3:$A$502,$A68,Solicitudes!$D$3:$D$502,"&lt;="&amp;F$3,Solicitudes!$E$3:$E$502,"&gt;="&amp;F$3,Solicitudes!$G$3:$G$502,"Aprobada",Solicitudes!$L$3:$L$502,"Licencia")+COUNTIFS(Solicitudes!$A$3:$A$502,$A68,Solicitudes!$D$3:$D$502,"&lt;="&amp;F$3,Solicitudes!$E$3:$E$502,"&gt;="&amp;F$3,Solicitudes!$G$3:$G$502,"Aprobada",Solicitudes!$L$3:$L$502,"Ausencia")&gt;0,"L",IF(COUNTIFS(Solicitudes!$A$3:$A$502,$A68,Solicitudes!$D$3:$D$502,"&lt;="&amp;F$3,Solicitudes!$E$3:$E$502,"&gt;="&amp;F$3,Solicitudes!$G$3:$G$502,"Solicitada")+COUNTIFS(Solicitudes!$A$3:$A$502,$A68,Solicitudes!$D$3:$D$502,"&lt;="&amp;F$3,Solicitudes!$E$3:$E$502,"&gt;="&amp;F$3,Solicitudes!$G$3:$G$502,"Planificada")&gt;0,"P",""))))</f>
        <v/>
      </c>
      <c r="G68" s="27">
        <f>IF(OR(G$3="",$A68=""),"",IF(COUNTIFS(Solicitudes!$A$3:$A$502,$A68,Solicitudes!$D$3:$D$502,"&lt;="&amp;G$3,Solicitudes!$E$3:$E$502,"&gt;="&amp;G$3,Solicitudes!$G$3:$G$502,"Aprobada",Solicitudes!$L$3:$L$502,"&lt;&gt;Licencia",Solicitudes!$L$3:$L$502,"&lt;&gt;Ausencia")&gt;0,"V",IF(COUNTIFS(Solicitudes!$A$3:$A$502,$A68,Solicitudes!$D$3:$D$502,"&lt;="&amp;G$3,Solicitudes!$E$3:$E$502,"&gt;="&amp;G$3,Solicitudes!$G$3:$G$502,"Aprobada",Solicitudes!$L$3:$L$502,"Licencia")+COUNTIFS(Solicitudes!$A$3:$A$502,$A68,Solicitudes!$D$3:$D$502,"&lt;="&amp;G$3,Solicitudes!$E$3:$E$502,"&gt;="&amp;G$3,Solicitudes!$G$3:$G$502,"Aprobada",Solicitudes!$L$3:$L$502,"Ausencia")&gt;0,"L",IF(COUNTIFS(Solicitudes!$A$3:$A$502,$A68,Solicitudes!$D$3:$D$502,"&lt;="&amp;G$3,Solicitudes!$E$3:$E$502,"&gt;="&amp;G$3,Solicitudes!$G$3:$G$502,"Solicitada")+COUNTIFS(Solicitudes!$A$3:$A$502,$A68,Solicitudes!$D$3:$D$502,"&lt;="&amp;G$3,Solicitudes!$E$3:$E$502,"&gt;="&amp;G$3,Solicitudes!$G$3:$G$502,"Planificada")&gt;0,"P",""))))</f>
        <v/>
      </c>
      <c r="H68" s="27">
        <f>IF(OR(H$3="",$A68=""),"",IF(COUNTIFS(Solicitudes!$A$3:$A$502,$A68,Solicitudes!$D$3:$D$502,"&lt;="&amp;H$3,Solicitudes!$E$3:$E$502,"&gt;="&amp;H$3,Solicitudes!$G$3:$G$502,"Aprobada",Solicitudes!$L$3:$L$502,"&lt;&gt;Licencia",Solicitudes!$L$3:$L$502,"&lt;&gt;Ausencia")&gt;0,"V",IF(COUNTIFS(Solicitudes!$A$3:$A$502,$A68,Solicitudes!$D$3:$D$502,"&lt;="&amp;H$3,Solicitudes!$E$3:$E$502,"&gt;="&amp;H$3,Solicitudes!$G$3:$G$502,"Aprobada",Solicitudes!$L$3:$L$502,"Licencia")+COUNTIFS(Solicitudes!$A$3:$A$502,$A68,Solicitudes!$D$3:$D$502,"&lt;="&amp;H$3,Solicitudes!$E$3:$E$502,"&gt;="&amp;H$3,Solicitudes!$G$3:$G$502,"Aprobada",Solicitudes!$L$3:$L$502,"Ausencia")&gt;0,"L",IF(COUNTIFS(Solicitudes!$A$3:$A$502,$A68,Solicitudes!$D$3:$D$502,"&lt;="&amp;H$3,Solicitudes!$E$3:$E$502,"&gt;="&amp;H$3,Solicitudes!$G$3:$G$502,"Solicitada")+COUNTIFS(Solicitudes!$A$3:$A$502,$A68,Solicitudes!$D$3:$D$502,"&lt;="&amp;H$3,Solicitudes!$E$3:$E$502,"&gt;="&amp;H$3,Solicitudes!$G$3:$G$502,"Planificada")&gt;0,"P",""))))</f>
        <v/>
      </c>
      <c r="I68" s="27">
        <f>IF(OR(I$3="",$A68=""),"",IF(COUNTIFS(Solicitudes!$A$3:$A$502,$A68,Solicitudes!$D$3:$D$502,"&lt;="&amp;I$3,Solicitudes!$E$3:$E$502,"&gt;="&amp;I$3,Solicitudes!$G$3:$G$502,"Aprobada",Solicitudes!$L$3:$L$502,"&lt;&gt;Licencia",Solicitudes!$L$3:$L$502,"&lt;&gt;Ausencia")&gt;0,"V",IF(COUNTIFS(Solicitudes!$A$3:$A$502,$A68,Solicitudes!$D$3:$D$502,"&lt;="&amp;I$3,Solicitudes!$E$3:$E$502,"&gt;="&amp;I$3,Solicitudes!$G$3:$G$502,"Aprobada",Solicitudes!$L$3:$L$502,"Licencia")+COUNTIFS(Solicitudes!$A$3:$A$502,$A68,Solicitudes!$D$3:$D$502,"&lt;="&amp;I$3,Solicitudes!$E$3:$E$502,"&gt;="&amp;I$3,Solicitudes!$G$3:$G$502,"Aprobada",Solicitudes!$L$3:$L$502,"Ausencia")&gt;0,"L",IF(COUNTIFS(Solicitudes!$A$3:$A$502,$A68,Solicitudes!$D$3:$D$502,"&lt;="&amp;I$3,Solicitudes!$E$3:$E$502,"&gt;="&amp;I$3,Solicitudes!$G$3:$G$502,"Solicitada")+COUNTIFS(Solicitudes!$A$3:$A$502,$A68,Solicitudes!$D$3:$D$502,"&lt;="&amp;I$3,Solicitudes!$E$3:$E$502,"&gt;="&amp;I$3,Solicitudes!$G$3:$G$502,"Planificada")&gt;0,"P",""))))</f>
        <v/>
      </c>
      <c r="J68" s="27">
        <f>IF(OR(J$3="",$A68=""),"",IF(COUNTIFS(Solicitudes!$A$3:$A$502,$A68,Solicitudes!$D$3:$D$502,"&lt;="&amp;J$3,Solicitudes!$E$3:$E$502,"&gt;="&amp;J$3,Solicitudes!$G$3:$G$502,"Aprobada",Solicitudes!$L$3:$L$502,"&lt;&gt;Licencia",Solicitudes!$L$3:$L$502,"&lt;&gt;Ausencia")&gt;0,"V",IF(COUNTIFS(Solicitudes!$A$3:$A$502,$A68,Solicitudes!$D$3:$D$502,"&lt;="&amp;J$3,Solicitudes!$E$3:$E$502,"&gt;="&amp;J$3,Solicitudes!$G$3:$G$502,"Aprobada",Solicitudes!$L$3:$L$502,"Licencia")+COUNTIFS(Solicitudes!$A$3:$A$502,$A68,Solicitudes!$D$3:$D$502,"&lt;="&amp;J$3,Solicitudes!$E$3:$E$502,"&gt;="&amp;J$3,Solicitudes!$G$3:$G$502,"Aprobada",Solicitudes!$L$3:$L$502,"Ausencia")&gt;0,"L",IF(COUNTIFS(Solicitudes!$A$3:$A$502,$A68,Solicitudes!$D$3:$D$502,"&lt;="&amp;J$3,Solicitudes!$E$3:$E$502,"&gt;="&amp;J$3,Solicitudes!$G$3:$G$502,"Solicitada")+COUNTIFS(Solicitudes!$A$3:$A$502,$A68,Solicitudes!$D$3:$D$502,"&lt;="&amp;J$3,Solicitudes!$E$3:$E$502,"&gt;="&amp;J$3,Solicitudes!$G$3:$G$502,"Planificada")&gt;0,"P",""))))</f>
        <v/>
      </c>
      <c r="K68" s="27">
        <f>IF(OR(K$3="",$A68=""),"",IF(COUNTIFS(Solicitudes!$A$3:$A$502,$A68,Solicitudes!$D$3:$D$502,"&lt;="&amp;K$3,Solicitudes!$E$3:$E$502,"&gt;="&amp;K$3,Solicitudes!$G$3:$G$502,"Aprobada",Solicitudes!$L$3:$L$502,"&lt;&gt;Licencia",Solicitudes!$L$3:$L$502,"&lt;&gt;Ausencia")&gt;0,"V",IF(COUNTIFS(Solicitudes!$A$3:$A$502,$A68,Solicitudes!$D$3:$D$502,"&lt;="&amp;K$3,Solicitudes!$E$3:$E$502,"&gt;="&amp;K$3,Solicitudes!$G$3:$G$502,"Aprobada",Solicitudes!$L$3:$L$502,"Licencia")+COUNTIFS(Solicitudes!$A$3:$A$502,$A68,Solicitudes!$D$3:$D$502,"&lt;="&amp;K$3,Solicitudes!$E$3:$E$502,"&gt;="&amp;K$3,Solicitudes!$G$3:$G$502,"Aprobada",Solicitudes!$L$3:$L$502,"Ausencia")&gt;0,"L",IF(COUNTIFS(Solicitudes!$A$3:$A$502,$A68,Solicitudes!$D$3:$D$502,"&lt;="&amp;K$3,Solicitudes!$E$3:$E$502,"&gt;="&amp;K$3,Solicitudes!$G$3:$G$502,"Solicitada")+COUNTIFS(Solicitudes!$A$3:$A$502,$A68,Solicitudes!$D$3:$D$502,"&lt;="&amp;K$3,Solicitudes!$E$3:$E$502,"&gt;="&amp;K$3,Solicitudes!$G$3:$G$502,"Planificada")&gt;0,"P",""))))</f>
        <v/>
      </c>
      <c r="L68" s="27">
        <f>IF(OR(L$3="",$A68=""),"",IF(COUNTIFS(Solicitudes!$A$3:$A$502,$A68,Solicitudes!$D$3:$D$502,"&lt;="&amp;L$3,Solicitudes!$E$3:$E$502,"&gt;="&amp;L$3,Solicitudes!$G$3:$G$502,"Aprobada",Solicitudes!$L$3:$L$502,"&lt;&gt;Licencia",Solicitudes!$L$3:$L$502,"&lt;&gt;Ausencia")&gt;0,"V",IF(COUNTIFS(Solicitudes!$A$3:$A$502,$A68,Solicitudes!$D$3:$D$502,"&lt;="&amp;L$3,Solicitudes!$E$3:$E$502,"&gt;="&amp;L$3,Solicitudes!$G$3:$G$502,"Aprobada",Solicitudes!$L$3:$L$502,"Licencia")+COUNTIFS(Solicitudes!$A$3:$A$502,$A68,Solicitudes!$D$3:$D$502,"&lt;="&amp;L$3,Solicitudes!$E$3:$E$502,"&gt;="&amp;L$3,Solicitudes!$G$3:$G$502,"Aprobada",Solicitudes!$L$3:$L$502,"Ausencia")&gt;0,"L",IF(COUNTIFS(Solicitudes!$A$3:$A$502,$A68,Solicitudes!$D$3:$D$502,"&lt;="&amp;L$3,Solicitudes!$E$3:$E$502,"&gt;="&amp;L$3,Solicitudes!$G$3:$G$502,"Solicitada")+COUNTIFS(Solicitudes!$A$3:$A$502,$A68,Solicitudes!$D$3:$D$502,"&lt;="&amp;L$3,Solicitudes!$E$3:$E$502,"&gt;="&amp;L$3,Solicitudes!$G$3:$G$502,"Planificada")&gt;0,"P",""))))</f>
        <v/>
      </c>
      <c r="M68" s="27">
        <f>IF(OR(M$3="",$A68=""),"",IF(COUNTIFS(Solicitudes!$A$3:$A$502,$A68,Solicitudes!$D$3:$D$502,"&lt;="&amp;M$3,Solicitudes!$E$3:$E$502,"&gt;="&amp;M$3,Solicitudes!$G$3:$G$502,"Aprobada",Solicitudes!$L$3:$L$502,"&lt;&gt;Licencia",Solicitudes!$L$3:$L$502,"&lt;&gt;Ausencia")&gt;0,"V",IF(COUNTIFS(Solicitudes!$A$3:$A$502,$A68,Solicitudes!$D$3:$D$502,"&lt;="&amp;M$3,Solicitudes!$E$3:$E$502,"&gt;="&amp;M$3,Solicitudes!$G$3:$G$502,"Aprobada",Solicitudes!$L$3:$L$502,"Licencia")+COUNTIFS(Solicitudes!$A$3:$A$502,$A68,Solicitudes!$D$3:$D$502,"&lt;="&amp;M$3,Solicitudes!$E$3:$E$502,"&gt;="&amp;M$3,Solicitudes!$G$3:$G$502,"Aprobada",Solicitudes!$L$3:$L$502,"Ausencia")&gt;0,"L",IF(COUNTIFS(Solicitudes!$A$3:$A$502,$A68,Solicitudes!$D$3:$D$502,"&lt;="&amp;M$3,Solicitudes!$E$3:$E$502,"&gt;="&amp;M$3,Solicitudes!$G$3:$G$502,"Solicitada")+COUNTIFS(Solicitudes!$A$3:$A$502,$A68,Solicitudes!$D$3:$D$502,"&lt;="&amp;M$3,Solicitudes!$E$3:$E$502,"&gt;="&amp;M$3,Solicitudes!$G$3:$G$502,"Planificada")&gt;0,"P",""))))</f>
        <v/>
      </c>
      <c r="N68" s="27">
        <f>IF(OR(N$3="",$A68=""),"",IF(COUNTIFS(Solicitudes!$A$3:$A$502,$A68,Solicitudes!$D$3:$D$502,"&lt;="&amp;N$3,Solicitudes!$E$3:$E$502,"&gt;="&amp;N$3,Solicitudes!$G$3:$G$502,"Aprobada",Solicitudes!$L$3:$L$502,"&lt;&gt;Licencia",Solicitudes!$L$3:$L$502,"&lt;&gt;Ausencia")&gt;0,"V",IF(COUNTIFS(Solicitudes!$A$3:$A$502,$A68,Solicitudes!$D$3:$D$502,"&lt;="&amp;N$3,Solicitudes!$E$3:$E$502,"&gt;="&amp;N$3,Solicitudes!$G$3:$G$502,"Aprobada",Solicitudes!$L$3:$L$502,"Licencia")+COUNTIFS(Solicitudes!$A$3:$A$502,$A68,Solicitudes!$D$3:$D$502,"&lt;="&amp;N$3,Solicitudes!$E$3:$E$502,"&gt;="&amp;N$3,Solicitudes!$G$3:$G$502,"Aprobada",Solicitudes!$L$3:$L$502,"Ausencia")&gt;0,"L",IF(COUNTIFS(Solicitudes!$A$3:$A$502,$A68,Solicitudes!$D$3:$D$502,"&lt;="&amp;N$3,Solicitudes!$E$3:$E$502,"&gt;="&amp;N$3,Solicitudes!$G$3:$G$502,"Solicitada")+COUNTIFS(Solicitudes!$A$3:$A$502,$A68,Solicitudes!$D$3:$D$502,"&lt;="&amp;N$3,Solicitudes!$E$3:$E$502,"&gt;="&amp;N$3,Solicitudes!$G$3:$G$502,"Planificada")&gt;0,"P",""))))</f>
        <v/>
      </c>
      <c r="O68" s="27">
        <f>IF(OR(O$3="",$A68=""),"",IF(COUNTIFS(Solicitudes!$A$3:$A$502,$A68,Solicitudes!$D$3:$D$502,"&lt;="&amp;O$3,Solicitudes!$E$3:$E$502,"&gt;="&amp;O$3,Solicitudes!$G$3:$G$502,"Aprobada",Solicitudes!$L$3:$L$502,"&lt;&gt;Licencia",Solicitudes!$L$3:$L$502,"&lt;&gt;Ausencia")&gt;0,"V",IF(COUNTIFS(Solicitudes!$A$3:$A$502,$A68,Solicitudes!$D$3:$D$502,"&lt;="&amp;O$3,Solicitudes!$E$3:$E$502,"&gt;="&amp;O$3,Solicitudes!$G$3:$G$502,"Aprobada",Solicitudes!$L$3:$L$502,"Licencia")+COUNTIFS(Solicitudes!$A$3:$A$502,$A68,Solicitudes!$D$3:$D$502,"&lt;="&amp;O$3,Solicitudes!$E$3:$E$502,"&gt;="&amp;O$3,Solicitudes!$G$3:$G$502,"Aprobada",Solicitudes!$L$3:$L$502,"Ausencia")&gt;0,"L",IF(COUNTIFS(Solicitudes!$A$3:$A$502,$A68,Solicitudes!$D$3:$D$502,"&lt;="&amp;O$3,Solicitudes!$E$3:$E$502,"&gt;="&amp;O$3,Solicitudes!$G$3:$G$502,"Solicitada")+COUNTIFS(Solicitudes!$A$3:$A$502,$A68,Solicitudes!$D$3:$D$502,"&lt;="&amp;O$3,Solicitudes!$E$3:$E$502,"&gt;="&amp;O$3,Solicitudes!$G$3:$G$502,"Planificada")&gt;0,"P",""))))</f>
        <v/>
      </c>
      <c r="P68" s="27">
        <f>IF(OR(P$3="",$A68=""),"",IF(COUNTIFS(Solicitudes!$A$3:$A$502,$A68,Solicitudes!$D$3:$D$502,"&lt;="&amp;P$3,Solicitudes!$E$3:$E$502,"&gt;="&amp;P$3,Solicitudes!$G$3:$G$502,"Aprobada",Solicitudes!$L$3:$L$502,"&lt;&gt;Licencia",Solicitudes!$L$3:$L$502,"&lt;&gt;Ausencia")&gt;0,"V",IF(COUNTIFS(Solicitudes!$A$3:$A$502,$A68,Solicitudes!$D$3:$D$502,"&lt;="&amp;P$3,Solicitudes!$E$3:$E$502,"&gt;="&amp;P$3,Solicitudes!$G$3:$G$502,"Aprobada",Solicitudes!$L$3:$L$502,"Licencia")+COUNTIFS(Solicitudes!$A$3:$A$502,$A68,Solicitudes!$D$3:$D$502,"&lt;="&amp;P$3,Solicitudes!$E$3:$E$502,"&gt;="&amp;P$3,Solicitudes!$G$3:$G$502,"Aprobada",Solicitudes!$L$3:$L$502,"Ausencia")&gt;0,"L",IF(COUNTIFS(Solicitudes!$A$3:$A$502,$A68,Solicitudes!$D$3:$D$502,"&lt;="&amp;P$3,Solicitudes!$E$3:$E$502,"&gt;="&amp;P$3,Solicitudes!$G$3:$G$502,"Solicitada")+COUNTIFS(Solicitudes!$A$3:$A$502,$A68,Solicitudes!$D$3:$D$502,"&lt;="&amp;P$3,Solicitudes!$E$3:$E$502,"&gt;="&amp;P$3,Solicitudes!$G$3:$G$502,"Planificada")&gt;0,"P",""))))</f>
        <v/>
      </c>
      <c r="Q68" s="27">
        <f>IF(OR(Q$3="",$A68=""),"",IF(COUNTIFS(Solicitudes!$A$3:$A$502,$A68,Solicitudes!$D$3:$D$502,"&lt;="&amp;Q$3,Solicitudes!$E$3:$E$502,"&gt;="&amp;Q$3,Solicitudes!$G$3:$G$502,"Aprobada",Solicitudes!$L$3:$L$502,"&lt;&gt;Licencia",Solicitudes!$L$3:$L$502,"&lt;&gt;Ausencia")&gt;0,"V",IF(COUNTIFS(Solicitudes!$A$3:$A$502,$A68,Solicitudes!$D$3:$D$502,"&lt;="&amp;Q$3,Solicitudes!$E$3:$E$502,"&gt;="&amp;Q$3,Solicitudes!$G$3:$G$502,"Aprobada",Solicitudes!$L$3:$L$502,"Licencia")+COUNTIFS(Solicitudes!$A$3:$A$502,$A68,Solicitudes!$D$3:$D$502,"&lt;="&amp;Q$3,Solicitudes!$E$3:$E$502,"&gt;="&amp;Q$3,Solicitudes!$G$3:$G$502,"Aprobada",Solicitudes!$L$3:$L$502,"Ausencia")&gt;0,"L",IF(COUNTIFS(Solicitudes!$A$3:$A$502,$A68,Solicitudes!$D$3:$D$502,"&lt;="&amp;Q$3,Solicitudes!$E$3:$E$502,"&gt;="&amp;Q$3,Solicitudes!$G$3:$G$502,"Solicitada")+COUNTIFS(Solicitudes!$A$3:$A$502,$A68,Solicitudes!$D$3:$D$502,"&lt;="&amp;Q$3,Solicitudes!$E$3:$E$502,"&gt;="&amp;Q$3,Solicitudes!$G$3:$G$502,"Planificada")&gt;0,"P",""))))</f>
        <v/>
      </c>
      <c r="R68" s="27">
        <f>IF(OR(R$3="",$A68=""),"",IF(COUNTIFS(Solicitudes!$A$3:$A$502,$A68,Solicitudes!$D$3:$D$502,"&lt;="&amp;R$3,Solicitudes!$E$3:$E$502,"&gt;="&amp;R$3,Solicitudes!$G$3:$G$502,"Aprobada",Solicitudes!$L$3:$L$502,"&lt;&gt;Licencia",Solicitudes!$L$3:$L$502,"&lt;&gt;Ausencia")&gt;0,"V",IF(COUNTIFS(Solicitudes!$A$3:$A$502,$A68,Solicitudes!$D$3:$D$502,"&lt;="&amp;R$3,Solicitudes!$E$3:$E$502,"&gt;="&amp;R$3,Solicitudes!$G$3:$G$502,"Aprobada",Solicitudes!$L$3:$L$502,"Licencia")+COUNTIFS(Solicitudes!$A$3:$A$502,$A68,Solicitudes!$D$3:$D$502,"&lt;="&amp;R$3,Solicitudes!$E$3:$E$502,"&gt;="&amp;R$3,Solicitudes!$G$3:$G$502,"Aprobada",Solicitudes!$L$3:$L$502,"Ausencia")&gt;0,"L",IF(COUNTIFS(Solicitudes!$A$3:$A$502,$A68,Solicitudes!$D$3:$D$502,"&lt;="&amp;R$3,Solicitudes!$E$3:$E$502,"&gt;="&amp;R$3,Solicitudes!$G$3:$G$502,"Solicitada")+COUNTIFS(Solicitudes!$A$3:$A$502,$A68,Solicitudes!$D$3:$D$502,"&lt;="&amp;R$3,Solicitudes!$E$3:$E$502,"&gt;="&amp;R$3,Solicitudes!$G$3:$G$502,"Planificada")&gt;0,"P",""))))</f>
        <v/>
      </c>
      <c r="S68" s="27">
        <f>IF(OR(S$3="",$A68=""),"",IF(COUNTIFS(Solicitudes!$A$3:$A$502,$A68,Solicitudes!$D$3:$D$502,"&lt;="&amp;S$3,Solicitudes!$E$3:$E$502,"&gt;="&amp;S$3,Solicitudes!$G$3:$G$502,"Aprobada",Solicitudes!$L$3:$L$502,"&lt;&gt;Licencia",Solicitudes!$L$3:$L$502,"&lt;&gt;Ausencia")&gt;0,"V",IF(COUNTIFS(Solicitudes!$A$3:$A$502,$A68,Solicitudes!$D$3:$D$502,"&lt;="&amp;S$3,Solicitudes!$E$3:$E$502,"&gt;="&amp;S$3,Solicitudes!$G$3:$G$502,"Aprobada",Solicitudes!$L$3:$L$502,"Licencia")+COUNTIFS(Solicitudes!$A$3:$A$502,$A68,Solicitudes!$D$3:$D$502,"&lt;="&amp;S$3,Solicitudes!$E$3:$E$502,"&gt;="&amp;S$3,Solicitudes!$G$3:$G$502,"Aprobada",Solicitudes!$L$3:$L$502,"Ausencia")&gt;0,"L",IF(COUNTIFS(Solicitudes!$A$3:$A$502,$A68,Solicitudes!$D$3:$D$502,"&lt;="&amp;S$3,Solicitudes!$E$3:$E$502,"&gt;="&amp;S$3,Solicitudes!$G$3:$G$502,"Solicitada")+COUNTIFS(Solicitudes!$A$3:$A$502,$A68,Solicitudes!$D$3:$D$502,"&lt;="&amp;S$3,Solicitudes!$E$3:$E$502,"&gt;="&amp;S$3,Solicitudes!$G$3:$G$502,"Planificada")&gt;0,"P",""))))</f>
        <v/>
      </c>
      <c r="T68" s="27">
        <f>IF(OR(T$3="",$A68=""),"",IF(COUNTIFS(Solicitudes!$A$3:$A$502,$A68,Solicitudes!$D$3:$D$502,"&lt;="&amp;T$3,Solicitudes!$E$3:$E$502,"&gt;="&amp;T$3,Solicitudes!$G$3:$G$502,"Aprobada",Solicitudes!$L$3:$L$502,"&lt;&gt;Licencia",Solicitudes!$L$3:$L$502,"&lt;&gt;Ausencia")&gt;0,"V",IF(COUNTIFS(Solicitudes!$A$3:$A$502,$A68,Solicitudes!$D$3:$D$502,"&lt;="&amp;T$3,Solicitudes!$E$3:$E$502,"&gt;="&amp;T$3,Solicitudes!$G$3:$G$502,"Aprobada",Solicitudes!$L$3:$L$502,"Licencia")+COUNTIFS(Solicitudes!$A$3:$A$502,$A68,Solicitudes!$D$3:$D$502,"&lt;="&amp;T$3,Solicitudes!$E$3:$E$502,"&gt;="&amp;T$3,Solicitudes!$G$3:$G$502,"Aprobada",Solicitudes!$L$3:$L$502,"Ausencia")&gt;0,"L",IF(COUNTIFS(Solicitudes!$A$3:$A$502,$A68,Solicitudes!$D$3:$D$502,"&lt;="&amp;T$3,Solicitudes!$E$3:$E$502,"&gt;="&amp;T$3,Solicitudes!$G$3:$G$502,"Solicitada")+COUNTIFS(Solicitudes!$A$3:$A$502,$A68,Solicitudes!$D$3:$D$502,"&lt;="&amp;T$3,Solicitudes!$E$3:$E$502,"&gt;="&amp;T$3,Solicitudes!$G$3:$G$502,"Planificada")&gt;0,"P",""))))</f>
        <v/>
      </c>
      <c r="U68" s="27">
        <f>IF(OR(U$3="",$A68=""),"",IF(COUNTIFS(Solicitudes!$A$3:$A$502,$A68,Solicitudes!$D$3:$D$502,"&lt;="&amp;U$3,Solicitudes!$E$3:$E$502,"&gt;="&amp;U$3,Solicitudes!$G$3:$G$502,"Aprobada",Solicitudes!$L$3:$L$502,"&lt;&gt;Licencia",Solicitudes!$L$3:$L$502,"&lt;&gt;Ausencia")&gt;0,"V",IF(COUNTIFS(Solicitudes!$A$3:$A$502,$A68,Solicitudes!$D$3:$D$502,"&lt;="&amp;U$3,Solicitudes!$E$3:$E$502,"&gt;="&amp;U$3,Solicitudes!$G$3:$G$502,"Aprobada",Solicitudes!$L$3:$L$502,"Licencia")+COUNTIFS(Solicitudes!$A$3:$A$502,$A68,Solicitudes!$D$3:$D$502,"&lt;="&amp;U$3,Solicitudes!$E$3:$E$502,"&gt;="&amp;U$3,Solicitudes!$G$3:$G$502,"Aprobada",Solicitudes!$L$3:$L$502,"Ausencia")&gt;0,"L",IF(COUNTIFS(Solicitudes!$A$3:$A$502,$A68,Solicitudes!$D$3:$D$502,"&lt;="&amp;U$3,Solicitudes!$E$3:$E$502,"&gt;="&amp;U$3,Solicitudes!$G$3:$G$502,"Solicitada")+COUNTIFS(Solicitudes!$A$3:$A$502,$A68,Solicitudes!$D$3:$D$502,"&lt;="&amp;U$3,Solicitudes!$E$3:$E$502,"&gt;="&amp;U$3,Solicitudes!$G$3:$G$502,"Planificada")&gt;0,"P",""))))</f>
        <v/>
      </c>
      <c r="V68" s="27">
        <f>IF(OR(V$3="",$A68=""),"",IF(COUNTIFS(Solicitudes!$A$3:$A$502,$A68,Solicitudes!$D$3:$D$502,"&lt;="&amp;V$3,Solicitudes!$E$3:$E$502,"&gt;="&amp;V$3,Solicitudes!$G$3:$G$502,"Aprobada",Solicitudes!$L$3:$L$502,"&lt;&gt;Licencia",Solicitudes!$L$3:$L$502,"&lt;&gt;Ausencia")&gt;0,"V",IF(COUNTIFS(Solicitudes!$A$3:$A$502,$A68,Solicitudes!$D$3:$D$502,"&lt;="&amp;V$3,Solicitudes!$E$3:$E$502,"&gt;="&amp;V$3,Solicitudes!$G$3:$G$502,"Aprobada",Solicitudes!$L$3:$L$502,"Licencia")+COUNTIFS(Solicitudes!$A$3:$A$502,$A68,Solicitudes!$D$3:$D$502,"&lt;="&amp;V$3,Solicitudes!$E$3:$E$502,"&gt;="&amp;V$3,Solicitudes!$G$3:$G$502,"Aprobada",Solicitudes!$L$3:$L$502,"Ausencia")&gt;0,"L",IF(COUNTIFS(Solicitudes!$A$3:$A$502,$A68,Solicitudes!$D$3:$D$502,"&lt;="&amp;V$3,Solicitudes!$E$3:$E$502,"&gt;="&amp;V$3,Solicitudes!$G$3:$G$502,"Solicitada")+COUNTIFS(Solicitudes!$A$3:$A$502,$A68,Solicitudes!$D$3:$D$502,"&lt;="&amp;V$3,Solicitudes!$E$3:$E$502,"&gt;="&amp;V$3,Solicitudes!$G$3:$G$502,"Planificada")&gt;0,"P",""))))</f>
        <v/>
      </c>
      <c r="W68" s="27">
        <f>IF(OR(W$3="",$A68=""),"",IF(COUNTIFS(Solicitudes!$A$3:$A$502,$A68,Solicitudes!$D$3:$D$502,"&lt;="&amp;W$3,Solicitudes!$E$3:$E$502,"&gt;="&amp;W$3,Solicitudes!$G$3:$G$502,"Aprobada",Solicitudes!$L$3:$L$502,"&lt;&gt;Licencia",Solicitudes!$L$3:$L$502,"&lt;&gt;Ausencia")&gt;0,"V",IF(COUNTIFS(Solicitudes!$A$3:$A$502,$A68,Solicitudes!$D$3:$D$502,"&lt;="&amp;W$3,Solicitudes!$E$3:$E$502,"&gt;="&amp;W$3,Solicitudes!$G$3:$G$502,"Aprobada",Solicitudes!$L$3:$L$502,"Licencia")+COUNTIFS(Solicitudes!$A$3:$A$502,$A68,Solicitudes!$D$3:$D$502,"&lt;="&amp;W$3,Solicitudes!$E$3:$E$502,"&gt;="&amp;W$3,Solicitudes!$G$3:$G$502,"Aprobada",Solicitudes!$L$3:$L$502,"Ausencia")&gt;0,"L",IF(COUNTIFS(Solicitudes!$A$3:$A$502,$A68,Solicitudes!$D$3:$D$502,"&lt;="&amp;W$3,Solicitudes!$E$3:$E$502,"&gt;="&amp;W$3,Solicitudes!$G$3:$G$502,"Solicitada")+COUNTIFS(Solicitudes!$A$3:$A$502,$A68,Solicitudes!$D$3:$D$502,"&lt;="&amp;W$3,Solicitudes!$E$3:$E$502,"&gt;="&amp;W$3,Solicitudes!$G$3:$G$502,"Planificada")&gt;0,"P",""))))</f>
        <v/>
      </c>
      <c r="X68" s="27">
        <f>IF(OR(X$3="",$A68=""),"",IF(COUNTIFS(Solicitudes!$A$3:$A$502,$A68,Solicitudes!$D$3:$D$502,"&lt;="&amp;X$3,Solicitudes!$E$3:$E$502,"&gt;="&amp;X$3,Solicitudes!$G$3:$G$502,"Aprobada",Solicitudes!$L$3:$L$502,"&lt;&gt;Licencia",Solicitudes!$L$3:$L$502,"&lt;&gt;Ausencia")&gt;0,"V",IF(COUNTIFS(Solicitudes!$A$3:$A$502,$A68,Solicitudes!$D$3:$D$502,"&lt;="&amp;X$3,Solicitudes!$E$3:$E$502,"&gt;="&amp;X$3,Solicitudes!$G$3:$G$502,"Aprobada",Solicitudes!$L$3:$L$502,"Licencia")+COUNTIFS(Solicitudes!$A$3:$A$502,$A68,Solicitudes!$D$3:$D$502,"&lt;="&amp;X$3,Solicitudes!$E$3:$E$502,"&gt;="&amp;X$3,Solicitudes!$G$3:$G$502,"Aprobada",Solicitudes!$L$3:$L$502,"Ausencia")&gt;0,"L",IF(COUNTIFS(Solicitudes!$A$3:$A$502,$A68,Solicitudes!$D$3:$D$502,"&lt;="&amp;X$3,Solicitudes!$E$3:$E$502,"&gt;="&amp;X$3,Solicitudes!$G$3:$G$502,"Solicitada")+COUNTIFS(Solicitudes!$A$3:$A$502,$A68,Solicitudes!$D$3:$D$502,"&lt;="&amp;X$3,Solicitudes!$E$3:$E$502,"&gt;="&amp;X$3,Solicitudes!$G$3:$G$502,"Planificada")&gt;0,"P",""))))</f>
        <v/>
      </c>
      <c r="Y68" s="27">
        <f>IF(OR(Y$3="",$A68=""),"",IF(COUNTIFS(Solicitudes!$A$3:$A$502,$A68,Solicitudes!$D$3:$D$502,"&lt;="&amp;Y$3,Solicitudes!$E$3:$E$502,"&gt;="&amp;Y$3,Solicitudes!$G$3:$G$502,"Aprobada",Solicitudes!$L$3:$L$502,"&lt;&gt;Licencia",Solicitudes!$L$3:$L$502,"&lt;&gt;Ausencia")&gt;0,"V",IF(COUNTIFS(Solicitudes!$A$3:$A$502,$A68,Solicitudes!$D$3:$D$502,"&lt;="&amp;Y$3,Solicitudes!$E$3:$E$502,"&gt;="&amp;Y$3,Solicitudes!$G$3:$G$502,"Aprobada",Solicitudes!$L$3:$L$502,"Licencia")+COUNTIFS(Solicitudes!$A$3:$A$502,$A68,Solicitudes!$D$3:$D$502,"&lt;="&amp;Y$3,Solicitudes!$E$3:$E$502,"&gt;="&amp;Y$3,Solicitudes!$G$3:$G$502,"Aprobada",Solicitudes!$L$3:$L$502,"Ausencia")&gt;0,"L",IF(COUNTIFS(Solicitudes!$A$3:$A$502,$A68,Solicitudes!$D$3:$D$502,"&lt;="&amp;Y$3,Solicitudes!$E$3:$E$502,"&gt;="&amp;Y$3,Solicitudes!$G$3:$G$502,"Solicitada")+COUNTIFS(Solicitudes!$A$3:$A$502,$A68,Solicitudes!$D$3:$D$502,"&lt;="&amp;Y$3,Solicitudes!$E$3:$E$502,"&gt;="&amp;Y$3,Solicitudes!$G$3:$G$502,"Planificada")&gt;0,"P",""))))</f>
        <v/>
      </c>
      <c r="Z68" s="27">
        <f>IF(OR(Z$3="",$A68=""),"",IF(COUNTIFS(Solicitudes!$A$3:$A$502,$A68,Solicitudes!$D$3:$D$502,"&lt;="&amp;Z$3,Solicitudes!$E$3:$E$502,"&gt;="&amp;Z$3,Solicitudes!$G$3:$G$502,"Aprobada",Solicitudes!$L$3:$L$502,"&lt;&gt;Licencia",Solicitudes!$L$3:$L$502,"&lt;&gt;Ausencia")&gt;0,"V",IF(COUNTIFS(Solicitudes!$A$3:$A$502,$A68,Solicitudes!$D$3:$D$502,"&lt;="&amp;Z$3,Solicitudes!$E$3:$E$502,"&gt;="&amp;Z$3,Solicitudes!$G$3:$G$502,"Aprobada",Solicitudes!$L$3:$L$502,"Licencia")+COUNTIFS(Solicitudes!$A$3:$A$502,$A68,Solicitudes!$D$3:$D$502,"&lt;="&amp;Z$3,Solicitudes!$E$3:$E$502,"&gt;="&amp;Z$3,Solicitudes!$G$3:$G$502,"Aprobada",Solicitudes!$L$3:$L$502,"Ausencia")&gt;0,"L",IF(COUNTIFS(Solicitudes!$A$3:$A$502,$A68,Solicitudes!$D$3:$D$502,"&lt;="&amp;Z$3,Solicitudes!$E$3:$E$502,"&gt;="&amp;Z$3,Solicitudes!$G$3:$G$502,"Solicitada")+COUNTIFS(Solicitudes!$A$3:$A$502,$A68,Solicitudes!$D$3:$D$502,"&lt;="&amp;Z$3,Solicitudes!$E$3:$E$502,"&gt;="&amp;Z$3,Solicitudes!$G$3:$G$502,"Planificada")&gt;0,"P",""))))</f>
        <v/>
      </c>
      <c r="AA68" s="27">
        <f>IF(OR(AA$3="",$A68=""),"",IF(COUNTIFS(Solicitudes!$A$3:$A$502,$A68,Solicitudes!$D$3:$D$502,"&lt;="&amp;AA$3,Solicitudes!$E$3:$E$502,"&gt;="&amp;AA$3,Solicitudes!$G$3:$G$502,"Aprobada",Solicitudes!$L$3:$L$502,"&lt;&gt;Licencia",Solicitudes!$L$3:$L$502,"&lt;&gt;Ausencia")&gt;0,"V",IF(COUNTIFS(Solicitudes!$A$3:$A$502,$A68,Solicitudes!$D$3:$D$502,"&lt;="&amp;AA$3,Solicitudes!$E$3:$E$502,"&gt;="&amp;AA$3,Solicitudes!$G$3:$G$502,"Aprobada",Solicitudes!$L$3:$L$502,"Licencia")+COUNTIFS(Solicitudes!$A$3:$A$502,$A68,Solicitudes!$D$3:$D$502,"&lt;="&amp;AA$3,Solicitudes!$E$3:$E$502,"&gt;="&amp;AA$3,Solicitudes!$G$3:$G$502,"Aprobada",Solicitudes!$L$3:$L$502,"Ausencia")&gt;0,"L",IF(COUNTIFS(Solicitudes!$A$3:$A$502,$A68,Solicitudes!$D$3:$D$502,"&lt;="&amp;AA$3,Solicitudes!$E$3:$E$502,"&gt;="&amp;AA$3,Solicitudes!$G$3:$G$502,"Solicitada")+COUNTIFS(Solicitudes!$A$3:$A$502,$A68,Solicitudes!$D$3:$D$502,"&lt;="&amp;AA$3,Solicitudes!$E$3:$E$502,"&gt;="&amp;AA$3,Solicitudes!$G$3:$G$502,"Planificada")&gt;0,"P",""))))</f>
        <v/>
      </c>
      <c r="AB68" s="27">
        <f>IF(OR(AB$3="",$A68=""),"",IF(COUNTIFS(Solicitudes!$A$3:$A$502,$A68,Solicitudes!$D$3:$D$502,"&lt;="&amp;AB$3,Solicitudes!$E$3:$E$502,"&gt;="&amp;AB$3,Solicitudes!$G$3:$G$502,"Aprobada",Solicitudes!$L$3:$L$502,"&lt;&gt;Licencia",Solicitudes!$L$3:$L$502,"&lt;&gt;Ausencia")&gt;0,"V",IF(COUNTIFS(Solicitudes!$A$3:$A$502,$A68,Solicitudes!$D$3:$D$502,"&lt;="&amp;AB$3,Solicitudes!$E$3:$E$502,"&gt;="&amp;AB$3,Solicitudes!$G$3:$G$502,"Aprobada",Solicitudes!$L$3:$L$502,"Licencia")+COUNTIFS(Solicitudes!$A$3:$A$502,$A68,Solicitudes!$D$3:$D$502,"&lt;="&amp;AB$3,Solicitudes!$E$3:$E$502,"&gt;="&amp;AB$3,Solicitudes!$G$3:$G$502,"Aprobada",Solicitudes!$L$3:$L$502,"Ausencia")&gt;0,"L",IF(COUNTIFS(Solicitudes!$A$3:$A$502,$A68,Solicitudes!$D$3:$D$502,"&lt;="&amp;AB$3,Solicitudes!$E$3:$E$502,"&gt;="&amp;AB$3,Solicitudes!$G$3:$G$502,"Solicitada")+COUNTIFS(Solicitudes!$A$3:$A$502,$A68,Solicitudes!$D$3:$D$502,"&lt;="&amp;AB$3,Solicitudes!$E$3:$E$502,"&gt;="&amp;AB$3,Solicitudes!$G$3:$G$502,"Planificada")&gt;0,"P",""))))</f>
        <v/>
      </c>
      <c r="AC68" s="27">
        <f>IF(OR(AC$3="",$A68=""),"",IF(COUNTIFS(Solicitudes!$A$3:$A$502,$A68,Solicitudes!$D$3:$D$502,"&lt;="&amp;AC$3,Solicitudes!$E$3:$E$502,"&gt;="&amp;AC$3,Solicitudes!$G$3:$G$502,"Aprobada",Solicitudes!$L$3:$L$502,"&lt;&gt;Licencia",Solicitudes!$L$3:$L$502,"&lt;&gt;Ausencia")&gt;0,"V",IF(COUNTIFS(Solicitudes!$A$3:$A$502,$A68,Solicitudes!$D$3:$D$502,"&lt;="&amp;AC$3,Solicitudes!$E$3:$E$502,"&gt;="&amp;AC$3,Solicitudes!$G$3:$G$502,"Aprobada",Solicitudes!$L$3:$L$502,"Licencia")+COUNTIFS(Solicitudes!$A$3:$A$502,$A68,Solicitudes!$D$3:$D$502,"&lt;="&amp;AC$3,Solicitudes!$E$3:$E$502,"&gt;="&amp;AC$3,Solicitudes!$G$3:$G$502,"Aprobada",Solicitudes!$L$3:$L$502,"Ausencia")&gt;0,"L",IF(COUNTIFS(Solicitudes!$A$3:$A$502,$A68,Solicitudes!$D$3:$D$502,"&lt;="&amp;AC$3,Solicitudes!$E$3:$E$502,"&gt;="&amp;AC$3,Solicitudes!$G$3:$G$502,"Solicitada")+COUNTIFS(Solicitudes!$A$3:$A$502,$A68,Solicitudes!$D$3:$D$502,"&lt;="&amp;AC$3,Solicitudes!$E$3:$E$502,"&gt;="&amp;AC$3,Solicitudes!$G$3:$G$502,"Planificada")&gt;0,"P",""))))</f>
        <v/>
      </c>
      <c r="AD68" s="27">
        <f>IF(OR(AD$3="",$A68=""),"",IF(COUNTIFS(Solicitudes!$A$3:$A$502,$A68,Solicitudes!$D$3:$D$502,"&lt;="&amp;AD$3,Solicitudes!$E$3:$E$502,"&gt;="&amp;AD$3,Solicitudes!$G$3:$G$502,"Aprobada",Solicitudes!$L$3:$L$502,"&lt;&gt;Licencia",Solicitudes!$L$3:$L$502,"&lt;&gt;Ausencia")&gt;0,"V",IF(COUNTIFS(Solicitudes!$A$3:$A$502,$A68,Solicitudes!$D$3:$D$502,"&lt;="&amp;AD$3,Solicitudes!$E$3:$E$502,"&gt;="&amp;AD$3,Solicitudes!$G$3:$G$502,"Aprobada",Solicitudes!$L$3:$L$502,"Licencia")+COUNTIFS(Solicitudes!$A$3:$A$502,$A68,Solicitudes!$D$3:$D$502,"&lt;="&amp;AD$3,Solicitudes!$E$3:$E$502,"&gt;="&amp;AD$3,Solicitudes!$G$3:$G$502,"Aprobada",Solicitudes!$L$3:$L$502,"Ausencia")&gt;0,"L",IF(COUNTIFS(Solicitudes!$A$3:$A$502,$A68,Solicitudes!$D$3:$D$502,"&lt;="&amp;AD$3,Solicitudes!$E$3:$E$502,"&gt;="&amp;AD$3,Solicitudes!$G$3:$G$502,"Solicitada")+COUNTIFS(Solicitudes!$A$3:$A$502,$A68,Solicitudes!$D$3:$D$502,"&lt;="&amp;AD$3,Solicitudes!$E$3:$E$502,"&gt;="&amp;AD$3,Solicitudes!$G$3:$G$502,"Planificada")&gt;0,"P",""))))</f>
        <v/>
      </c>
      <c r="AE68" s="27">
        <f>IF(OR(AE$3="",$A68=""),"",IF(COUNTIFS(Solicitudes!$A$3:$A$502,$A68,Solicitudes!$D$3:$D$502,"&lt;="&amp;AE$3,Solicitudes!$E$3:$E$502,"&gt;="&amp;AE$3,Solicitudes!$G$3:$G$502,"Aprobada",Solicitudes!$L$3:$L$502,"&lt;&gt;Licencia",Solicitudes!$L$3:$L$502,"&lt;&gt;Ausencia")&gt;0,"V",IF(COUNTIFS(Solicitudes!$A$3:$A$502,$A68,Solicitudes!$D$3:$D$502,"&lt;="&amp;AE$3,Solicitudes!$E$3:$E$502,"&gt;="&amp;AE$3,Solicitudes!$G$3:$G$502,"Aprobada",Solicitudes!$L$3:$L$502,"Licencia")+COUNTIFS(Solicitudes!$A$3:$A$502,$A68,Solicitudes!$D$3:$D$502,"&lt;="&amp;AE$3,Solicitudes!$E$3:$E$502,"&gt;="&amp;AE$3,Solicitudes!$G$3:$G$502,"Aprobada",Solicitudes!$L$3:$L$502,"Ausencia")&gt;0,"L",IF(COUNTIFS(Solicitudes!$A$3:$A$502,$A68,Solicitudes!$D$3:$D$502,"&lt;="&amp;AE$3,Solicitudes!$E$3:$E$502,"&gt;="&amp;AE$3,Solicitudes!$G$3:$G$502,"Solicitada")+COUNTIFS(Solicitudes!$A$3:$A$502,$A68,Solicitudes!$D$3:$D$502,"&lt;="&amp;AE$3,Solicitudes!$E$3:$E$502,"&gt;="&amp;AE$3,Solicitudes!$G$3:$G$502,"Planificada")&gt;0,"P",""))))</f>
        <v/>
      </c>
      <c r="AF68" s="27">
        <f>IF(OR(AF$3="",$A68=""),"",IF(COUNTIFS(Solicitudes!$A$3:$A$502,$A68,Solicitudes!$D$3:$D$502,"&lt;="&amp;AF$3,Solicitudes!$E$3:$E$502,"&gt;="&amp;AF$3,Solicitudes!$G$3:$G$502,"Aprobada",Solicitudes!$L$3:$L$502,"&lt;&gt;Licencia",Solicitudes!$L$3:$L$502,"&lt;&gt;Ausencia")&gt;0,"V",IF(COUNTIFS(Solicitudes!$A$3:$A$502,$A68,Solicitudes!$D$3:$D$502,"&lt;="&amp;AF$3,Solicitudes!$E$3:$E$502,"&gt;="&amp;AF$3,Solicitudes!$G$3:$G$502,"Aprobada",Solicitudes!$L$3:$L$502,"Licencia")+COUNTIFS(Solicitudes!$A$3:$A$502,$A68,Solicitudes!$D$3:$D$502,"&lt;="&amp;AF$3,Solicitudes!$E$3:$E$502,"&gt;="&amp;AF$3,Solicitudes!$G$3:$G$502,"Aprobada",Solicitudes!$L$3:$L$502,"Ausencia")&gt;0,"L",IF(COUNTIFS(Solicitudes!$A$3:$A$502,$A68,Solicitudes!$D$3:$D$502,"&lt;="&amp;AF$3,Solicitudes!$E$3:$E$502,"&gt;="&amp;AF$3,Solicitudes!$G$3:$G$502,"Solicitada")+COUNTIFS(Solicitudes!$A$3:$A$502,$A68,Solicitudes!$D$3:$D$502,"&lt;="&amp;AF$3,Solicitudes!$E$3:$E$502,"&gt;="&amp;AF$3,Solicitudes!$G$3:$G$502,"Planificada")&gt;0,"P",""))))</f>
        <v/>
      </c>
      <c r="AG68" s="27">
        <f>IF(OR(AG$3="",$A68=""),"",IF(COUNTIFS(Solicitudes!$A$3:$A$502,$A68,Solicitudes!$D$3:$D$502,"&lt;="&amp;AG$3,Solicitudes!$E$3:$E$502,"&gt;="&amp;AG$3,Solicitudes!$G$3:$G$502,"Aprobada",Solicitudes!$L$3:$L$502,"&lt;&gt;Licencia",Solicitudes!$L$3:$L$502,"&lt;&gt;Ausencia")&gt;0,"V",IF(COUNTIFS(Solicitudes!$A$3:$A$502,$A68,Solicitudes!$D$3:$D$502,"&lt;="&amp;AG$3,Solicitudes!$E$3:$E$502,"&gt;="&amp;AG$3,Solicitudes!$G$3:$G$502,"Aprobada",Solicitudes!$L$3:$L$502,"Licencia")+COUNTIFS(Solicitudes!$A$3:$A$502,$A68,Solicitudes!$D$3:$D$502,"&lt;="&amp;AG$3,Solicitudes!$E$3:$E$502,"&gt;="&amp;AG$3,Solicitudes!$G$3:$G$502,"Aprobada",Solicitudes!$L$3:$L$502,"Ausencia")&gt;0,"L",IF(COUNTIFS(Solicitudes!$A$3:$A$502,$A68,Solicitudes!$D$3:$D$502,"&lt;="&amp;AG$3,Solicitudes!$E$3:$E$502,"&gt;="&amp;AG$3,Solicitudes!$G$3:$G$502,"Solicitada")+COUNTIFS(Solicitudes!$A$3:$A$502,$A68,Solicitudes!$D$3:$D$502,"&lt;="&amp;AG$3,Solicitudes!$E$3:$E$502,"&gt;="&amp;AG$3,Solicitudes!$G$3:$G$502,"Planificada")&gt;0,"P",""))))</f>
        <v/>
      </c>
    </row>
    <row r="69">
      <c r="A69">
        <f>IF(Saldos!A69="","",Saldos!A69)</f>
        <v/>
      </c>
      <c r="B69">
        <f>IF(A69="","",Saldos!B69)</f>
        <v/>
      </c>
      <c r="C69" s="27">
        <f>IF(OR(C$3="",$A69=""),"",IF(COUNTIFS(Solicitudes!$A$3:$A$502,$A69,Solicitudes!$D$3:$D$502,"&lt;="&amp;C$3,Solicitudes!$E$3:$E$502,"&gt;="&amp;C$3,Solicitudes!$G$3:$G$502,"Aprobada",Solicitudes!$L$3:$L$502,"&lt;&gt;Licencia",Solicitudes!$L$3:$L$502,"&lt;&gt;Ausencia")&gt;0,"V",IF(COUNTIFS(Solicitudes!$A$3:$A$502,$A69,Solicitudes!$D$3:$D$502,"&lt;="&amp;C$3,Solicitudes!$E$3:$E$502,"&gt;="&amp;C$3,Solicitudes!$G$3:$G$502,"Aprobada",Solicitudes!$L$3:$L$502,"Licencia")+COUNTIFS(Solicitudes!$A$3:$A$502,$A69,Solicitudes!$D$3:$D$502,"&lt;="&amp;C$3,Solicitudes!$E$3:$E$502,"&gt;="&amp;C$3,Solicitudes!$G$3:$G$502,"Aprobada",Solicitudes!$L$3:$L$502,"Ausencia")&gt;0,"L",IF(COUNTIFS(Solicitudes!$A$3:$A$502,$A69,Solicitudes!$D$3:$D$502,"&lt;="&amp;C$3,Solicitudes!$E$3:$E$502,"&gt;="&amp;C$3,Solicitudes!$G$3:$G$502,"Solicitada")+COUNTIFS(Solicitudes!$A$3:$A$502,$A69,Solicitudes!$D$3:$D$502,"&lt;="&amp;C$3,Solicitudes!$E$3:$E$502,"&gt;="&amp;C$3,Solicitudes!$G$3:$G$502,"Planificada")&gt;0,"P",""))))</f>
        <v/>
      </c>
      <c r="D69" s="27">
        <f>IF(OR(D$3="",$A69=""),"",IF(COUNTIFS(Solicitudes!$A$3:$A$502,$A69,Solicitudes!$D$3:$D$502,"&lt;="&amp;D$3,Solicitudes!$E$3:$E$502,"&gt;="&amp;D$3,Solicitudes!$G$3:$G$502,"Aprobada",Solicitudes!$L$3:$L$502,"&lt;&gt;Licencia",Solicitudes!$L$3:$L$502,"&lt;&gt;Ausencia")&gt;0,"V",IF(COUNTIFS(Solicitudes!$A$3:$A$502,$A69,Solicitudes!$D$3:$D$502,"&lt;="&amp;D$3,Solicitudes!$E$3:$E$502,"&gt;="&amp;D$3,Solicitudes!$G$3:$G$502,"Aprobada",Solicitudes!$L$3:$L$502,"Licencia")+COUNTIFS(Solicitudes!$A$3:$A$502,$A69,Solicitudes!$D$3:$D$502,"&lt;="&amp;D$3,Solicitudes!$E$3:$E$502,"&gt;="&amp;D$3,Solicitudes!$G$3:$G$502,"Aprobada",Solicitudes!$L$3:$L$502,"Ausencia")&gt;0,"L",IF(COUNTIFS(Solicitudes!$A$3:$A$502,$A69,Solicitudes!$D$3:$D$502,"&lt;="&amp;D$3,Solicitudes!$E$3:$E$502,"&gt;="&amp;D$3,Solicitudes!$G$3:$G$502,"Solicitada")+COUNTIFS(Solicitudes!$A$3:$A$502,$A69,Solicitudes!$D$3:$D$502,"&lt;="&amp;D$3,Solicitudes!$E$3:$E$502,"&gt;="&amp;D$3,Solicitudes!$G$3:$G$502,"Planificada")&gt;0,"P",""))))</f>
        <v/>
      </c>
      <c r="E69" s="27">
        <f>IF(OR(E$3="",$A69=""),"",IF(COUNTIFS(Solicitudes!$A$3:$A$502,$A69,Solicitudes!$D$3:$D$502,"&lt;="&amp;E$3,Solicitudes!$E$3:$E$502,"&gt;="&amp;E$3,Solicitudes!$G$3:$G$502,"Aprobada",Solicitudes!$L$3:$L$502,"&lt;&gt;Licencia",Solicitudes!$L$3:$L$502,"&lt;&gt;Ausencia")&gt;0,"V",IF(COUNTIFS(Solicitudes!$A$3:$A$502,$A69,Solicitudes!$D$3:$D$502,"&lt;="&amp;E$3,Solicitudes!$E$3:$E$502,"&gt;="&amp;E$3,Solicitudes!$G$3:$G$502,"Aprobada",Solicitudes!$L$3:$L$502,"Licencia")+COUNTIFS(Solicitudes!$A$3:$A$502,$A69,Solicitudes!$D$3:$D$502,"&lt;="&amp;E$3,Solicitudes!$E$3:$E$502,"&gt;="&amp;E$3,Solicitudes!$G$3:$G$502,"Aprobada",Solicitudes!$L$3:$L$502,"Ausencia")&gt;0,"L",IF(COUNTIFS(Solicitudes!$A$3:$A$502,$A69,Solicitudes!$D$3:$D$502,"&lt;="&amp;E$3,Solicitudes!$E$3:$E$502,"&gt;="&amp;E$3,Solicitudes!$G$3:$G$502,"Solicitada")+COUNTIFS(Solicitudes!$A$3:$A$502,$A69,Solicitudes!$D$3:$D$502,"&lt;="&amp;E$3,Solicitudes!$E$3:$E$502,"&gt;="&amp;E$3,Solicitudes!$G$3:$G$502,"Planificada")&gt;0,"P",""))))</f>
        <v/>
      </c>
      <c r="F69" s="27">
        <f>IF(OR(F$3="",$A69=""),"",IF(COUNTIFS(Solicitudes!$A$3:$A$502,$A69,Solicitudes!$D$3:$D$502,"&lt;="&amp;F$3,Solicitudes!$E$3:$E$502,"&gt;="&amp;F$3,Solicitudes!$G$3:$G$502,"Aprobada",Solicitudes!$L$3:$L$502,"&lt;&gt;Licencia",Solicitudes!$L$3:$L$502,"&lt;&gt;Ausencia")&gt;0,"V",IF(COUNTIFS(Solicitudes!$A$3:$A$502,$A69,Solicitudes!$D$3:$D$502,"&lt;="&amp;F$3,Solicitudes!$E$3:$E$502,"&gt;="&amp;F$3,Solicitudes!$G$3:$G$502,"Aprobada",Solicitudes!$L$3:$L$502,"Licencia")+COUNTIFS(Solicitudes!$A$3:$A$502,$A69,Solicitudes!$D$3:$D$502,"&lt;="&amp;F$3,Solicitudes!$E$3:$E$502,"&gt;="&amp;F$3,Solicitudes!$G$3:$G$502,"Aprobada",Solicitudes!$L$3:$L$502,"Ausencia")&gt;0,"L",IF(COUNTIFS(Solicitudes!$A$3:$A$502,$A69,Solicitudes!$D$3:$D$502,"&lt;="&amp;F$3,Solicitudes!$E$3:$E$502,"&gt;="&amp;F$3,Solicitudes!$G$3:$G$502,"Solicitada")+COUNTIFS(Solicitudes!$A$3:$A$502,$A69,Solicitudes!$D$3:$D$502,"&lt;="&amp;F$3,Solicitudes!$E$3:$E$502,"&gt;="&amp;F$3,Solicitudes!$G$3:$G$502,"Planificada")&gt;0,"P",""))))</f>
        <v/>
      </c>
      <c r="G69" s="27">
        <f>IF(OR(G$3="",$A69=""),"",IF(COUNTIFS(Solicitudes!$A$3:$A$502,$A69,Solicitudes!$D$3:$D$502,"&lt;="&amp;G$3,Solicitudes!$E$3:$E$502,"&gt;="&amp;G$3,Solicitudes!$G$3:$G$502,"Aprobada",Solicitudes!$L$3:$L$502,"&lt;&gt;Licencia",Solicitudes!$L$3:$L$502,"&lt;&gt;Ausencia")&gt;0,"V",IF(COUNTIFS(Solicitudes!$A$3:$A$502,$A69,Solicitudes!$D$3:$D$502,"&lt;="&amp;G$3,Solicitudes!$E$3:$E$502,"&gt;="&amp;G$3,Solicitudes!$G$3:$G$502,"Aprobada",Solicitudes!$L$3:$L$502,"Licencia")+COUNTIFS(Solicitudes!$A$3:$A$502,$A69,Solicitudes!$D$3:$D$502,"&lt;="&amp;G$3,Solicitudes!$E$3:$E$502,"&gt;="&amp;G$3,Solicitudes!$G$3:$G$502,"Aprobada",Solicitudes!$L$3:$L$502,"Ausencia")&gt;0,"L",IF(COUNTIFS(Solicitudes!$A$3:$A$502,$A69,Solicitudes!$D$3:$D$502,"&lt;="&amp;G$3,Solicitudes!$E$3:$E$502,"&gt;="&amp;G$3,Solicitudes!$G$3:$G$502,"Solicitada")+COUNTIFS(Solicitudes!$A$3:$A$502,$A69,Solicitudes!$D$3:$D$502,"&lt;="&amp;G$3,Solicitudes!$E$3:$E$502,"&gt;="&amp;G$3,Solicitudes!$G$3:$G$502,"Planificada")&gt;0,"P",""))))</f>
        <v/>
      </c>
      <c r="H69" s="27">
        <f>IF(OR(H$3="",$A69=""),"",IF(COUNTIFS(Solicitudes!$A$3:$A$502,$A69,Solicitudes!$D$3:$D$502,"&lt;="&amp;H$3,Solicitudes!$E$3:$E$502,"&gt;="&amp;H$3,Solicitudes!$G$3:$G$502,"Aprobada",Solicitudes!$L$3:$L$502,"&lt;&gt;Licencia",Solicitudes!$L$3:$L$502,"&lt;&gt;Ausencia")&gt;0,"V",IF(COUNTIFS(Solicitudes!$A$3:$A$502,$A69,Solicitudes!$D$3:$D$502,"&lt;="&amp;H$3,Solicitudes!$E$3:$E$502,"&gt;="&amp;H$3,Solicitudes!$G$3:$G$502,"Aprobada",Solicitudes!$L$3:$L$502,"Licencia")+COUNTIFS(Solicitudes!$A$3:$A$502,$A69,Solicitudes!$D$3:$D$502,"&lt;="&amp;H$3,Solicitudes!$E$3:$E$502,"&gt;="&amp;H$3,Solicitudes!$G$3:$G$502,"Aprobada",Solicitudes!$L$3:$L$502,"Ausencia")&gt;0,"L",IF(COUNTIFS(Solicitudes!$A$3:$A$502,$A69,Solicitudes!$D$3:$D$502,"&lt;="&amp;H$3,Solicitudes!$E$3:$E$502,"&gt;="&amp;H$3,Solicitudes!$G$3:$G$502,"Solicitada")+COUNTIFS(Solicitudes!$A$3:$A$502,$A69,Solicitudes!$D$3:$D$502,"&lt;="&amp;H$3,Solicitudes!$E$3:$E$502,"&gt;="&amp;H$3,Solicitudes!$G$3:$G$502,"Planificada")&gt;0,"P",""))))</f>
        <v/>
      </c>
      <c r="I69" s="27">
        <f>IF(OR(I$3="",$A69=""),"",IF(COUNTIFS(Solicitudes!$A$3:$A$502,$A69,Solicitudes!$D$3:$D$502,"&lt;="&amp;I$3,Solicitudes!$E$3:$E$502,"&gt;="&amp;I$3,Solicitudes!$G$3:$G$502,"Aprobada",Solicitudes!$L$3:$L$502,"&lt;&gt;Licencia",Solicitudes!$L$3:$L$502,"&lt;&gt;Ausencia")&gt;0,"V",IF(COUNTIFS(Solicitudes!$A$3:$A$502,$A69,Solicitudes!$D$3:$D$502,"&lt;="&amp;I$3,Solicitudes!$E$3:$E$502,"&gt;="&amp;I$3,Solicitudes!$G$3:$G$502,"Aprobada",Solicitudes!$L$3:$L$502,"Licencia")+COUNTIFS(Solicitudes!$A$3:$A$502,$A69,Solicitudes!$D$3:$D$502,"&lt;="&amp;I$3,Solicitudes!$E$3:$E$502,"&gt;="&amp;I$3,Solicitudes!$G$3:$G$502,"Aprobada",Solicitudes!$L$3:$L$502,"Ausencia")&gt;0,"L",IF(COUNTIFS(Solicitudes!$A$3:$A$502,$A69,Solicitudes!$D$3:$D$502,"&lt;="&amp;I$3,Solicitudes!$E$3:$E$502,"&gt;="&amp;I$3,Solicitudes!$G$3:$G$502,"Solicitada")+COUNTIFS(Solicitudes!$A$3:$A$502,$A69,Solicitudes!$D$3:$D$502,"&lt;="&amp;I$3,Solicitudes!$E$3:$E$502,"&gt;="&amp;I$3,Solicitudes!$G$3:$G$502,"Planificada")&gt;0,"P",""))))</f>
        <v/>
      </c>
      <c r="J69" s="27">
        <f>IF(OR(J$3="",$A69=""),"",IF(COUNTIFS(Solicitudes!$A$3:$A$502,$A69,Solicitudes!$D$3:$D$502,"&lt;="&amp;J$3,Solicitudes!$E$3:$E$502,"&gt;="&amp;J$3,Solicitudes!$G$3:$G$502,"Aprobada",Solicitudes!$L$3:$L$502,"&lt;&gt;Licencia",Solicitudes!$L$3:$L$502,"&lt;&gt;Ausencia")&gt;0,"V",IF(COUNTIFS(Solicitudes!$A$3:$A$502,$A69,Solicitudes!$D$3:$D$502,"&lt;="&amp;J$3,Solicitudes!$E$3:$E$502,"&gt;="&amp;J$3,Solicitudes!$G$3:$G$502,"Aprobada",Solicitudes!$L$3:$L$502,"Licencia")+COUNTIFS(Solicitudes!$A$3:$A$502,$A69,Solicitudes!$D$3:$D$502,"&lt;="&amp;J$3,Solicitudes!$E$3:$E$502,"&gt;="&amp;J$3,Solicitudes!$G$3:$G$502,"Aprobada",Solicitudes!$L$3:$L$502,"Ausencia")&gt;0,"L",IF(COUNTIFS(Solicitudes!$A$3:$A$502,$A69,Solicitudes!$D$3:$D$502,"&lt;="&amp;J$3,Solicitudes!$E$3:$E$502,"&gt;="&amp;J$3,Solicitudes!$G$3:$G$502,"Solicitada")+COUNTIFS(Solicitudes!$A$3:$A$502,$A69,Solicitudes!$D$3:$D$502,"&lt;="&amp;J$3,Solicitudes!$E$3:$E$502,"&gt;="&amp;J$3,Solicitudes!$G$3:$G$502,"Planificada")&gt;0,"P",""))))</f>
        <v/>
      </c>
      <c r="K69" s="27">
        <f>IF(OR(K$3="",$A69=""),"",IF(COUNTIFS(Solicitudes!$A$3:$A$502,$A69,Solicitudes!$D$3:$D$502,"&lt;="&amp;K$3,Solicitudes!$E$3:$E$502,"&gt;="&amp;K$3,Solicitudes!$G$3:$G$502,"Aprobada",Solicitudes!$L$3:$L$502,"&lt;&gt;Licencia",Solicitudes!$L$3:$L$502,"&lt;&gt;Ausencia")&gt;0,"V",IF(COUNTIFS(Solicitudes!$A$3:$A$502,$A69,Solicitudes!$D$3:$D$502,"&lt;="&amp;K$3,Solicitudes!$E$3:$E$502,"&gt;="&amp;K$3,Solicitudes!$G$3:$G$502,"Aprobada",Solicitudes!$L$3:$L$502,"Licencia")+COUNTIFS(Solicitudes!$A$3:$A$502,$A69,Solicitudes!$D$3:$D$502,"&lt;="&amp;K$3,Solicitudes!$E$3:$E$502,"&gt;="&amp;K$3,Solicitudes!$G$3:$G$502,"Aprobada",Solicitudes!$L$3:$L$502,"Ausencia")&gt;0,"L",IF(COUNTIFS(Solicitudes!$A$3:$A$502,$A69,Solicitudes!$D$3:$D$502,"&lt;="&amp;K$3,Solicitudes!$E$3:$E$502,"&gt;="&amp;K$3,Solicitudes!$G$3:$G$502,"Solicitada")+COUNTIFS(Solicitudes!$A$3:$A$502,$A69,Solicitudes!$D$3:$D$502,"&lt;="&amp;K$3,Solicitudes!$E$3:$E$502,"&gt;="&amp;K$3,Solicitudes!$G$3:$G$502,"Planificada")&gt;0,"P",""))))</f>
        <v/>
      </c>
      <c r="L69" s="27">
        <f>IF(OR(L$3="",$A69=""),"",IF(COUNTIFS(Solicitudes!$A$3:$A$502,$A69,Solicitudes!$D$3:$D$502,"&lt;="&amp;L$3,Solicitudes!$E$3:$E$502,"&gt;="&amp;L$3,Solicitudes!$G$3:$G$502,"Aprobada",Solicitudes!$L$3:$L$502,"&lt;&gt;Licencia",Solicitudes!$L$3:$L$502,"&lt;&gt;Ausencia")&gt;0,"V",IF(COUNTIFS(Solicitudes!$A$3:$A$502,$A69,Solicitudes!$D$3:$D$502,"&lt;="&amp;L$3,Solicitudes!$E$3:$E$502,"&gt;="&amp;L$3,Solicitudes!$G$3:$G$502,"Aprobada",Solicitudes!$L$3:$L$502,"Licencia")+COUNTIFS(Solicitudes!$A$3:$A$502,$A69,Solicitudes!$D$3:$D$502,"&lt;="&amp;L$3,Solicitudes!$E$3:$E$502,"&gt;="&amp;L$3,Solicitudes!$G$3:$G$502,"Aprobada",Solicitudes!$L$3:$L$502,"Ausencia")&gt;0,"L",IF(COUNTIFS(Solicitudes!$A$3:$A$502,$A69,Solicitudes!$D$3:$D$502,"&lt;="&amp;L$3,Solicitudes!$E$3:$E$502,"&gt;="&amp;L$3,Solicitudes!$G$3:$G$502,"Solicitada")+COUNTIFS(Solicitudes!$A$3:$A$502,$A69,Solicitudes!$D$3:$D$502,"&lt;="&amp;L$3,Solicitudes!$E$3:$E$502,"&gt;="&amp;L$3,Solicitudes!$G$3:$G$502,"Planificada")&gt;0,"P",""))))</f>
        <v/>
      </c>
      <c r="M69" s="27">
        <f>IF(OR(M$3="",$A69=""),"",IF(COUNTIFS(Solicitudes!$A$3:$A$502,$A69,Solicitudes!$D$3:$D$502,"&lt;="&amp;M$3,Solicitudes!$E$3:$E$502,"&gt;="&amp;M$3,Solicitudes!$G$3:$G$502,"Aprobada",Solicitudes!$L$3:$L$502,"&lt;&gt;Licencia",Solicitudes!$L$3:$L$502,"&lt;&gt;Ausencia")&gt;0,"V",IF(COUNTIFS(Solicitudes!$A$3:$A$502,$A69,Solicitudes!$D$3:$D$502,"&lt;="&amp;M$3,Solicitudes!$E$3:$E$502,"&gt;="&amp;M$3,Solicitudes!$G$3:$G$502,"Aprobada",Solicitudes!$L$3:$L$502,"Licencia")+COUNTIFS(Solicitudes!$A$3:$A$502,$A69,Solicitudes!$D$3:$D$502,"&lt;="&amp;M$3,Solicitudes!$E$3:$E$502,"&gt;="&amp;M$3,Solicitudes!$G$3:$G$502,"Aprobada",Solicitudes!$L$3:$L$502,"Ausencia")&gt;0,"L",IF(COUNTIFS(Solicitudes!$A$3:$A$502,$A69,Solicitudes!$D$3:$D$502,"&lt;="&amp;M$3,Solicitudes!$E$3:$E$502,"&gt;="&amp;M$3,Solicitudes!$G$3:$G$502,"Solicitada")+COUNTIFS(Solicitudes!$A$3:$A$502,$A69,Solicitudes!$D$3:$D$502,"&lt;="&amp;M$3,Solicitudes!$E$3:$E$502,"&gt;="&amp;M$3,Solicitudes!$G$3:$G$502,"Planificada")&gt;0,"P",""))))</f>
        <v/>
      </c>
      <c r="N69" s="27">
        <f>IF(OR(N$3="",$A69=""),"",IF(COUNTIFS(Solicitudes!$A$3:$A$502,$A69,Solicitudes!$D$3:$D$502,"&lt;="&amp;N$3,Solicitudes!$E$3:$E$502,"&gt;="&amp;N$3,Solicitudes!$G$3:$G$502,"Aprobada",Solicitudes!$L$3:$L$502,"&lt;&gt;Licencia",Solicitudes!$L$3:$L$502,"&lt;&gt;Ausencia")&gt;0,"V",IF(COUNTIFS(Solicitudes!$A$3:$A$502,$A69,Solicitudes!$D$3:$D$502,"&lt;="&amp;N$3,Solicitudes!$E$3:$E$502,"&gt;="&amp;N$3,Solicitudes!$G$3:$G$502,"Aprobada",Solicitudes!$L$3:$L$502,"Licencia")+COUNTIFS(Solicitudes!$A$3:$A$502,$A69,Solicitudes!$D$3:$D$502,"&lt;="&amp;N$3,Solicitudes!$E$3:$E$502,"&gt;="&amp;N$3,Solicitudes!$G$3:$G$502,"Aprobada",Solicitudes!$L$3:$L$502,"Ausencia")&gt;0,"L",IF(COUNTIFS(Solicitudes!$A$3:$A$502,$A69,Solicitudes!$D$3:$D$502,"&lt;="&amp;N$3,Solicitudes!$E$3:$E$502,"&gt;="&amp;N$3,Solicitudes!$G$3:$G$502,"Solicitada")+COUNTIFS(Solicitudes!$A$3:$A$502,$A69,Solicitudes!$D$3:$D$502,"&lt;="&amp;N$3,Solicitudes!$E$3:$E$502,"&gt;="&amp;N$3,Solicitudes!$G$3:$G$502,"Planificada")&gt;0,"P",""))))</f>
        <v/>
      </c>
      <c r="O69" s="27">
        <f>IF(OR(O$3="",$A69=""),"",IF(COUNTIFS(Solicitudes!$A$3:$A$502,$A69,Solicitudes!$D$3:$D$502,"&lt;="&amp;O$3,Solicitudes!$E$3:$E$502,"&gt;="&amp;O$3,Solicitudes!$G$3:$G$502,"Aprobada",Solicitudes!$L$3:$L$502,"&lt;&gt;Licencia",Solicitudes!$L$3:$L$502,"&lt;&gt;Ausencia")&gt;0,"V",IF(COUNTIFS(Solicitudes!$A$3:$A$502,$A69,Solicitudes!$D$3:$D$502,"&lt;="&amp;O$3,Solicitudes!$E$3:$E$502,"&gt;="&amp;O$3,Solicitudes!$G$3:$G$502,"Aprobada",Solicitudes!$L$3:$L$502,"Licencia")+COUNTIFS(Solicitudes!$A$3:$A$502,$A69,Solicitudes!$D$3:$D$502,"&lt;="&amp;O$3,Solicitudes!$E$3:$E$502,"&gt;="&amp;O$3,Solicitudes!$G$3:$G$502,"Aprobada",Solicitudes!$L$3:$L$502,"Ausencia")&gt;0,"L",IF(COUNTIFS(Solicitudes!$A$3:$A$502,$A69,Solicitudes!$D$3:$D$502,"&lt;="&amp;O$3,Solicitudes!$E$3:$E$502,"&gt;="&amp;O$3,Solicitudes!$G$3:$G$502,"Solicitada")+COUNTIFS(Solicitudes!$A$3:$A$502,$A69,Solicitudes!$D$3:$D$502,"&lt;="&amp;O$3,Solicitudes!$E$3:$E$502,"&gt;="&amp;O$3,Solicitudes!$G$3:$G$502,"Planificada")&gt;0,"P",""))))</f>
        <v/>
      </c>
      <c r="P69" s="27">
        <f>IF(OR(P$3="",$A69=""),"",IF(COUNTIFS(Solicitudes!$A$3:$A$502,$A69,Solicitudes!$D$3:$D$502,"&lt;="&amp;P$3,Solicitudes!$E$3:$E$502,"&gt;="&amp;P$3,Solicitudes!$G$3:$G$502,"Aprobada",Solicitudes!$L$3:$L$502,"&lt;&gt;Licencia",Solicitudes!$L$3:$L$502,"&lt;&gt;Ausencia")&gt;0,"V",IF(COUNTIFS(Solicitudes!$A$3:$A$502,$A69,Solicitudes!$D$3:$D$502,"&lt;="&amp;P$3,Solicitudes!$E$3:$E$502,"&gt;="&amp;P$3,Solicitudes!$G$3:$G$502,"Aprobada",Solicitudes!$L$3:$L$502,"Licencia")+COUNTIFS(Solicitudes!$A$3:$A$502,$A69,Solicitudes!$D$3:$D$502,"&lt;="&amp;P$3,Solicitudes!$E$3:$E$502,"&gt;="&amp;P$3,Solicitudes!$G$3:$G$502,"Aprobada",Solicitudes!$L$3:$L$502,"Ausencia")&gt;0,"L",IF(COUNTIFS(Solicitudes!$A$3:$A$502,$A69,Solicitudes!$D$3:$D$502,"&lt;="&amp;P$3,Solicitudes!$E$3:$E$502,"&gt;="&amp;P$3,Solicitudes!$G$3:$G$502,"Solicitada")+COUNTIFS(Solicitudes!$A$3:$A$502,$A69,Solicitudes!$D$3:$D$502,"&lt;="&amp;P$3,Solicitudes!$E$3:$E$502,"&gt;="&amp;P$3,Solicitudes!$G$3:$G$502,"Planificada")&gt;0,"P",""))))</f>
        <v/>
      </c>
      <c r="Q69" s="27">
        <f>IF(OR(Q$3="",$A69=""),"",IF(COUNTIFS(Solicitudes!$A$3:$A$502,$A69,Solicitudes!$D$3:$D$502,"&lt;="&amp;Q$3,Solicitudes!$E$3:$E$502,"&gt;="&amp;Q$3,Solicitudes!$G$3:$G$502,"Aprobada",Solicitudes!$L$3:$L$502,"&lt;&gt;Licencia",Solicitudes!$L$3:$L$502,"&lt;&gt;Ausencia")&gt;0,"V",IF(COUNTIFS(Solicitudes!$A$3:$A$502,$A69,Solicitudes!$D$3:$D$502,"&lt;="&amp;Q$3,Solicitudes!$E$3:$E$502,"&gt;="&amp;Q$3,Solicitudes!$G$3:$G$502,"Aprobada",Solicitudes!$L$3:$L$502,"Licencia")+COUNTIFS(Solicitudes!$A$3:$A$502,$A69,Solicitudes!$D$3:$D$502,"&lt;="&amp;Q$3,Solicitudes!$E$3:$E$502,"&gt;="&amp;Q$3,Solicitudes!$G$3:$G$502,"Aprobada",Solicitudes!$L$3:$L$502,"Ausencia")&gt;0,"L",IF(COUNTIFS(Solicitudes!$A$3:$A$502,$A69,Solicitudes!$D$3:$D$502,"&lt;="&amp;Q$3,Solicitudes!$E$3:$E$502,"&gt;="&amp;Q$3,Solicitudes!$G$3:$G$502,"Solicitada")+COUNTIFS(Solicitudes!$A$3:$A$502,$A69,Solicitudes!$D$3:$D$502,"&lt;="&amp;Q$3,Solicitudes!$E$3:$E$502,"&gt;="&amp;Q$3,Solicitudes!$G$3:$G$502,"Planificada")&gt;0,"P",""))))</f>
        <v/>
      </c>
      <c r="R69" s="27">
        <f>IF(OR(R$3="",$A69=""),"",IF(COUNTIFS(Solicitudes!$A$3:$A$502,$A69,Solicitudes!$D$3:$D$502,"&lt;="&amp;R$3,Solicitudes!$E$3:$E$502,"&gt;="&amp;R$3,Solicitudes!$G$3:$G$502,"Aprobada",Solicitudes!$L$3:$L$502,"&lt;&gt;Licencia",Solicitudes!$L$3:$L$502,"&lt;&gt;Ausencia")&gt;0,"V",IF(COUNTIFS(Solicitudes!$A$3:$A$502,$A69,Solicitudes!$D$3:$D$502,"&lt;="&amp;R$3,Solicitudes!$E$3:$E$502,"&gt;="&amp;R$3,Solicitudes!$G$3:$G$502,"Aprobada",Solicitudes!$L$3:$L$502,"Licencia")+COUNTIFS(Solicitudes!$A$3:$A$502,$A69,Solicitudes!$D$3:$D$502,"&lt;="&amp;R$3,Solicitudes!$E$3:$E$502,"&gt;="&amp;R$3,Solicitudes!$G$3:$G$502,"Aprobada",Solicitudes!$L$3:$L$502,"Ausencia")&gt;0,"L",IF(COUNTIFS(Solicitudes!$A$3:$A$502,$A69,Solicitudes!$D$3:$D$502,"&lt;="&amp;R$3,Solicitudes!$E$3:$E$502,"&gt;="&amp;R$3,Solicitudes!$G$3:$G$502,"Solicitada")+COUNTIFS(Solicitudes!$A$3:$A$502,$A69,Solicitudes!$D$3:$D$502,"&lt;="&amp;R$3,Solicitudes!$E$3:$E$502,"&gt;="&amp;R$3,Solicitudes!$G$3:$G$502,"Planificada")&gt;0,"P",""))))</f>
        <v/>
      </c>
      <c r="S69" s="27">
        <f>IF(OR(S$3="",$A69=""),"",IF(COUNTIFS(Solicitudes!$A$3:$A$502,$A69,Solicitudes!$D$3:$D$502,"&lt;="&amp;S$3,Solicitudes!$E$3:$E$502,"&gt;="&amp;S$3,Solicitudes!$G$3:$G$502,"Aprobada",Solicitudes!$L$3:$L$502,"&lt;&gt;Licencia",Solicitudes!$L$3:$L$502,"&lt;&gt;Ausencia")&gt;0,"V",IF(COUNTIFS(Solicitudes!$A$3:$A$502,$A69,Solicitudes!$D$3:$D$502,"&lt;="&amp;S$3,Solicitudes!$E$3:$E$502,"&gt;="&amp;S$3,Solicitudes!$G$3:$G$502,"Aprobada",Solicitudes!$L$3:$L$502,"Licencia")+COUNTIFS(Solicitudes!$A$3:$A$502,$A69,Solicitudes!$D$3:$D$502,"&lt;="&amp;S$3,Solicitudes!$E$3:$E$502,"&gt;="&amp;S$3,Solicitudes!$G$3:$G$502,"Aprobada",Solicitudes!$L$3:$L$502,"Ausencia")&gt;0,"L",IF(COUNTIFS(Solicitudes!$A$3:$A$502,$A69,Solicitudes!$D$3:$D$502,"&lt;="&amp;S$3,Solicitudes!$E$3:$E$502,"&gt;="&amp;S$3,Solicitudes!$G$3:$G$502,"Solicitada")+COUNTIFS(Solicitudes!$A$3:$A$502,$A69,Solicitudes!$D$3:$D$502,"&lt;="&amp;S$3,Solicitudes!$E$3:$E$502,"&gt;="&amp;S$3,Solicitudes!$G$3:$G$502,"Planificada")&gt;0,"P",""))))</f>
        <v/>
      </c>
      <c r="T69" s="27">
        <f>IF(OR(T$3="",$A69=""),"",IF(COUNTIFS(Solicitudes!$A$3:$A$502,$A69,Solicitudes!$D$3:$D$502,"&lt;="&amp;T$3,Solicitudes!$E$3:$E$502,"&gt;="&amp;T$3,Solicitudes!$G$3:$G$502,"Aprobada",Solicitudes!$L$3:$L$502,"&lt;&gt;Licencia",Solicitudes!$L$3:$L$502,"&lt;&gt;Ausencia")&gt;0,"V",IF(COUNTIFS(Solicitudes!$A$3:$A$502,$A69,Solicitudes!$D$3:$D$502,"&lt;="&amp;T$3,Solicitudes!$E$3:$E$502,"&gt;="&amp;T$3,Solicitudes!$G$3:$G$502,"Aprobada",Solicitudes!$L$3:$L$502,"Licencia")+COUNTIFS(Solicitudes!$A$3:$A$502,$A69,Solicitudes!$D$3:$D$502,"&lt;="&amp;T$3,Solicitudes!$E$3:$E$502,"&gt;="&amp;T$3,Solicitudes!$G$3:$G$502,"Aprobada",Solicitudes!$L$3:$L$502,"Ausencia")&gt;0,"L",IF(COUNTIFS(Solicitudes!$A$3:$A$502,$A69,Solicitudes!$D$3:$D$502,"&lt;="&amp;T$3,Solicitudes!$E$3:$E$502,"&gt;="&amp;T$3,Solicitudes!$G$3:$G$502,"Solicitada")+COUNTIFS(Solicitudes!$A$3:$A$502,$A69,Solicitudes!$D$3:$D$502,"&lt;="&amp;T$3,Solicitudes!$E$3:$E$502,"&gt;="&amp;T$3,Solicitudes!$G$3:$G$502,"Planificada")&gt;0,"P",""))))</f>
        <v/>
      </c>
      <c r="U69" s="27">
        <f>IF(OR(U$3="",$A69=""),"",IF(COUNTIFS(Solicitudes!$A$3:$A$502,$A69,Solicitudes!$D$3:$D$502,"&lt;="&amp;U$3,Solicitudes!$E$3:$E$502,"&gt;="&amp;U$3,Solicitudes!$G$3:$G$502,"Aprobada",Solicitudes!$L$3:$L$502,"&lt;&gt;Licencia",Solicitudes!$L$3:$L$502,"&lt;&gt;Ausencia")&gt;0,"V",IF(COUNTIFS(Solicitudes!$A$3:$A$502,$A69,Solicitudes!$D$3:$D$502,"&lt;="&amp;U$3,Solicitudes!$E$3:$E$502,"&gt;="&amp;U$3,Solicitudes!$G$3:$G$502,"Aprobada",Solicitudes!$L$3:$L$502,"Licencia")+COUNTIFS(Solicitudes!$A$3:$A$502,$A69,Solicitudes!$D$3:$D$502,"&lt;="&amp;U$3,Solicitudes!$E$3:$E$502,"&gt;="&amp;U$3,Solicitudes!$G$3:$G$502,"Aprobada",Solicitudes!$L$3:$L$502,"Ausencia")&gt;0,"L",IF(COUNTIFS(Solicitudes!$A$3:$A$502,$A69,Solicitudes!$D$3:$D$502,"&lt;="&amp;U$3,Solicitudes!$E$3:$E$502,"&gt;="&amp;U$3,Solicitudes!$G$3:$G$502,"Solicitada")+COUNTIFS(Solicitudes!$A$3:$A$502,$A69,Solicitudes!$D$3:$D$502,"&lt;="&amp;U$3,Solicitudes!$E$3:$E$502,"&gt;="&amp;U$3,Solicitudes!$G$3:$G$502,"Planificada")&gt;0,"P",""))))</f>
        <v/>
      </c>
      <c r="V69" s="27">
        <f>IF(OR(V$3="",$A69=""),"",IF(COUNTIFS(Solicitudes!$A$3:$A$502,$A69,Solicitudes!$D$3:$D$502,"&lt;="&amp;V$3,Solicitudes!$E$3:$E$502,"&gt;="&amp;V$3,Solicitudes!$G$3:$G$502,"Aprobada",Solicitudes!$L$3:$L$502,"&lt;&gt;Licencia",Solicitudes!$L$3:$L$502,"&lt;&gt;Ausencia")&gt;0,"V",IF(COUNTIFS(Solicitudes!$A$3:$A$502,$A69,Solicitudes!$D$3:$D$502,"&lt;="&amp;V$3,Solicitudes!$E$3:$E$502,"&gt;="&amp;V$3,Solicitudes!$G$3:$G$502,"Aprobada",Solicitudes!$L$3:$L$502,"Licencia")+COUNTIFS(Solicitudes!$A$3:$A$502,$A69,Solicitudes!$D$3:$D$502,"&lt;="&amp;V$3,Solicitudes!$E$3:$E$502,"&gt;="&amp;V$3,Solicitudes!$G$3:$G$502,"Aprobada",Solicitudes!$L$3:$L$502,"Ausencia")&gt;0,"L",IF(COUNTIFS(Solicitudes!$A$3:$A$502,$A69,Solicitudes!$D$3:$D$502,"&lt;="&amp;V$3,Solicitudes!$E$3:$E$502,"&gt;="&amp;V$3,Solicitudes!$G$3:$G$502,"Solicitada")+COUNTIFS(Solicitudes!$A$3:$A$502,$A69,Solicitudes!$D$3:$D$502,"&lt;="&amp;V$3,Solicitudes!$E$3:$E$502,"&gt;="&amp;V$3,Solicitudes!$G$3:$G$502,"Planificada")&gt;0,"P",""))))</f>
        <v/>
      </c>
      <c r="W69" s="27">
        <f>IF(OR(W$3="",$A69=""),"",IF(COUNTIFS(Solicitudes!$A$3:$A$502,$A69,Solicitudes!$D$3:$D$502,"&lt;="&amp;W$3,Solicitudes!$E$3:$E$502,"&gt;="&amp;W$3,Solicitudes!$G$3:$G$502,"Aprobada",Solicitudes!$L$3:$L$502,"&lt;&gt;Licencia",Solicitudes!$L$3:$L$502,"&lt;&gt;Ausencia")&gt;0,"V",IF(COUNTIFS(Solicitudes!$A$3:$A$502,$A69,Solicitudes!$D$3:$D$502,"&lt;="&amp;W$3,Solicitudes!$E$3:$E$502,"&gt;="&amp;W$3,Solicitudes!$G$3:$G$502,"Aprobada",Solicitudes!$L$3:$L$502,"Licencia")+COUNTIFS(Solicitudes!$A$3:$A$502,$A69,Solicitudes!$D$3:$D$502,"&lt;="&amp;W$3,Solicitudes!$E$3:$E$502,"&gt;="&amp;W$3,Solicitudes!$G$3:$G$502,"Aprobada",Solicitudes!$L$3:$L$502,"Ausencia")&gt;0,"L",IF(COUNTIFS(Solicitudes!$A$3:$A$502,$A69,Solicitudes!$D$3:$D$502,"&lt;="&amp;W$3,Solicitudes!$E$3:$E$502,"&gt;="&amp;W$3,Solicitudes!$G$3:$G$502,"Solicitada")+COUNTIFS(Solicitudes!$A$3:$A$502,$A69,Solicitudes!$D$3:$D$502,"&lt;="&amp;W$3,Solicitudes!$E$3:$E$502,"&gt;="&amp;W$3,Solicitudes!$G$3:$G$502,"Planificada")&gt;0,"P",""))))</f>
        <v/>
      </c>
      <c r="X69" s="27">
        <f>IF(OR(X$3="",$A69=""),"",IF(COUNTIFS(Solicitudes!$A$3:$A$502,$A69,Solicitudes!$D$3:$D$502,"&lt;="&amp;X$3,Solicitudes!$E$3:$E$502,"&gt;="&amp;X$3,Solicitudes!$G$3:$G$502,"Aprobada",Solicitudes!$L$3:$L$502,"&lt;&gt;Licencia",Solicitudes!$L$3:$L$502,"&lt;&gt;Ausencia")&gt;0,"V",IF(COUNTIFS(Solicitudes!$A$3:$A$502,$A69,Solicitudes!$D$3:$D$502,"&lt;="&amp;X$3,Solicitudes!$E$3:$E$502,"&gt;="&amp;X$3,Solicitudes!$G$3:$G$502,"Aprobada",Solicitudes!$L$3:$L$502,"Licencia")+COUNTIFS(Solicitudes!$A$3:$A$502,$A69,Solicitudes!$D$3:$D$502,"&lt;="&amp;X$3,Solicitudes!$E$3:$E$502,"&gt;="&amp;X$3,Solicitudes!$G$3:$G$502,"Aprobada",Solicitudes!$L$3:$L$502,"Ausencia")&gt;0,"L",IF(COUNTIFS(Solicitudes!$A$3:$A$502,$A69,Solicitudes!$D$3:$D$502,"&lt;="&amp;X$3,Solicitudes!$E$3:$E$502,"&gt;="&amp;X$3,Solicitudes!$G$3:$G$502,"Solicitada")+COUNTIFS(Solicitudes!$A$3:$A$502,$A69,Solicitudes!$D$3:$D$502,"&lt;="&amp;X$3,Solicitudes!$E$3:$E$502,"&gt;="&amp;X$3,Solicitudes!$G$3:$G$502,"Planificada")&gt;0,"P",""))))</f>
        <v/>
      </c>
      <c r="Y69" s="27">
        <f>IF(OR(Y$3="",$A69=""),"",IF(COUNTIFS(Solicitudes!$A$3:$A$502,$A69,Solicitudes!$D$3:$D$502,"&lt;="&amp;Y$3,Solicitudes!$E$3:$E$502,"&gt;="&amp;Y$3,Solicitudes!$G$3:$G$502,"Aprobada",Solicitudes!$L$3:$L$502,"&lt;&gt;Licencia",Solicitudes!$L$3:$L$502,"&lt;&gt;Ausencia")&gt;0,"V",IF(COUNTIFS(Solicitudes!$A$3:$A$502,$A69,Solicitudes!$D$3:$D$502,"&lt;="&amp;Y$3,Solicitudes!$E$3:$E$502,"&gt;="&amp;Y$3,Solicitudes!$G$3:$G$502,"Aprobada",Solicitudes!$L$3:$L$502,"Licencia")+COUNTIFS(Solicitudes!$A$3:$A$502,$A69,Solicitudes!$D$3:$D$502,"&lt;="&amp;Y$3,Solicitudes!$E$3:$E$502,"&gt;="&amp;Y$3,Solicitudes!$G$3:$G$502,"Aprobada",Solicitudes!$L$3:$L$502,"Ausencia")&gt;0,"L",IF(COUNTIFS(Solicitudes!$A$3:$A$502,$A69,Solicitudes!$D$3:$D$502,"&lt;="&amp;Y$3,Solicitudes!$E$3:$E$502,"&gt;="&amp;Y$3,Solicitudes!$G$3:$G$502,"Solicitada")+COUNTIFS(Solicitudes!$A$3:$A$502,$A69,Solicitudes!$D$3:$D$502,"&lt;="&amp;Y$3,Solicitudes!$E$3:$E$502,"&gt;="&amp;Y$3,Solicitudes!$G$3:$G$502,"Planificada")&gt;0,"P",""))))</f>
        <v/>
      </c>
      <c r="Z69" s="27">
        <f>IF(OR(Z$3="",$A69=""),"",IF(COUNTIFS(Solicitudes!$A$3:$A$502,$A69,Solicitudes!$D$3:$D$502,"&lt;="&amp;Z$3,Solicitudes!$E$3:$E$502,"&gt;="&amp;Z$3,Solicitudes!$G$3:$G$502,"Aprobada",Solicitudes!$L$3:$L$502,"&lt;&gt;Licencia",Solicitudes!$L$3:$L$502,"&lt;&gt;Ausencia")&gt;0,"V",IF(COUNTIFS(Solicitudes!$A$3:$A$502,$A69,Solicitudes!$D$3:$D$502,"&lt;="&amp;Z$3,Solicitudes!$E$3:$E$502,"&gt;="&amp;Z$3,Solicitudes!$G$3:$G$502,"Aprobada",Solicitudes!$L$3:$L$502,"Licencia")+COUNTIFS(Solicitudes!$A$3:$A$502,$A69,Solicitudes!$D$3:$D$502,"&lt;="&amp;Z$3,Solicitudes!$E$3:$E$502,"&gt;="&amp;Z$3,Solicitudes!$G$3:$G$502,"Aprobada",Solicitudes!$L$3:$L$502,"Ausencia")&gt;0,"L",IF(COUNTIFS(Solicitudes!$A$3:$A$502,$A69,Solicitudes!$D$3:$D$502,"&lt;="&amp;Z$3,Solicitudes!$E$3:$E$502,"&gt;="&amp;Z$3,Solicitudes!$G$3:$G$502,"Solicitada")+COUNTIFS(Solicitudes!$A$3:$A$502,$A69,Solicitudes!$D$3:$D$502,"&lt;="&amp;Z$3,Solicitudes!$E$3:$E$502,"&gt;="&amp;Z$3,Solicitudes!$G$3:$G$502,"Planificada")&gt;0,"P",""))))</f>
        <v/>
      </c>
      <c r="AA69" s="27">
        <f>IF(OR(AA$3="",$A69=""),"",IF(COUNTIFS(Solicitudes!$A$3:$A$502,$A69,Solicitudes!$D$3:$D$502,"&lt;="&amp;AA$3,Solicitudes!$E$3:$E$502,"&gt;="&amp;AA$3,Solicitudes!$G$3:$G$502,"Aprobada",Solicitudes!$L$3:$L$502,"&lt;&gt;Licencia",Solicitudes!$L$3:$L$502,"&lt;&gt;Ausencia")&gt;0,"V",IF(COUNTIFS(Solicitudes!$A$3:$A$502,$A69,Solicitudes!$D$3:$D$502,"&lt;="&amp;AA$3,Solicitudes!$E$3:$E$502,"&gt;="&amp;AA$3,Solicitudes!$G$3:$G$502,"Aprobada",Solicitudes!$L$3:$L$502,"Licencia")+COUNTIFS(Solicitudes!$A$3:$A$502,$A69,Solicitudes!$D$3:$D$502,"&lt;="&amp;AA$3,Solicitudes!$E$3:$E$502,"&gt;="&amp;AA$3,Solicitudes!$G$3:$G$502,"Aprobada",Solicitudes!$L$3:$L$502,"Ausencia")&gt;0,"L",IF(COUNTIFS(Solicitudes!$A$3:$A$502,$A69,Solicitudes!$D$3:$D$502,"&lt;="&amp;AA$3,Solicitudes!$E$3:$E$502,"&gt;="&amp;AA$3,Solicitudes!$G$3:$G$502,"Solicitada")+COUNTIFS(Solicitudes!$A$3:$A$502,$A69,Solicitudes!$D$3:$D$502,"&lt;="&amp;AA$3,Solicitudes!$E$3:$E$502,"&gt;="&amp;AA$3,Solicitudes!$G$3:$G$502,"Planificada")&gt;0,"P",""))))</f>
        <v/>
      </c>
      <c r="AB69" s="27">
        <f>IF(OR(AB$3="",$A69=""),"",IF(COUNTIFS(Solicitudes!$A$3:$A$502,$A69,Solicitudes!$D$3:$D$502,"&lt;="&amp;AB$3,Solicitudes!$E$3:$E$502,"&gt;="&amp;AB$3,Solicitudes!$G$3:$G$502,"Aprobada",Solicitudes!$L$3:$L$502,"&lt;&gt;Licencia",Solicitudes!$L$3:$L$502,"&lt;&gt;Ausencia")&gt;0,"V",IF(COUNTIFS(Solicitudes!$A$3:$A$502,$A69,Solicitudes!$D$3:$D$502,"&lt;="&amp;AB$3,Solicitudes!$E$3:$E$502,"&gt;="&amp;AB$3,Solicitudes!$G$3:$G$502,"Aprobada",Solicitudes!$L$3:$L$502,"Licencia")+COUNTIFS(Solicitudes!$A$3:$A$502,$A69,Solicitudes!$D$3:$D$502,"&lt;="&amp;AB$3,Solicitudes!$E$3:$E$502,"&gt;="&amp;AB$3,Solicitudes!$G$3:$G$502,"Aprobada",Solicitudes!$L$3:$L$502,"Ausencia")&gt;0,"L",IF(COUNTIFS(Solicitudes!$A$3:$A$502,$A69,Solicitudes!$D$3:$D$502,"&lt;="&amp;AB$3,Solicitudes!$E$3:$E$502,"&gt;="&amp;AB$3,Solicitudes!$G$3:$G$502,"Solicitada")+COUNTIFS(Solicitudes!$A$3:$A$502,$A69,Solicitudes!$D$3:$D$502,"&lt;="&amp;AB$3,Solicitudes!$E$3:$E$502,"&gt;="&amp;AB$3,Solicitudes!$G$3:$G$502,"Planificada")&gt;0,"P",""))))</f>
        <v/>
      </c>
      <c r="AC69" s="27">
        <f>IF(OR(AC$3="",$A69=""),"",IF(COUNTIFS(Solicitudes!$A$3:$A$502,$A69,Solicitudes!$D$3:$D$502,"&lt;="&amp;AC$3,Solicitudes!$E$3:$E$502,"&gt;="&amp;AC$3,Solicitudes!$G$3:$G$502,"Aprobada",Solicitudes!$L$3:$L$502,"&lt;&gt;Licencia",Solicitudes!$L$3:$L$502,"&lt;&gt;Ausencia")&gt;0,"V",IF(COUNTIFS(Solicitudes!$A$3:$A$502,$A69,Solicitudes!$D$3:$D$502,"&lt;="&amp;AC$3,Solicitudes!$E$3:$E$502,"&gt;="&amp;AC$3,Solicitudes!$G$3:$G$502,"Aprobada",Solicitudes!$L$3:$L$502,"Licencia")+COUNTIFS(Solicitudes!$A$3:$A$502,$A69,Solicitudes!$D$3:$D$502,"&lt;="&amp;AC$3,Solicitudes!$E$3:$E$502,"&gt;="&amp;AC$3,Solicitudes!$G$3:$G$502,"Aprobada",Solicitudes!$L$3:$L$502,"Ausencia")&gt;0,"L",IF(COUNTIFS(Solicitudes!$A$3:$A$502,$A69,Solicitudes!$D$3:$D$502,"&lt;="&amp;AC$3,Solicitudes!$E$3:$E$502,"&gt;="&amp;AC$3,Solicitudes!$G$3:$G$502,"Solicitada")+COUNTIFS(Solicitudes!$A$3:$A$502,$A69,Solicitudes!$D$3:$D$502,"&lt;="&amp;AC$3,Solicitudes!$E$3:$E$502,"&gt;="&amp;AC$3,Solicitudes!$G$3:$G$502,"Planificada")&gt;0,"P",""))))</f>
        <v/>
      </c>
      <c r="AD69" s="27">
        <f>IF(OR(AD$3="",$A69=""),"",IF(COUNTIFS(Solicitudes!$A$3:$A$502,$A69,Solicitudes!$D$3:$D$502,"&lt;="&amp;AD$3,Solicitudes!$E$3:$E$502,"&gt;="&amp;AD$3,Solicitudes!$G$3:$G$502,"Aprobada",Solicitudes!$L$3:$L$502,"&lt;&gt;Licencia",Solicitudes!$L$3:$L$502,"&lt;&gt;Ausencia")&gt;0,"V",IF(COUNTIFS(Solicitudes!$A$3:$A$502,$A69,Solicitudes!$D$3:$D$502,"&lt;="&amp;AD$3,Solicitudes!$E$3:$E$502,"&gt;="&amp;AD$3,Solicitudes!$G$3:$G$502,"Aprobada",Solicitudes!$L$3:$L$502,"Licencia")+COUNTIFS(Solicitudes!$A$3:$A$502,$A69,Solicitudes!$D$3:$D$502,"&lt;="&amp;AD$3,Solicitudes!$E$3:$E$502,"&gt;="&amp;AD$3,Solicitudes!$G$3:$G$502,"Aprobada",Solicitudes!$L$3:$L$502,"Ausencia")&gt;0,"L",IF(COUNTIFS(Solicitudes!$A$3:$A$502,$A69,Solicitudes!$D$3:$D$502,"&lt;="&amp;AD$3,Solicitudes!$E$3:$E$502,"&gt;="&amp;AD$3,Solicitudes!$G$3:$G$502,"Solicitada")+COUNTIFS(Solicitudes!$A$3:$A$502,$A69,Solicitudes!$D$3:$D$502,"&lt;="&amp;AD$3,Solicitudes!$E$3:$E$502,"&gt;="&amp;AD$3,Solicitudes!$G$3:$G$502,"Planificada")&gt;0,"P",""))))</f>
        <v/>
      </c>
      <c r="AE69" s="27">
        <f>IF(OR(AE$3="",$A69=""),"",IF(COUNTIFS(Solicitudes!$A$3:$A$502,$A69,Solicitudes!$D$3:$D$502,"&lt;="&amp;AE$3,Solicitudes!$E$3:$E$502,"&gt;="&amp;AE$3,Solicitudes!$G$3:$G$502,"Aprobada",Solicitudes!$L$3:$L$502,"&lt;&gt;Licencia",Solicitudes!$L$3:$L$502,"&lt;&gt;Ausencia")&gt;0,"V",IF(COUNTIFS(Solicitudes!$A$3:$A$502,$A69,Solicitudes!$D$3:$D$502,"&lt;="&amp;AE$3,Solicitudes!$E$3:$E$502,"&gt;="&amp;AE$3,Solicitudes!$G$3:$G$502,"Aprobada",Solicitudes!$L$3:$L$502,"Licencia")+COUNTIFS(Solicitudes!$A$3:$A$502,$A69,Solicitudes!$D$3:$D$502,"&lt;="&amp;AE$3,Solicitudes!$E$3:$E$502,"&gt;="&amp;AE$3,Solicitudes!$G$3:$G$502,"Aprobada",Solicitudes!$L$3:$L$502,"Ausencia")&gt;0,"L",IF(COUNTIFS(Solicitudes!$A$3:$A$502,$A69,Solicitudes!$D$3:$D$502,"&lt;="&amp;AE$3,Solicitudes!$E$3:$E$502,"&gt;="&amp;AE$3,Solicitudes!$G$3:$G$502,"Solicitada")+COUNTIFS(Solicitudes!$A$3:$A$502,$A69,Solicitudes!$D$3:$D$502,"&lt;="&amp;AE$3,Solicitudes!$E$3:$E$502,"&gt;="&amp;AE$3,Solicitudes!$G$3:$G$502,"Planificada")&gt;0,"P",""))))</f>
        <v/>
      </c>
      <c r="AF69" s="27">
        <f>IF(OR(AF$3="",$A69=""),"",IF(COUNTIFS(Solicitudes!$A$3:$A$502,$A69,Solicitudes!$D$3:$D$502,"&lt;="&amp;AF$3,Solicitudes!$E$3:$E$502,"&gt;="&amp;AF$3,Solicitudes!$G$3:$G$502,"Aprobada",Solicitudes!$L$3:$L$502,"&lt;&gt;Licencia",Solicitudes!$L$3:$L$502,"&lt;&gt;Ausencia")&gt;0,"V",IF(COUNTIFS(Solicitudes!$A$3:$A$502,$A69,Solicitudes!$D$3:$D$502,"&lt;="&amp;AF$3,Solicitudes!$E$3:$E$502,"&gt;="&amp;AF$3,Solicitudes!$G$3:$G$502,"Aprobada",Solicitudes!$L$3:$L$502,"Licencia")+COUNTIFS(Solicitudes!$A$3:$A$502,$A69,Solicitudes!$D$3:$D$502,"&lt;="&amp;AF$3,Solicitudes!$E$3:$E$502,"&gt;="&amp;AF$3,Solicitudes!$G$3:$G$502,"Aprobada",Solicitudes!$L$3:$L$502,"Ausencia")&gt;0,"L",IF(COUNTIFS(Solicitudes!$A$3:$A$502,$A69,Solicitudes!$D$3:$D$502,"&lt;="&amp;AF$3,Solicitudes!$E$3:$E$502,"&gt;="&amp;AF$3,Solicitudes!$G$3:$G$502,"Solicitada")+COUNTIFS(Solicitudes!$A$3:$A$502,$A69,Solicitudes!$D$3:$D$502,"&lt;="&amp;AF$3,Solicitudes!$E$3:$E$502,"&gt;="&amp;AF$3,Solicitudes!$G$3:$G$502,"Planificada")&gt;0,"P",""))))</f>
        <v/>
      </c>
      <c r="AG69" s="27">
        <f>IF(OR(AG$3="",$A69=""),"",IF(COUNTIFS(Solicitudes!$A$3:$A$502,$A69,Solicitudes!$D$3:$D$502,"&lt;="&amp;AG$3,Solicitudes!$E$3:$E$502,"&gt;="&amp;AG$3,Solicitudes!$G$3:$G$502,"Aprobada",Solicitudes!$L$3:$L$502,"&lt;&gt;Licencia",Solicitudes!$L$3:$L$502,"&lt;&gt;Ausencia")&gt;0,"V",IF(COUNTIFS(Solicitudes!$A$3:$A$502,$A69,Solicitudes!$D$3:$D$502,"&lt;="&amp;AG$3,Solicitudes!$E$3:$E$502,"&gt;="&amp;AG$3,Solicitudes!$G$3:$G$502,"Aprobada",Solicitudes!$L$3:$L$502,"Licencia")+COUNTIFS(Solicitudes!$A$3:$A$502,$A69,Solicitudes!$D$3:$D$502,"&lt;="&amp;AG$3,Solicitudes!$E$3:$E$502,"&gt;="&amp;AG$3,Solicitudes!$G$3:$G$502,"Aprobada",Solicitudes!$L$3:$L$502,"Ausencia")&gt;0,"L",IF(COUNTIFS(Solicitudes!$A$3:$A$502,$A69,Solicitudes!$D$3:$D$502,"&lt;="&amp;AG$3,Solicitudes!$E$3:$E$502,"&gt;="&amp;AG$3,Solicitudes!$G$3:$G$502,"Solicitada")+COUNTIFS(Solicitudes!$A$3:$A$502,$A69,Solicitudes!$D$3:$D$502,"&lt;="&amp;AG$3,Solicitudes!$E$3:$E$502,"&gt;="&amp;AG$3,Solicitudes!$G$3:$G$502,"Planificada")&gt;0,"P",""))))</f>
        <v/>
      </c>
    </row>
    <row r="70">
      <c r="A70">
        <f>IF(Saldos!A70="","",Saldos!A70)</f>
        <v/>
      </c>
      <c r="B70">
        <f>IF(A70="","",Saldos!B70)</f>
        <v/>
      </c>
      <c r="C70" s="27">
        <f>IF(OR(C$3="",$A70=""),"",IF(COUNTIFS(Solicitudes!$A$3:$A$502,$A70,Solicitudes!$D$3:$D$502,"&lt;="&amp;C$3,Solicitudes!$E$3:$E$502,"&gt;="&amp;C$3,Solicitudes!$G$3:$G$502,"Aprobada",Solicitudes!$L$3:$L$502,"&lt;&gt;Licencia",Solicitudes!$L$3:$L$502,"&lt;&gt;Ausencia")&gt;0,"V",IF(COUNTIFS(Solicitudes!$A$3:$A$502,$A70,Solicitudes!$D$3:$D$502,"&lt;="&amp;C$3,Solicitudes!$E$3:$E$502,"&gt;="&amp;C$3,Solicitudes!$G$3:$G$502,"Aprobada",Solicitudes!$L$3:$L$502,"Licencia")+COUNTIFS(Solicitudes!$A$3:$A$502,$A70,Solicitudes!$D$3:$D$502,"&lt;="&amp;C$3,Solicitudes!$E$3:$E$502,"&gt;="&amp;C$3,Solicitudes!$G$3:$G$502,"Aprobada",Solicitudes!$L$3:$L$502,"Ausencia")&gt;0,"L",IF(COUNTIFS(Solicitudes!$A$3:$A$502,$A70,Solicitudes!$D$3:$D$502,"&lt;="&amp;C$3,Solicitudes!$E$3:$E$502,"&gt;="&amp;C$3,Solicitudes!$G$3:$G$502,"Solicitada")+COUNTIFS(Solicitudes!$A$3:$A$502,$A70,Solicitudes!$D$3:$D$502,"&lt;="&amp;C$3,Solicitudes!$E$3:$E$502,"&gt;="&amp;C$3,Solicitudes!$G$3:$G$502,"Planificada")&gt;0,"P",""))))</f>
        <v/>
      </c>
      <c r="D70" s="27">
        <f>IF(OR(D$3="",$A70=""),"",IF(COUNTIFS(Solicitudes!$A$3:$A$502,$A70,Solicitudes!$D$3:$D$502,"&lt;="&amp;D$3,Solicitudes!$E$3:$E$502,"&gt;="&amp;D$3,Solicitudes!$G$3:$G$502,"Aprobada",Solicitudes!$L$3:$L$502,"&lt;&gt;Licencia",Solicitudes!$L$3:$L$502,"&lt;&gt;Ausencia")&gt;0,"V",IF(COUNTIFS(Solicitudes!$A$3:$A$502,$A70,Solicitudes!$D$3:$D$502,"&lt;="&amp;D$3,Solicitudes!$E$3:$E$502,"&gt;="&amp;D$3,Solicitudes!$G$3:$G$502,"Aprobada",Solicitudes!$L$3:$L$502,"Licencia")+COUNTIFS(Solicitudes!$A$3:$A$502,$A70,Solicitudes!$D$3:$D$502,"&lt;="&amp;D$3,Solicitudes!$E$3:$E$502,"&gt;="&amp;D$3,Solicitudes!$G$3:$G$502,"Aprobada",Solicitudes!$L$3:$L$502,"Ausencia")&gt;0,"L",IF(COUNTIFS(Solicitudes!$A$3:$A$502,$A70,Solicitudes!$D$3:$D$502,"&lt;="&amp;D$3,Solicitudes!$E$3:$E$502,"&gt;="&amp;D$3,Solicitudes!$G$3:$G$502,"Solicitada")+COUNTIFS(Solicitudes!$A$3:$A$502,$A70,Solicitudes!$D$3:$D$502,"&lt;="&amp;D$3,Solicitudes!$E$3:$E$502,"&gt;="&amp;D$3,Solicitudes!$G$3:$G$502,"Planificada")&gt;0,"P",""))))</f>
        <v/>
      </c>
      <c r="E70" s="27">
        <f>IF(OR(E$3="",$A70=""),"",IF(COUNTIFS(Solicitudes!$A$3:$A$502,$A70,Solicitudes!$D$3:$D$502,"&lt;="&amp;E$3,Solicitudes!$E$3:$E$502,"&gt;="&amp;E$3,Solicitudes!$G$3:$G$502,"Aprobada",Solicitudes!$L$3:$L$502,"&lt;&gt;Licencia",Solicitudes!$L$3:$L$502,"&lt;&gt;Ausencia")&gt;0,"V",IF(COUNTIFS(Solicitudes!$A$3:$A$502,$A70,Solicitudes!$D$3:$D$502,"&lt;="&amp;E$3,Solicitudes!$E$3:$E$502,"&gt;="&amp;E$3,Solicitudes!$G$3:$G$502,"Aprobada",Solicitudes!$L$3:$L$502,"Licencia")+COUNTIFS(Solicitudes!$A$3:$A$502,$A70,Solicitudes!$D$3:$D$502,"&lt;="&amp;E$3,Solicitudes!$E$3:$E$502,"&gt;="&amp;E$3,Solicitudes!$G$3:$G$502,"Aprobada",Solicitudes!$L$3:$L$502,"Ausencia")&gt;0,"L",IF(COUNTIFS(Solicitudes!$A$3:$A$502,$A70,Solicitudes!$D$3:$D$502,"&lt;="&amp;E$3,Solicitudes!$E$3:$E$502,"&gt;="&amp;E$3,Solicitudes!$G$3:$G$502,"Solicitada")+COUNTIFS(Solicitudes!$A$3:$A$502,$A70,Solicitudes!$D$3:$D$502,"&lt;="&amp;E$3,Solicitudes!$E$3:$E$502,"&gt;="&amp;E$3,Solicitudes!$G$3:$G$502,"Planificada")&gt;0,"P",""))))</f>
        <v/>
      </c>
      <c r="F70" s="27">
        <f>IF(OR(F$3="",$A70=""),"",IF(COUNTIFS(Solicitudes!$A$3:$A$502,$A70,Solicitudes!$D$3:$D$502,"&lt;="&amp;F$3,Solicitudes!$E$3:$E$502,"&gt;="&amp;F$3,Solicitudes!$G$3:$G$502,"Aprobada",Solicitudes!$L$3:$L$502,"&lt;&gt;Licencia",Solicitudes!$L$3:$L$502,"&lt;&gt;Ausencia")&gt;0,"V",IF(COUNTIFS(Solicitudes!$A$3:$A$502,$A70,Solicitudes!$D$3:$D$502,"&lt;="&amp;F$3,Solicitudes!$E$3:$E$502,"&gt;="&amp;F$3,Solicitudes!$G$3:$G$502,"Aprobada",Solicitudes!$L$3:$L$502,"Licencia")+COUNTIFS(Solicitudes!$A$3:$A$502,$A70,Solicitudes!$D$3:$D$502,"&lt;="&amp;F$3,Solicitudes!$E$3:$E$502,"&gt;="&amp;F$3,Solicitudes!$G$3:$G$502,"Aprobada",Solicitudes!$L$3:$L$502,"Ausencia")&gt;0,"L",IF(COUNTIFS(Solicitudes!$A$3:$A$502,$A70,Solicitudes!$D$3:$D$502,"&lt;="&amp;F$3,Solicitudes!$E$3:$E$502,"&gt;="&amp;F$3,Solicitudes!$G$3:$G$502,"Solicitada")+COUNTIFS(Solicitudes!$A$3:$A$502,$A70,Solicitudes!$D$3:$D$502,"&lt;="&amp;F$3,Solicitudes!$E$3:$E$502,"&gt;="&amp;F$3,Solicitudes!$G$3:$G$502,"Planificada")&gt;0,"P",""))))</f>
        <v/>
      </c>
      <c r="G70" s="27">
        <f>IF(OR(G$3="",$A70=""),"",IF(COUNTIFS(Solicitudes!$A$3:$A$502,$A70,Solicitudes!$D$3:$D$502,"&lt;="&amp;G$3,Solicitudes!$E$3:$E$502,"&gt;="&amp;G$3,Solicitudes!$G$3:$G$502,"Aprobada",Solicitudes!$L$3:$L$502,"&lt;&gt;Licencia",Solicitudes!$L$3:$L$502,"&lt;&gt;Ausencia")&gt;0,"V",IF(COUNTIFS(Solicitudes!$A$3:$A$502,$A70,Solicitudes!$D$3:$D$502,"&lt;="&amp;G$3,Solicitudes!$E$3:$E$502,"&gt;="&amp;G$3,Solicitudes!$G$3:$G$502,"Aprobada",Solicitudes!$L$3:$L$502,"Licencia")+COUNTIFS(Solicitudes!$A$3:$A$502,$A70,Solicitudes!$D$3:$D$502,"&lt;="&amp;G$3,Solicitudes!$E$3:$E$502,"&gt;="&amp;G$3,Solicitudes!$G$3:$G$502,"Aprobada",Solicitudes!$L$3:$L$502,"Ausencia")&gt;0,"L",IF(COUNTIFS(Solicitudes!$A$3:$A$502,$A70,Solicitudes!$D$3:$D$502,"&lt;="&amp;G$3,Solicitudes!$E$3:$E$502,"&gt;="&amp;G$3,Solicitudes!$G$3:$G$502,"Solicitada")+COUNTIFS(Solicitudes!$A$3:$A$502,$A70,Solicitudes!$D$3:$D$502,"&lt;="&amp;G$3,Solicitudes!$E$3:$E$502,"&gt;="&amp;G$3,Solicitudes!$G$3:$G$502,"Planificada")&gt;0,"P",""))))</f>
        <v/>
      </c>
      <c r="H70" s="27">
        <f>IF(OR(H$3="",$A70=""),"",IF(COUNTIFS(Solicitudes!$A$3:$A$502,$A70,Solicitudes!$D$3:$D$502,"&lt;="&amp;H$3,Solicitudes!$E$3:$E$502,"&gt;="&amp;H$3,Solicitudes!$G$3:$G$502,"Aprobada",Solicitudes!$L$3:$L$502,"&lt;&gt;Licencia",Solicitudes!$L$3:$L$502,"&lt;&gt;Ausencia")&gt;0,"V",IF(COUNTIFS(Solicitudes!$A$3:$A$502,$A70,Solicitudes!$D$3:$D$502,"&lt;="&amp;H$3,Solicitudes!$E$3:$E$502,"&gt;="&amp;H$3,Solicitudes!$G$3:$G$502,"Aprobada",Solicitudes!$L$3:$L$502,"Licencia")+COUNTIFS(Solicitudes!$A$3:$A$502,$A70,Solicitudes!$D$3:$D$502,"&lt;="&amp;H$3,Solicitudes!$E$3:$E$502,"&gt;="&amp;H$3,Solicitudes!$G$3:$G$502,"Aprobada",Solicitudes!$L$3:$L$502,"Ausencia")&gt;0,"L",IF(COUNTIFS(Solicitudes!$A$3:$A$502,$A70,Solicitudes!$D$3:$D$502,"&lt;="&amp;H$3,Solicitudes!$E$3:$E$502,"&gt;="&amp;H$3,Solicitudes!$G$3:$G$502,"Solicitada")+COUNTIFS(Solicitudes!$A$3:$A$502,$A70,Solicitudes!$D$3:$D$502,"&lt;="&amp;H$3,Solicitudes!$E$3:$E$502,"&gt;="&amp;H$3,Solicitudes!$G$3:$G$502,"Planificada")&gt;0,"P",""))))</f>
        <v/>
      </c>
      <c r="I70" s="27">
        <f>IF(OR(I$3="",$A70=""),"",IF(COUNTIFS(Solicitudes!$A$3:$A$502,$A70,Solicitudes!$D$3:$D$502,"&lt;="&amp;I$3,Solicitudes!$E$3:$E$502,"&gt;="&amp;I$3,Solicitudes!$G$3:$G$502,"Aprobada",Solicitudes!$L$3:$L$502,"&lt;&gt;Licencia",Solicitudes!$L$3:$L$502,"&lt;&gt;Ausencia")&gt;0,"V",IF(COUNTIFS(Solicitudes!$A$3:$A$502,$A70,Solicitudes!$D$3:$D$502,"&lt;="&amp;I$3,Solicitudes!$E$3:$E$502,"&gt;="&amp;I$3,Solicitudes!$G$3:$G$502,"Aprobada",Solicitudes!$L$3:$L$502,"Licencia")+COUNTIFS(Solicitudes!$A$3:$A$502,$A70,Solicitudes!$D$3:$D$502,"&lt;="&amp;I$3,Solicitudes!$E$3:$E$502,"&gt;="&amp;I$3,Solicitudes!$G$3:$G$502,"Aprobada",Solicitudes!$L$3:$L$502,"Ausencia")&gt;0,"L",IF(COUNTIFS(Solicitudes!$A$3:$A$502,$A70,Solicitudes!$D$3:$D$502,"&lt;="&amp;I$3,Solicitudes!$E$3:$E$502,"&gt;="&amp;I$3,Solicitudes!$G$3:$G$502,"Solicitada")+COUNTIFS(Solicitudes!$A$3:$A$502,$A70,Solicitudes!$D$3:$D$502,"&lt;="&amp;I$3,Solicitudes!$E$3:$E$502,"&gt;="&amp;I$3,Solicitudes!$G$3:$G$502,"Planificada")&gt;0,"P",""))))</f>
        <v/>
      </c>
      <c r="J70" s="27">
        <f>IF(OR(J$3="",$A70=""),"",IF(COUNTIFS(Solicitudes!$A$3:$A$502,$A70,Solicitudes!$D$3:$D$502,"&lt;="&amp;J$3,Solicitudes!$E$3:$E$502,"&gt;="&amp;J$3,Solicitudes!$G$3:$G$502,"Aprobada",Solicitudes!$L$3:$L$502,"&lt;&gt;Licencia",Solicitudes!$L$3:$L$502,"&lt;&gt;Ausencia")&gt;0,"V",IF(COUNTIFS(Solicitudes!$A$3:$A$502,$A70,Solicitudes!$D$3:$D$502,"&lt;="&amp;J$3,Solicitudes!$E$3:$E$502,"&gt;="&amp;J$3,Solicitudes!$G$3:$G$502,"Aprobada",Solicitudes!$L$3:$L$502,"Licencia")+COUNTIFS(Solicitudes!$A$3:$A$502,$A70,Solicitudes!$D$3:$D$502,"&lt;="&amp;J$3,Solicitudes!$E$3:$E$502,"&gt;="&amp;J$3,Solicitudes!$G$3:$G$502,"Aprobada",Solicitudes!$L$3:$L$502,"Ausencia")&gt;0,"L",IF(COUNTIFS(Solicitudes!$A$3:$A$502,$A70,Solicitudes!$D$3:$D$502,"&lt;="&amp;J$3,Solicitudes!$E$3:$E$502,"&gt;="&amp;J$3,Solicitudes!$G$3:$G$502,"Solicitada")+COUNTIFS(Solicitudes!$A$3:$A$502,$A70,Solicitudes!$D$3:$D$502,"&lt;="&amp;J$3,Solicitudes!$E$3:$E$502,"&gt;="&amp;J$3,Solicitudes!$G$3:$G$502,"Planificada")&gt;0,"P",""))))</f>
        <v/>
      </c>
      <c r="K70" s="27">
        <f>IF(OR(K$3="",$A70=""),"",IF(COUNTIFS(Solicitudes!$A$3:$A$502,$A70,Solicitudes!$D$3:$D$502,"&lt;="&amp;K$3,Solicitudes!$E$3:$E$502,"&gt;="&amp;K$3,Solicitudes!$G$3:$G$502,"Aprobada",Solicitudes!$L$3:$L$502,"&lt;&gt;Licencia",Solicitudes!$L$3:$L$502,"&lt;&gt;Ausencia")&gt;0,"V",IF(COUNTIFS(Solicitudes!$A$3:$A$502,$A70,Solicitudes!$D$3:$D$502,"&lt;="&amp;K$3,Solicitudes!$E$3:$E$502,"&gt;="&amp;K$3,Solicitudes!$G$3:$G$502,"Aprobada",Solicitudes!$L$3:$L$502,"Licencia")+COUNTIFS(Solicitudes!$A$3:$A$502,$A70,Solicitudes!$D$3:$D$502,"&lt;="&amp;K$3,Solicitudes!$E$3:$E$502,"&gt;="&amp;K$3,Solicitudes!$G$3:$G$502,"Aprobada",Solicitudes!$L$3:$L$502,"Ausencia")&gt;0,"L",IF(COUNTIFS(Solicitudes!$A$3:$A$502,$A70,Solicitudes!$D$3:$D$502,"&lt;="&amp;K$3,Solicitudes!$E$3:$E$502,"&gt;="&amp;K$3,Solicitudes!$G$3:$G$502,"Solicitada")+COUNTIFS(Solicitudes!$A$3:$A$502,$A70,Solicitudes!$D$3:$D$502,"&lt;="&amp;K$3,Solicitudes!$E$3:$E$502,"&gt;="&amp;K$3,Solicitudes!$G$3:$G$502,"Planificada")&gt;0,"P",""))))</f>
        <v/>
      </c>
      <c r="L70" s="27">
        <f>IF(OR(L$3="",$A70=""),"",IF(COUNTIFS(Solicitudes!$A$3:$A$502,$A70,Solicitudes!$D$3:$D$502,"&lt;="&amp;L$3,Solicitudes!$E$3:$E$502,"&gt;="&amp;L$3,Solicitudes!$G$3:$G$502,"Aprobada",Solicitudes!$L$3:$L$502,"&lt;&gt;Licencia",Solicitudes!$L$3:$L$502,"&lt;&gt;Ausencia")&gt;0,"V",IF(COUNTIFS(Solicitudes!$A$3:$A$502,$A70,Solicitudes!$D$3:$D$502,"&lt;="&amp;L$3,Solicitudes!$E$3:$E$502,"&gt;="&amp;L$3,Solicitudes!$G$3:$G$502,"Aprobada",Solicitudes!$L$3:$L$502,"Licencia")+COUNTIFS(Solicitudes!$A$3:$A$502,$A70,Solicitudes!$D$3:$D$502,"&lt;="&amp;L$3,Solicitudes!$E$3:$E$502,"&gt;="&amp;L$3,Solicitudes!$G$3:$G$502,"Aprobada",Solicitudes!$L$3:$L$502,"Ausencia")&gt;0,"L",IF(COUNTIFS(Solicitudes!$A$3:$A$502,$A70,Solicitudes!$D$3:$D$502,"&lt;="&amp;L$3,Solicitudes!$E$3:$E$502,"&gt;="&amp;L$3,Solicitudes!$G$3:$G$502,"Solicitada")+COUNTIFS(Solicitudes!$A$3:$A$502,$A70,Solicitudes!$D$3:$D$502,"&lt;="&amp;L$3,Solicitudes!$E$3:$E$502,"&gt;="&amp;L$3,Solicitudes!$G$3:$G$502,"Planificada")&gt;0,"P",""))))</f>
        <v/>
      </c>
      <c r="M70" s="27">
        <f>IF(OR(M$3="",$A70=""),"",IF(COUNTIFS(Solicitudes!$A$3:$A$502,$A70,Solicitudes!$D$3:$D$502,"&lt;="&amp;M$3,Solicitudes!$E$3:$E$502,"&gt;="&amp;M$3,Solicitudes!$G$3:$G$502,"Aprobada",Solicitudes!$L$3:$L$502,"&lt;&gt;Licencia",Solicitudes!$L$3:$L$502,"&lt;&gt;Ausencia")&gt;0,"V",IF(COUNTIFS(Solicitudes!$A$3:$A$502,$A70,Solicitudes!$D$3:$D$502,"&lt;="&amp;M$3,Solicitudes!$E$3:$E$502,"&gt;="&amp;M$3,Solicitudes!$G$3:$G$502,"Aprobada",Solicitudes!$L$3:$L$502,"Licencia")+COUNTIFS(Solicitudes!$A$3:$A$502,$A70,Solicitudes!$D$3:$D$502,"&lt;="&amp;M$3,Solicitudes!$E$3:$E$502,"&gt;="&amp;M$3,Solicitudes!$G$3:$G$502,"Aprobada",Solicitudes!$L$3:$L$502,"Ausencia")&gt;0,"L",IF(COUNTIFS(Solicitudes!$A$3:$A$502,$A70,Solicitudes!$D$3:$D$502,"&lt;="&amp;M$3,Solicitudes!$E$3:$E$502,"&gt;="&amp;M$3,Solicitudes!$G$3:$G$502,"Solicitada")+COUNTIFS(Solicitudes!$A$3:$A$502,$A70,Solicitudes!$D$3:$D$502,"&lt;="&amp;M$3,Solicitudes!$E$3:$E$502,"&gt;="&amp;M$3,Solicitudes!$G$3:$G$502,"Planificada")&gt;0,"P",""))))</f>
        <v/>
      </c>
      <c r="N70" s="27">
        <f>IF(OR(N$3="",$A70=""),"",IF(COUNTIFS(Solicitudes!$A$3:$A$502,$A70,Solicitudes!$D$3:$D$502,"&lt;="&amp;N$3,Solicitudes!$E$3:$E$502,"&gt;="&amp;N$3,Solicitudes!$G$3:$G$502,"Aprobada",Solicitudes!$L$3:$L$502,"&lt;&gt;Licencia",Solicitudes!$L$3:$L$502,"&lt;&gt;Ausencia")&gt;0,"V",IF(COUNTIFS(Solicitudes!$A$3:$A$502,$A70,Solicitudes!$D$3:$D$502,"&lt;="&amp;N$3,Solicitudes!$E$3:$E$502,"&gt;="&amp;N$3,Solicitudes!$G$3:$G$502,"Aprobada",Solicitudes!$L$3:$L$502,"Licencia")+COUNTIFS(Solicitudes!$A$3:$A$502,$A70,Solicitudes!$D$3:$D$502,"&lt;="&amp;N$3,Solicitudes!$E$3:$E$502,"&gt;="&amp;N$3,Solicitudes!$G$3:$G$502,"Aprobada",Solicitudes!$L$3:$L$502,"Ausencia")&gt;0,"L",IF(COUNTIFS(Solicitudes!$A$3:$A$502,$A70,Solicitudes!$D$3:$D$502,"&lt;="&amp;N$3,Solicitudes!$E$3:$E$502,"&gt;="&amp;N$3,Solicitudes!$G$3:$G$502,"Solicitada")+COUNTIFS(Solicitudes!$A$3:$A$502,$A70,Solicitudes!$D$3:$D$502,"&lt;="&amp;N$3,Solicitudes!$E$3:$E$502,"&gt;="&amp;N$3,Solicitudes!$G$3:$G$502,"Planificada")&gt;0,"P",""))))</f>
        <v/>
      </c>
      <c r="O70" s="27">
        <f>IF(OR(O$3="",$A70=""),"",IF(COUNTIFS(Solicitudes!$A$3:$A$502,$A70,Solicitudes!$D$3:$D$502,"&lt;="&amp;O$3,Solicitudes!$E$3:$E$502,"&gt;="&amp;O$3,Solicitudes!$G$3:$G$502,"Aprobada",Solicitudes!$L$3:$L$502,"&lt;&gt;Licencia",Solicitudes!$L$3:$L$502,"&lt;&gt;Ausencia")&gt;0,"V",IF(COUNTIFS(Solicitudes!$A$3:$A$502,$A70,Solicitudes!$D$3:$D$502,"&lt;="&amp;O$3,Solicitudes!$E$3:$E$502,"&gt;="&amp;O$3,Solicitudes!$G$3:$G$502,"Aprobada",Solicitudes!$L$3:$L$502,"Licencia")+COUNTIFS(Solicitudes!$A$3:$A$502,$A70,Solicitudes!$D$3:$D$502,"&lt;="&amp;O$3,Solicitudes!$E$3:$E$502,"&gt;="&amp;O$3,Solicitudes!$G$3:$G$502,"Aprobada",Solicitudes!$L$3:$L$502,"Ausencia")&gt;0,"L",IF(COUNTIFS(Solicitudes!$A$3:$A$502,$A70,Solicitudes!$D$3:$D$502,"&lt;="&amp;O$3,Solicitudes!$E$3:$E$502,"&gt;="&amp;O$3,Solicitudes!$G$3:$G$502,"Solicitada")+COUNTIFS(Solicitudes!$A$3:$A$502,$A70,Solicitudes!$D$3:$D$502,"&lt;="&amp;O$3,Solicitudes!$E$3:$E$502,"&gt;="&amp;O$3,Solicitudes!$G$3:$G$502,"Planificada")&gt;0,"P",""))))</f>
        <v/>
      </c>
      <c r="P70" s="27">
        <f>IF(OR(P$3="",$A70=""),"",IF(COUNTIFS(Solicitudes!$A$3:$A$502,$A70,Solicitudes!$D$3:$D$502,"&lt;="&amp;P$3,Solicitudes!$E$3:$E$502,"&gt;="&amp;P$3,Solicitudes!$G$3:$G$502,"Aprobada",Solicitudes!$L$3:$L$502,"&lt;&gt;Licencia",Solicitudes!$L$3:$L$502,"&lt;&gt;Ausencia")&gt;0,"V",IF(COUNTIFS(Solicitudes!$A$3:$A$502,$A70,Solicitudes!$D$3:$D$502,"&lt;="&amp;P$3,Solicitudes!$E$3:$E$502,"&gt;="&amp;P$3,Solicitudes!$G$3:$G$502,"Aprobada",Solicitudes!$L$3:$L$502,"Licencia")+COUNTIFS(Solicitudes!$A$3:$A$502,$A70,Solicitudes!$D$3:$D$502,"&lt;="&amp;P$3,Solicitudes!$E$3:$E$502,"&gt;="&amp;P$3,Solicitudes!$G$3:$G$502,"Aprobada",Solicitudes!$L$3:$L$502,"Ausencia")&gt;0,"L",IF(COUNTIFS(Solicitudes!$A$3:$A$502,$A70,Solicitudes!$D$3:$D$502,"&lt;="&amp;P$3,Solicitudes!$E$3:$E$502,"&gt;="&amp;P$3,Solicitudes!$G$3:$G$502,"Solicitada")+COUNTIFS(Solicitudes!$A$3:$A$502,$A70,Solicitudes!$D$3:$D$502,"&lt;="&amp;P$3,Solicitudes!$E$3:$E$502,"&gt;="&amp;P$3,Solicitudes!$G$3:$G$502,"Planificada")&gt;0,"P",""))))</f>
        <v/>
      </c>
      <c r="Q70" s="27">
        <f>IF(OR(Q$3="",$A70=""),"",IF(COUNTIFS(Solicitudes!$A$3:$A$502,$A70,Solicitudes!$D$3:$D$502,"&lt;="&amp;Q$3,Solicitudes!$E$3:$E$502,"&gt;="&amp;Q$3,Solicitudes!$G$3:$G$502,"Aprobada",Solicitudes!$L$3:$L$502,"&lt;&gt;Licencia",Solicitudes!$L$3:$L$502,"&lt;&gt;Ausencia")&gt;0,"V",IF(COUNTIFS(Solicitudes!$A$3:$A$502,$A70,Solicitudes!$D$3:$D$502,"&lt;="&amp;Q$3,Solicitudes!$E$3:$E$502,"&gt;="&amp;Q$3,Solicitudes!$G$3:$G$502,"Aprobada",Solicitudes!$L$3:$L$502,"Licencia")+COUNTIFS(Solicitudes!$A$3:$A$502,$A70,Solicitudes!$D$3:$D$502,"&lt;="&amp;Q$3,Solicitudes!$E$3:$E$502,"&gt;="&amp;Q$3,Solicitudes!$G$3:$G$502,"Aprobada",Solicitudes!$L$3:$L$502,"Ausencia")&gt;0,"L",IF(COUNTIFS(Solicitudes!$A$3:$A$502,$A70,Solicitudes!$D$3:$D$502,"&lt;="&amp;Q$3,Solicitudes!$E$3:$E$502,"&gt;="&amp;Q$3,Solicitudes!$G$3:$G$502,"Solicitada")+COUNTIFS(Solicitudes!$A$3:$A$502,$A70,Solicitudes!$D$3:$D$502,"&lt;="&amp;Q$3,Solicitudes!$E$3:$E$502,"&gt;="&amp;Q$3,Solicitudes!$G$3:$G$502,"Planificada")&gt;0,"P",""))))</f>
        <v/>
      </c>
      <c r="R70" s="27">
        <f>IF(OR(R$3="",$A70=""),"",IF(COUNTIFS(Solicitudes!$A$3:$A$502,$A70,Solicitudes!$D$3:$D$502,"&lt;="&amp;R$3,Solicitudes!$E$3:$E$502,"&gt;="&amp;R$3,Solicitudes!$G$3:$G$502,"Aprobada",Solicitudes!$L$3:$L$502,"&lt;&gt;Licencia",Solicitudes!$L$3:$L$502,"&lt;&gt;Ausencia")&gt;0,"V",IF(COUNTIFS(Solicitudes!$A$3:$A$502,$A70,Solicitudes!$D$3:$D$502,"&lt;="&amp;R$3,Solicitudes!$E$3:$E$502,"&gt;="&amp;R$3,Solicitudes!$G$3:$G$502,"Aprobada",Solicitudes!$L$3:$L$502,"Licencia")+COUNTIFS(Solicitudes!$A$3:$A$502,$A70,Solicitudes!$D$3:$D$502,"&lt;="&amp;R$3,Solicitudes!$E$3:$E$502,"&gt;="&amp;R$3,Solicitudes!$G$3:$G$502,"Aprobada",Solicitudes!$L$3:$L$502,"Ausencia")&gt;0,"L",IF(COUNTIFS(Solicitudes!$A$3:$A$502,$A70,Solicitudes!$D$3:$D$502,"&lt;="&amp;R$3,Solicitudes!$E$3:$E$502,"&gt;="&amp;R$3,Solicitudes!$G$3:$G$502,"Solicitada")+COUNTIFS(Solicitudes!$A$3:$A$502,$A70,Solicitudes!$D$3:$D$502,"&lt;="&amp;R$3,Solicitudes!$E$3:$E$502,"&gt;="&amp;R$3,Solicitudes!$G$3:$G$502,"Planificada")&gt;0,"P",""))))</f>
        <v/>
      </c>
      <c r="S70" s="27">
        <f>IF(OR(S$3="",$A70=""),"",IF(COUNTIFS(Solicitudes!$A$3:$A$502,$A70,Solicitudes!$D$3:$D$502,"&lt;="&amp;S$3,Solicitudes!$E$3:$E$502,"&gt;="&amp;S$3,Solicitudes!$G$3:$G$502,"Aprobada",Solicitudes!$L$3:$L$502,"&lt;&gt;Licencia",Solicitudes!$L$3:$L$502,"&lt;&gt;Ausencia")&gt;0,"V",IF(COUNTIFS(Solicitudes!$A$3:$A$502,$A70,Solicitudes!$D$3:$D$502,"&lt;="&amp;S$3,Solicitudes!$E$3:$E$502,"&gt;="&amp;S$3,Solicitudes!$G$3:$G$502,"Aprobada",Solicitudes!$L$3:$L$502,"Licencia")+COUNTIFS(Solicitudes!$A$3:$A$502,$A70,Solicitudes!$D$3:$D$502,"&lt;="&amp;S$3,Solicitudes!$E$3:$E$502,"&gt;="&amp;S$3,Solicitudes!$G$3:$G$502,"Aprobada",Solicitudes!$L$3:$L$502,"Ausencia")&gt;0,"L",IF(COUNTIFS(Solicitudes!$A$3:$A$502,$A70,Solicitudes!$D$3:$D$502,"&lt;="&amp;S$3,Solicitudes!$E$3:$E$502,"&gt;="&amp;S$3,Solicitudes!$G$3:$G$502,"Solicitada")+COUNTIFS(Solicitudes!$A$3:$A$502,$A70,Solicitudes!$D$3:$D$502,"&lt;="&amp;S$3,Solicitudes!$E$3:$E$502,"&gt;="&amp;S$3,Solicitudes!$G$3:$G$502,"Planificada")&gt;0,"P",""))))</f>
        <v/>
      </c>
      <c r="T70" s="27">
        <f>IF(OR(T$3="",$A70=""),"",IF(COUNTIFS(Solicitudes!$A$3:$A$502,$A70,Solicitudes!$D$3:$D$502,"&lt;="&amp;T$3,Solicitudes!$E$3:$E$502,"&gt;="&amp;T$3,Solicitudes!$G$3:$G$502,"Aprobada",Solicitudes!$L$3:$L$502,"&lt;&gt;Licencia",Solicitudes!$L$3:$L$502,"&lt;&gt;Ausencia")&gt;0,"V",IF(COUNTIFS(Solicitudes!$A$3:$A$502,$A70,Solicitudes!$D$3:$D$502,"&lt;="&amp;T$3,Solicitudes!$E$3:$E$502,"&gt;="&amp;T$3,Solicitudes!$G$3:$G$502,"Aprobada",Solicitudes!$L$3:$L$502,"Licencia")+COUNTIFS(Solicitudes!$A$3:$A$502,$A70,Solicitudes!$D$3:$D$502,"&lt;="&amp;T$3,Solicitudes!$E$3:$E$502,"&gt;="&amp;T$3,Solicitudes!$G$3:$G$502,"Aprobada",Solicitudes!$L$3:$L$502,"Ausencia")&gt;0,"L",IF(COUNTIFS(Solicitudes!$A$3:$A$502,$A70,Solicitudes!$D$3:$D$502,"&lt;="&amp;T$3,Solicitudes!$E$3:$E$502,"&gt;="&amp;T$3,Solicitudes!$G$3:$G$502,"Solicitada")+COUNTIFS(Solicitudes!$A$3:$A$502,$A70,Solicitudes!$D$3:$D$502,"&lt;="&amp;T$3,Solicitudes!$E$3:$E$502,"&gt;="&amp;T$3,Solicitudes!$G$3:$G$502,"Planificada")&gt;0,"P",""))))</f>
        <v/>
      </c>
      <c r="U70" s="27">
        <f>IF(OR(U$3="",$A70=""),"",IF(COUNTIFS(Solicitudes!$A$3:$A$502,$A70,Solicitudes!$D$3:$D$502,"&lt;="&amp;U$3,Solicitudes!$E$3:$E$502,"&gt;="&amp;U$3,Solicitudes!$G$3:$G$502,"Aprobada",Solicitudes!$L$3:$L$502,"&lt;&gt;Licencia",Solicitudes!$L$3:$L$502,"&lt;&gt;Ausencia")&gt;0,"V",IF(COUNTIFS(Solicitudes!$A$3:$A$502,$A70,Solicitudes!$D$3:$D$502,"&lt;="&amp;U$3,Solicitudes!$E$3:$E$502,"&gt;="&amp;U$3,Solicitudes!$G$3:$G$502,"Aprobada",Solicitudes!$L$3:$L$502,"Licencia")+COUNTIFS(Solicitudes!$A$3:$A$502,$A70,Solicitudes!$D$3:$D$502,"&lt;="&amp;U$3,Solicitudes!$E$3:$E$502,"&gt;="&amp;U$3,Solicitudes!$G$3:$G$502,"Aprobada",Solicitudes!$L$3:$L$502,"Ausencia")&gt;0,"L",IF(COUNTIFS(Solicitudes!$A$3:$A$502,$A70,Solicitudes!$D$3:$D$502,"&lt;="&amp;U$3,Solicitudes!$E$3:$E$502,"&gt;="&amp;U$3,Solicitudes!$G$3:$G$502,"Solicitada")+COUNTIFS(Solicitudes!$A$3:$A$502,$A70,Solicitudes!$D$3:$D$502,"&lt;="&amp;U$3,Solicitudes!$E$3:$E$502,"&gt;="&amp;U$3,Solicitudes!$G$3:$G$502,"Planificada")&gt;0,"P",""))))</f>
        <v/>
      </c>
      <c r="V70" s="27">
        <f>IF(OR(V$3="",$A70=""),"",IF(COUNTIFS(Solicitudes!$A$3:$A$502,$A70,Solicitudes!$D$3:$D$502,"&lt;="&amp;V$3,Solicitudes!$E$3:$E$502,"&gt;="&amp;V$3,Solicitudes!$G$3:$G$502,"Aprobada",Solicitudes!$L$3:$L$502,"&lt;&gt;Licencia",Solicitudes!$L$3:$L$502,"&lt;&gt;Ausencia")&gt;0,"V",IF(COUNTIFS(Solicitudes!$A$3:$A$502,$A70,Solicitudes!$D$3:$D$502,"&lt;="&amp;V$3,Solicitudes!$E$3:$E$502,"&gt;="&amp;V$3,Solicitudes!$G$3:$G$502,"Aprobada",Solicitudes!$L$3:$L$502,"Licencia")+COUNTIFS(Solicitudes!$A$3:$A$502,$A70,Solicitudes!$D$3:$D$502,"&lt;="&amp;V$3,Solicitudes!$E$3:$E$502,"&gt;="&amp;V$3,Solicitudes!$G$3:$G$502,"Aprobada",Solicitudes!$L$3:$L$502,"Ausencia")&gt;0,"L",IF(COUNTIFS(Solicitudes!$A$3:$A$502,$A70,Solicitudes!$D$3:$D$502,"&lt;="&amp;V$3,Solicitudes!$E$3:$E$502,"&gt;="&amp;V$3,Solicitudes!$G$3:$G$502,"Solicitada")+COUNTIFS(Solicitudes!$A$3:$A$502,$A70,Solicitudes!$D$3:$D$502,"&lt;="&amp;V$3,Solicitudes!$E$3:$E$502,"&gt;="&amp;V$3,Solicitudes!$G$3:$G$502,"Planificada")&gt;0,"P",""))))</f>
        <v/>
      </c>
      <c r="W70" s="27">
        <f>IF(OR(W$3="",$A70=""),"",IF(COUNTIFS(Solicitudes!$A$3:$A$502,$A70,Solicitudes!$D$3:$D$502,"&lt;="&amp;W$3,Solicitudes!$E$3:$E$502,"&gt;="&amp;W$3,Solicitudes!$G$3:$G$502,"Aprobada",Solicitudes!$L$3:$L$502,"&lt;&gt;Licencia",Solicitudes!$L$3:$L$502,"&lt;&gt;Ausencia")&gt;0,"V",IF(COUNTIFS(Solicitudes!$A$3:$A$502,$A70,Solicitudes!$D$3:$D$502,"&lt;="&amp;W$3,Solicitudes!$E$3:$E$502,"&gt;="&amp;W$3,Solicitudes!$G$3:$G$502,"Aprobada",Solicitudes!$L$3:$L$502,"Licencia")+COUNTIFS(Solicitudes!$A$3:$A$502,$A70,Solicitudes!$D$3:$D$502,"&lt;="&amp;W$3,Solicitudes!$E$3:$E$502,"&gt;="&amp;W$3,Solicitudes!$G$3:$G$502,"Aprobada",Solicitudes!$L$3:$L$502,"Ausencia")&gt;0,"L",IF(COUNTIFS(Solicitudes!$A$3:$A$502,$A70,Solicitudes!$D$3:$D$502,"&lt;="&amp;W$3,Solicitudes!$E$3:$E$502,"&gt;="&amp;W$3,Solicitudes!$G$3:$G$502,"Solicitada")+COUNTIFS(Solicitudes!$A$3:$A$502,$A70,Solicitudes!$D$3:$D$502,"&lt;="&amp;W$3,Solicitudes!$E$3:$E$502,"&gt;="&amp;W$3,Solicitudes!$G$3:$G$502,"Planificada")&gt;0,"P",""))))</f>
        <v/>
      </c>
      <c r="X70" s="27">
        <f>IF(OR(X$3="",$A70=""),"",IF(COUNTIFS(Solicitudes!$A$3:$A$502,$A70,Solicitudes!$D$3:$D$502,"&lt;="&amp;X$3,Solicitudes!$E$3:$E$502,"&gt;="&amp;X$3,Solicitudes!$G$3:$G$502,"Aprobada",Solicitudes!$L$3:$L$502,"&lt;&gt;Licencia",Solicitudes!$L$3:$L$502,"&lt;&gt;Ausencia")&gt;0,"V",IF(COUNTIFS(Solicitudes!$A$3:$A$502,$A70,Solicitudes!$D$3:$D$502,"&lt;="&amp;X$3,Solicitudes!$E$3:$E$502,"&gt;="&amp;X$3,Solicitudes!$G$3:$G$502,"Aprobada",Solicitudes!$L$3:$L$502,"Licencia")+COUNTIFS(Solicitudes!$A$3:$A$502,$A70,Solicitudes!$D$3:$D$502,"&lt;="&amp;X$3,Solicitudes!$E$3:$E$502,"&gt;="&amp;X$3,Solicitudes!$G$3:$G$502,"Aprobada",Solicitudes!$L$3:$L$502,"Ausencia")&gt;0,"L",IF(COUNTIFS(Solicitudes!$A$3:$A$502,$A70,Solicitudes!$D$3:$D$502,"&lt;="&amp;X$3,Solicitudes!$E$3:$E$502,"&gt;="&amp;X$3,Solicitudes!$G$3:$G$502,"Solicitada")+COUNTIFS(Solicitudes!$A$3:$A$502,$A70,Solicitudes!$D$3:$D$502,"&lt;="&amp;X$3,Solicitudes!$E$3:$E$502,"&gt;="&amp;X$3,Solicitudes!$G$3:$G$502,"Planificada")&gt;0,"P",""))))</f>
        <v/>
      </c>
      <c r="Y70" s="27">
        <f>IF(OR(Y$3="",$A70=""),"",IF(COUNTIFS(Solicitudes!$A$3:$A$502,$A70,Solicitudes!$D$3:$D$502,"&lt;="&amp;Y$3,Solicitudes!$E$3:$E$502,"&gt;="&amp;Y$3,Solicitudes!$G$3:$G$502,"Aprobada",Solicitudes!$L$3:$L$502,"&lt;&gt;Licencia",Solicitudes!$L$3:$L$502,"&lt;&gt;Ausencia")&gt;0,"V",IF(COUNTIFS(Solicitudes!$A$3:$A$502,$A70,Solicitudes!$D$3:$D$502,"&lt;="&amp;Y$3,Solicitudes!$E$3:$E$502,"&gt;="&amp;Y$3,Solicitudes!$G$3:$G$502,"Aprobada",Solicitudes!$L$3:$L$502,"Licencia")+COUNTIFS(Solicitudes!$A$3:$A$502,$A70,Solicitudes!$D$3:$D$502,"&lt;="&amp;Y$3,Solicitudes!$E$3:$E$502,"&gt;="&amp;Y$3,Solicitudes!$G$3:$G$502,"Aprobada",Solicitudes!$L$3:$L$502,"Ausencia")&gt;0,"L",IF(COUNTIFS(Solicitudes!$A$3:$A$502,$A70,Solicitudes!$D$3:$D$502,"&lt;="&amp;Y$3,Solicitudes!$E$3:$E$502,"&gt;="&amp;Y$3,Solicitudes!$G$3:$G$502,"Solicitada")+COUNTIFS(Solicitudes!$A$3:$A$502,$A70,Solicitudes!$D$3:$D$502,"&lt;="&amp;Y$3,Solicitudes!$E$3:$E$502,"&gt;="&amp;Y$3,Solicitudes!$G$3:$G$502,"Planificada")&gt;0,"P",""))))</f>
        <v/>
      </c>
      <c r="Z70" s="27">
        <f>IF(OR(Z$3="",$A70=""),"",IF(COUNTIFS(Solicitudes!$A$3:$A$502,$A70,Solicitudes!$D$3:$D$502,"&lt;="&amp;Z$3,Solicitudes!$E$3:$E$502,"&gt;="&amp;Z$3,Solicitudes!$G$3:$G$502,"Aprobada",Solicitudes!$L$3:$L$502,"&lt;&gt;Licencia",Solicitudes!$L$3:$L$502,"&lt;&gt;Ausencia")&gt;0,"V",IF(COUNTIFS(Solicitudes!$A$3:$A$502,$A70,Solicitudes!$D$3:$D$502,"&lt;="&amp;Z$3,Solicitudes!$E$3:$E$502,"&gt;="&amp;Z$3,Solicitudes!$G$3:$G$502,"Aprobada",Solicitudes!$L$3:$L$502,"Licencia")+COUNTIFS(Solicitudes!$A$3:$A$502,$A70,Solicitudes!$D$3:$D$502,"&lt;="&amp;Z$3,Solicitudes!$E$3:$E$502,"&gt;="&amp;Z$3,Solicitudes!$G$3:$G$502,"Aprobada",Solicitudes!$L$3:$L$502,"Ausencia")&gt;0,"L",IF(COUNTIFS(Solicitudes!$A$3:$A$502,$A70,Solicitudes!$D$3:$D$502,"&lt;="&amp;Z$3,Solicitudes!$E$3:$E$502,"&gt;="&amp;Z$3,Solicitudes!$G$3:$G$502,"Solicitada")+COUNTIFS(Solicitudes!$A$3:$A$502,$A70,Solicitudes!$D$3:$D$502,"&lt;="&amp;Z$3,Solicitudes!$E$3:$E$502,"&gt;="&amp;Z$3,Solicitudes!$G$3:$G$502,"Planificada")&gt;0,"P",""))))</f>
        <v/>
      </c>
      <c r="AA70" s="27">
        <f>IF(OR(AA$3="",$A70=""),"",IF(COUNTIFS(Solicitudes!$A$3:$A$502,$A70,Solicitudes!$D$3:$D$502,"&lt;="&amp;AA$3,Solicitudes!$E$3:$E$502,"&gt;="&amp;AA$3,Solicitudes!$G$3:$G$502,"Aprobada",Solicitudes!$L$3:$L$502,"&lt;&gt;Licencia",Solicitudes!$L$3:$L$502,"&lt;&gt;Ausencia")&gt;0,"V",IF(COUNTIFS(Solicitudes!$A$3:$A$502,$A70,Solicitudes!$D$3:$D$502,"&lt;="&amp;AA$3,Solicitudes!$E$3:$E$502,"&gt;="&amp;AA$3,Solicitudes!$G$3:$G$502,"Aprobada",Solicitudes!$L$3:$L$502,"Licencia")+COUNTIFS(Solicitudes!$A$3:$A$502,$A70,Solicitudes!$D$3:$D$502,"&lt;="&amp;AA$3,Solicitudes!$E$3:$E$502,"&gt;="&amp;AA$3,Solicitudes!$G$3:$G$502,"Aprobada",Solicitudes!$L$3:$L$502,"Ausencia")&gt;0,"L",IF(COUNTIFS(Solicitudes!$A$3:$A$502,$A70,Solicitudes!$D$3:$D$502,"&lt;="&amp;AA$3,Solicitudes!$E$3:$E$502,"&gt;="&amp;AA$3,Solicitudes!$G$3:$G$502,"Solicitada")+COUNTIFS(Solicitudes!$A$3:$A$502,$A70,Solicitudes!$D$3:$D$502,"&lt;="&amp;AA$3,Solicitudes!$E$3:$E$502,"&gt;="&amp;AA$3,Solicitudes!$G$3:$G$502,"Planificada")&gt;0,"P",""))))</f>
        <v/>
      </c>
      <c r="AB70" s="27">
        <f>IF(OR(AB$3="",$A70=""),"",IF(COUNTIFS(Solicitudes!$A$3:$A$502,$A70,Solicitudes!$D$3:$D$502,"&lt;="&amp;AB$3,Solicitudes!$E$3:$E$502,"&gt;="&amp;AB$3,Solicitudes!$G$3:$G$502,"Aprobada",Solicitudes!$L$3:$L$502,"&lt;&gt;Licencia",Solicitudes!$L$3:$L$502,"&lt;&gt;Ausencia")&gt;0,"V",IF(COUNTIFS(Solicitudes!$A$3:$A$502,$A70,Solicitudes!$D$3:$D$502,"&lt;="&amp;AB$3,Solicitudes!$E$3:$E$502,"&gt;="&amp;AB$3,Solicitudes!$G$3:$G$502,"Aprobada",Solicitudes!$L$3:$L$502,"Licencia")+COUNTIFS(Solicitudes!$A$3:$A$502,$A70,Solicitudes!$D$3:$D$502,"&lt;="&amp;AB$3,Solicitudes!$E$3:$E$502,"&gt;="&amp;AB$3,Solicitudes!$G$3:$G$502,"Aprobada",Solicitudes!$L$3:$L$502,"Ausencia")&gt;0,"L",IF(COUNTIFS(Solicitudes!$A$3:$A$502,$A70,Solicitudes!$D$3:$D$502,"&lt;="&amp;AB$3,Solicitudes!$E$3:$E$502,"&gt;="&amp;AB$3,Solicitudes!$G$3:$G$502,"Solicitada")+COUNTIFS(Solicitudes!$A$3:$A$502,$A70,Solicitudes!$D$3:$D$502,"&lt;="&amp;AB$3,Solicitudes!$E$3:$E$502,"&gt;="&amp;AB$3,Solicitudes!$G$3:$G$502,"Planificada")&gt;0,"P",""))))</f>
        <v/>
      </c>
      <c r="AC70" s="27">
        <f>IF(OR(AC$3="",$A70=""),"",IF(COUNTIFS(Solicitudes!$A$3:$A$502,$A70,Solicitudes!$D$3:$D$502,"&lt;="&amp;AC$3,Solicitudes!$E$3:$E$502,"&gt;="&amp;AC$3,Solicitudes!$G$3:$G$502,"Aprobada",Solicitudes!$L$3:$L$502,"&lt;&gt;Licencia",Solicitudes!$L$3:$L$502,"&lt;&gt;Ausencia")&gt;0,"V",IF(COUNTIFS(Solicitudes!$A$3:$A$502,$A70,Solicitudes!$D$3:$D$502,"&lt;="&amp;AC$3,Solicitudes!$E$3:$E$502,"&gt;="&amp;AC$3,Solicitudes!$G$3:$G$502,"Aprobada",Solicitudes!$L$3:$L$502,"Licencia")+COUNTIFS(Solicitudes!$A$3:$A$502,$A70,Solicitudes!$D$3:$D$502,"&lt;="&amp;AC$3,Solicitudes!$E$3:$E$502,"&gt;="&amp;AC$3,Solicitudes!$G$3:$G$502,"Aprobada",Solicitudes!$L$3:$L$502,"Ausencia")&gt;0,"L",IF(COUNTIFS(Solicitudes!$A$3:$A$502,$A70,Solicitudes!$D$3:$D$502,"&lt;="&amp;AC$3,Solicitudes!$E$3:$E$502,"&gt;="&amp;AC$3,Solicitudes!$G$3:$G$502,"Solicitada")+COUNTIFS(Solicitudes!$A$3:$A$502,$A70,Solicitudes!$D$3:$D$502,"&lt;="&amp;AC$3,Solicitudes!$E$3:$E$502,"&gt;="&amp;AC$3,Solicitudes!$G$3:$G$502,"Planificada")&gt;0,"P",""))))</f>
        <v/>
      </c>
      <c r="AD70" s="27">
        <f>IF(OR(AD$3="",$A70=""),"",IF(COUNTIFS(Solicitudes!$A$3:$A$502,$A70,Solicitudes!$D$3:$D$502,"&lt;="&amp;AD$3,Solicitudes!$E$3:$E$502,"&gt;="&amp;AD$3,Solicitudes!$G$3:$G$502,"Aprobada",Solicitudes!$L$3:$L$502,"&lt;&gt;Licencia",Solicitudes!$L$3:$L$502,"&lt;&gt;Ausencia")&gt;0,"V",IF(COUNTIFS(Solicitudes!$A$3:$A$502,$A70,Solicitudes!$D$3:$D$502,"&lt;="&amp;AD$3,Solicitudes!$E$3:$E$502,"&gt;="&amp;AD$3,Solicitudes!$G$3:$G$502,"Aprobada",Solicitudes!$L$3:$L$502,"Licencia")+COUNTIFS(Solicitudes!$A$3:$A$502,$A70,Solicitudes!$D$3:$D$502,"&lt;="&amp;AD$3,Solicitudes!$E$3:$E$502,"&gt;="&amp;AD$3,Solicitudes!$G$3:$G$502,"Aprobada",Solicitudes!$L$3:$L$502,"Ausencia")&gt;0,"L",IF(COUNTIFS(Solicitudes!$A$3:$A$502,$A70,Solicitudes!$D$3:$D$502,"&lt;="&amp;AD$3,Solicitudes!$E$3:$E$502,"&gt;="&amp;AD$3,Solicitudes!$G$3:$G$502,"Solicitada")+COUNTIFS(Solicitudes!$A$3:$A$502,$A70,Solicitudes!$D$3:$D$502,"&lt;="&amp;AD$3,Solicitudes!$E$3:$E$502,"&gt;="&amp;AD$3,Solicitudes!$G$3:$G$502,"Planificada")&gt;0,"P",""))))</f>
        <v/>
      </c>
      <c r="AE70" s="27">
        <f>IF(OR(AE$3="",$A70=""),"",IF(COUNTIFS(Solicitudes!$A$3:$A$502,$A70,Solicitudes!$D$3:$D$502,"&lt;="&amp;AE$3,Solicitudes!$E$3:$E$502,"&gt;="&amp;AE$3,Solicitudes!$G$3:$G$502,"Aprobada",Solicitudes!$L$3:$L$502,"&lt;&gt;Licencia",Solicitudes!$L$3:$L$502,"&lt;&gt;Ausencia")&gt;0,"V",IF(COUNTIFS(Solicitudes!$A$3:$A$502,$A70,Solicitudes!$D$3:$D$502,"&lt;="&amp;AE$3,Solicitudes!$E$3:$E$502,"&gt;="&amp;AE$3,Solicitudes!$G$3:$G$502,"Aprobada",Solicitudes!$L$3:$L$502,"Licencia")+COUNTIFS(Solicitudes!$A$3:$A$502,$A70,Solicitudes!$D$3:$D$502,"&lt;="&amp;AE$3,Solicitudes!$E$3:$E$502,"&gt;="&amp;AE$3,Solicitudes!$G$3:$G$502,"Aprobada",Solicitudes!$L$3:$L$502,"Ausencia")&gt;0,"L",IF(COUNTIFS(Solicitudes!$A$3:$A$502,$A70,Solicitudes!$D$3:$D$502,"&lt;="&amp;AE$3,Solicitudes!$E$3:$E$502,"&gt;="&amp;AE$3,Solicitudes!$G$3:$G$502,"Solicitada")+COUNTIFS(Solicitudes!$A$3:$A$502,$A70,Solicitudes!$D$3:$D$502,"&lt;="&amp;AE$3,Solicitudes!$E$3:$E$502,"&gt;="&amp;AE$3,Solicitudes!$G$3:$G$502,"Planificada")&gt;0,"P",""))))</f>
        <v/>
      </c>
      <c r="AF70" s="27">
        <f>IF(OR(AF$3="",$A70=""),"",IF(COUNTIFS(Solicitudes!$A$3:$A$502,$A70,Solicitudes!$D$3:$D$502,"&lt;="&amp;AF$3,Solicitudes!$E$3:$E$502,"&gt;="&amp;AF$3,Solicitudes!$G$3:$G$502,"Aprobada",Solicitudes!$L$3:$L$502,"&lt;&gt;Licencia",Solicitudes!$L$3:$L$502,"&lt;&gt;Ausencia")&gt;0,"V",IF(COUNTIFS(Solicitudes!$A$3:$A$502,$A70,Solicitudes!$D$3:$D$502,"&lt;="&amp;AF$3,Solicitudes!$E$3:$E$502,"&gt;="&amp;AF$3,Solicitudes!$G$3:$G$502,"Aprobada",Solicitudes!$L$3:$L$502,"Licencia")+COUNTIFS(Solicitudes!$A$3:$A$502,$A70,Solicitudes!$D$3:$D$502,"&lt;="&amp;AF$3,Solicitudes!$E$3:$E$502,"&gt;="&amp;AF$3,Solicitudes!$G$3:$G$502,"Aprobada",Solicitudes!$L$3:$L$502,"Ausencia")&gt;0,"L",IF(COUNTIFS(Solicitudes!$A$3:$A$502,$A70,Solicitudes!$D$3:$D$502,"&lt;="&amp;AF$3,Solicitudes!$E$3:$E$502,"&gt;="&amp;AF$3,Solicitudes!$G$3:$G$502,"Solicitada")+COUNTIFS(Solicitudes!$A$3:$A$502,$A70,Solicitudes!$D$3:$D$502,"&lt;="&amp;AF$3,Solicitudes!$E$3:$E$502,"&gt;="&amp;AF$3,Solicitudes!$G$3:$G$502,"Planificada")&gt;0,"P",""))))</f>
        <v/>
      </c>
      <c r="AG70" s="27">
        <f>IF(OR(AG$3="",$A70=""),"",IF(COUNTIFS(Solicitudes!$A$3:$A$502,$A70,Solicitudes!$D$3:$D$502,"&lt;="&amp;AG$3,Solicitudes!$E$3:$E$502,"&gt;="&amp;AG$3,Solicitudes!$G$3:$G$502,"Aprobada",Solicitudes!$L$3:$L$502,"&lt;&gt;Licencia",Solicitudes!$L$3:$L$502,"&lt;&gt;Ausencia")&gt;0,"V",IF(COUNTIFS(Solicitudes!$A$3:$A$502,$A70,Solicitudes!$D$3:$D$502,"&lt;="&amp;AG$3,Solicitudes!$E$3:$E$502,"&gt;="&amp;AG$3,Solicitudes!$G$3:$G$502,"Aprobada",Solicitudes!$L$3:$L$502,"Licencia")+COUNTIFS(Solicitudes!$A$3:$A$502,$A70,Solicitudes!$D$3:$D$502,"&lt;="&amp;AG$3,Solicitudes!$E$3:$E$502,"&gt;="&amp;AG$3,Solicitudes!$G$3:$G$502,"Aprobada",Solicitudes!$L$3:$L$502,"Ausencia")&gt;0,"L",IF(COUNTIFS(Solicitudes!$A$3:$A$502,$A70,Solicitudes!$D$3:$D$502,"&lt;="&amp;AG$3,Solicitudes!$E$3:$E$502,"&gt;="&amp;AG$3,Solicitudes!$G$3:$G$502,"Solicitada")+COUNTIFS(Solicitudes!$A$3:$A$502,$A70,Solicitudes!$D$3:$D$502,"&lt;="&amp;AG$3,Solicitudes!$E$3:$E$502,"&gt;="&amp;AG$3,Solicitudes!$G$3:$G$502,"Planificada")&gt;0,"P",""))))</f>
        <v/>
      </c>
    </row>
    <row r="71">
      <c r="A71">
        <f>IF(Saldos!A71="","",Saldos!A71)</f>
        <v/>
      </c>
      <c r="B71">
        <f>IF(A71="","",Saldos!B71)</f>
        <v/>
      </c>
      <c r="C71" s="27">
        <f>IF(OR(C$3="",$A71=""),"",IF(COUNTIFS(Solicitudes!$A$3:$A$502,$A71,Solicitudes!$D$3:$D$502,"&lt;="&amp;C$3,Solicitudes!$E$3:$E$502,"&gt;="&amp;C$3,Solicitudes!$G$3:$G$502,"Aprobada",Solicitudes!$L$3:$L$502,"&lt;&gt;Licencia",Solicitudes!$L$3:$L$502,"&lt;&gt;Ausencia")&gt;0,"V",IF(COUNTIFS(Solicitudes!$A$3:$A$502,$A71,Solicitudes!$D$3:$D$502,"&lt;="&amp;C$3,Solicitudes!$E$3:$E$502,"&gt;="&amp;C$3,Solicitudes!$G$3:$G$502,"Aprobada",Solicitudes!$L$3:$L$502,"Licencia")+COUNTIFS(Solicitudes!$A$3:$A$502,$A71,Solicitudes!$D$3:$D$502,"&lt;="&amp;C$3,Solicitudes!$E$3:$E$502,"&gt;="&amp;C$3,Solicitudes!$G$3:$G$502,"Aprobada",Solicitudes!$L$3:$L$502,"Ausencia")&gt;0,"L",IF(COUNTIFS(Solicitudes!$A$3:$A$502,$A71,Solicitudes!$D$3:$D$502,"&lt;="&amp;C$3,Solicitudes!$E$3:$E$502,"&gt;="&amp;C$3,Solicitudes!$G$3:$G$502,"Solicitada")+COUNTIFS(Solicitudes!$A$3:$A$502,$A71,Solicitudes!$D$3:$D$502,"&lt;="&amp;C$3,Solicitudes!$E$3:$E$502,"&gt;="&amp;C$3,Solicitudes!$G$3:$G$502,"Planificada")&gt;0,"P",""))))</f>
        <v/>
      </c>
      <c r="D71" s="27">
        <f>IF(OR(D$3="",$A71=""),"",IF(COUNTIFS(Solicitudes!$A$3:$A$502,$A71,Solicitudes!$D$3:$D$502,"&lt;="&amp;D$3,Solicitudes!$E$3:$E$502,"&gt;="&amp;D$3,Solicitudes!$G$3:$G$502,"Aprobada",Solicitudes!$L$3:$L$502,"&lt;&gt;Licencia",Solicitudes!$L$3:$L$502,"&lt;&gt;Ausencia")&gt;0,"V",IF(COUNTIFS(Solicitudes!$A$3:$A$502,$A71,Solicitudes!$D$3:$D$502,"&lt;="&amp;D$3,Solicitudes!$E$3:$E$502,"&gt;="&amp;D$3,Solicitudes!$G$3:$G$502,"Aprobada",Solicitudes!$L$3:$L$502,"Licencia")+COUNTIFS(Solicitudes!$A$3:$A$502,$A71,Solicitudes!$D$3:$D$502,"&lt;="&amp;D$3,Solicitudes!$E$3:$E$502,"&gt;="&amp;D$3,Solicitudes!$G$3:$G$502,"Aprobada",Solicitudes!$L$3:$L$502,"Ausencia")&gt;0,"L",IF(COUNTIFS(Solicitudes!$A$3:$A$502,$A71,Solicitudes!$D$3:$D$502,"&lt;="&amp;D$3,Solicitudes!$E$3:$E$502,"&gt;="&amp;D$3,Solicitudes!$G$3:$G$502,"Solicitada")+COUNTIFS(Solicitudes!$A$3:$A$502,$A71,Solicitudes!$D$3:$D$502,"&lt;="&amp;D$3,Solicitudes!$E$3:$E$502,"&gt;="&amp;D$3,Solicitudes!$G$3:$G$502,"Planificada")&gt;0,"P",""))))</f>
        <v/>
      </c>
      <c r="E71" s="27">
        <f>IF(OR(E$3="",$A71=""),"",IF(COUNTIFS(Solicitudes!$A$3:$A$502,$A71,Solicitudes!$D$3:$D$502,"&lt;="&amp;E$3,Solicitudes!$E$3:$E$502,"&gt;="&amp;E$3,Solicitudes!$G$3:$G$502,"Aprobada",Solicitudes!$L$3:$L$502,"&lt;&gt;Licencia",Solicitudes!$L$3:$L$502,"&lt;&gt;Ausencia")&gt;0,"V",IF(COUNTIFS(Solicitudes!$A$3:$A$502,$A71,Solicitudes!$D$3:$D$502,"&lt;="&amp;E$3,Solicitudes!$E$3:$E$502,"&gt;="&amp;E$3,Solicitudes!$G$3:$G$502,"Aprobada",Solicitudes!$L$3:$L$502,"Licencia")+COUNTIFS(Solicitudes!$A$3:$A$502,$A71,Solicitudes!$D$3:$D$502,"&lt;="&amp;E$3,Solicitudes!$E$3:$E$502,"&gt;="&amp;E$3,Solicitudes!$G$3:$G$502,"Aprobada",Solicitudes!$L$3:$L$502,"Ausencia")&gt;0,"L",IF(COUNTIFS(Solicitudes!$A$3:$A$502,$A71,Solicitudes!$D$3:$D$502,"&lt;="&amp;E$3,Solicitudes!$E$3:$E$502,"&gt;="&amp;E$3,Solicitudes!$G$3:$G$502,"Solicitada")+COUNTIFS(Solicitudes!$A$3:$A$502,$A71,Solicitudes!$D$3:$D$502,"&lt;="&amp;E$3,Solicitudes!$E$3:$E$502,"&gt;="&amp;E$3,Solicitudes!$G$3:$G$502,"Planificada")&gt;0,"P",""))))</f>
        <v/>
      </c>
      <c r="F71" s="27">
        <f>IF(OR(F$3="",$A71=""),"",IF(COUNTIFS(Solicitudes!$A$3:$A$502,$A71,Solicitudes!$D$3:$D$502,"&lt;="&amp;F$3,Solicitudes!$E$3:$E$502,"&gt;="&amp;F$3,Solicitudes!$G$3:$G$502,"Aprobada",Solicitudes!$L$3:$L$502,"&lt;&gt;Licencia",Solicitudes!$L$3:$L$502,"&lt;&gt;Ausencia")&gt;0,"V",IF(COUNTIFS(Solicitudes!$A$3:$A$502,$A71,Solicitudes!$D$3:$D$502,"&lt;="&amp;F$3,Solicitudes!$E$3:$E$502,"&gt;="&amp;F$3,Solicitudes!$G$3:$G$502,"Aprobada",Solicitudes!$L$3:$L$502,"Licencia")+COUNTIFS(Solicitudes!$A$3:$A$502,$A71,Solicitudes!$D$3:$D$502,"&lt;="&amp;F$3,Solicitudes!$E$3:$E$502,"&gt;="&amp;F$3,Solicitudes!$G$3:$G$502,"Aprobada",Solicitudes!$L$3:$L$502,"Ausencia")&gt;0,"L",IF(COUNTIFS(Solicitudes!$A$3:$A$502,$A71,Solicitudes!$D$3:$D$502,"&lt;="&amp;F$3,Solicitudes!$E$3:$E$502,"&gt;="&amp;F$3,Solicitudes!$G$3:$G$502,"Solicitada")+COUNTIFS(Solicitudes!$A$3:$A$502,$A71,Solicitudes!$D$3:$D$502,"&lt;="&amp;F$3,Solicitudes!$E$3:$E$502,"&gt;="&amp;F$3,Solicitudes!$G$3:$G$502,"Planificada")&gt;0,"P",""))))</f>
        <v/>
      </c>
      <c r="G71" s="27">
        <f>IF(OR(G$3="",$A71=""),"",IF(COUNTIFS(Solicitudes!$A$3:$A$502,$A71,Solicitudes!$D$3:$D$502,"&lt;="&amp;G$3,Solicitudes!$E$3:$E$502,"&gt;="&amp;G$3,Solicitudes!$G$3:$G$502,"Aprobada",Solicitudes!$L$3:$L$502,"&lt;&gt;Licencia",Solicitudes!$L$3:$L$502,"&lt;&gt;Ausencia")&gt;0,"V",IF(COUNTIFS(Solicitudes!$A$3:$A$502,$A71,Solicitudes!$D$3:$D$502,"&lt;="&amp;G$3,Solicitudes!$E$3:$E$502,"&gt;="&amp;G$3,Solicitudes!$G$3:$G$502,"Aprobada",Solicitudes!$L$3:$L$502,"Licencia")+COUNTIFS(Solicitudes!$A$3:$A$502,$A71,Solicitudes!$D$3:$D$502,"&lt;="&amp;G$3,Solicitudes!$E$3:$E$502,"&gt;="&amp;G$3,Solicitudes!$G$3:$G$502,"Aprobada",Solicitudes!$L$3:$L$502,"Ausencia")&gt;0,"L",IF(COUNTIFS(Solicitudes!$A$3:$A$502,$A71,Solicitudes!$D$3:$D$502,"&lt;="&amp;G$3,Solicitudes!$E$3:$E$502,"&gt;="&amp;G$3,Solicitudes!$G$3:$G$502,"Solicitada")+COUNTIFS(Solicitudes!$A$3:$A$502,$A71,Solicitudes!$D$3:$D$502,"&lt;="&amp;G$3,Solicitudes!$E$3:$E$502,"&gt;="&amp;G$3,Solicitudes!$G$3:$G$502,"Planificada")&gt;0,"P",""))))</f>
        <v/>
      </c>
      <c r="H71" s="27">
        <f>IF(OR(H$3="",$A71=""),"",IF(COUNTIFS(Solicitudes!$A$3:$A$502,$A71,Solicitudes!$D$3:$D$502,"&lt;="&amp;H$3,Solicitudes!$E$3:$E$502,"&gt;="&amp;H$3,Solicitudes!$G$3:$G$502,"Aprobada",Solicitudes!$L$3:$L$502,"&lt;&gt;Licencia",Solicitudes!$L$3:$L$502,"&lt;&gt;Ausencia")&gt;0,"V",IF(COUNTIFS(Solicitudes!$A$3:$A$502,$A71,Solicitudes!$D$3:$D$502,"&lt;="&amp;H$3,Solicitudes!$E$3:$E$502,"&gt;="&amp;H$3,Solicitudes!$G$3:$G$502,"Aprobada",Solicitudes!$L$3:$L$502,"Licencia")+COUNTIFS(Solicitudes!$A$3:$A$502,$A71,Solicitudes!$D$3:$D$502,"&lt;="&amp;H$3,Solicitudes!$E$3:$E$502,"&gt;="&amp;H$3,Solicitudes!$G$3:$G$502,"Aprobada",Solicitudes!$L$3:$L$502,"Ausencia")&gt;0,"L",IF(COUNTIFS(Solicitudes!$A$3:$A$502,$A71,Solicitudes!$D$3:$D$502,"&lt;="&amp;H$3,Solicitudes!$E$3:$E$502,"&gt;="&amp;H$3,Solicitudes!$G$3:$G$502,"Solicitada")+COUNTIFS(Solicitudes!$A$3:$A$502,$A71,Solicitudes!$D$3:$D$502,"&lt;="&amp;H$3,Solicitudes!$E$3:$E$502,"&gt;="&amp;H$3,Solicitudes!$G$3:$G$502,"Planificada")&gt;0,"P",""))))</f>
        <v/>
      </c>
      <c r="I71" s="27">
        <f>IF(OR(I$3="",$A71=""),"",IF(COUNTIFS(Solicitudes!$A$3:$A$502,$A71,Solicitudes!$D$3:$D$502,"&lt;="&amp;I$3,Solicitudes!$E$3:$E$502,"&gt;="&amp;I$3,Solicitudes!$G$3:$G$502,"Aprobada",Solicitudes!$L$3:$L$502,"&lt;&gt;Licencia",Solicitudes!$L$3:$L$502,"&lt;&gt;Ausencia")&gt;0,"V",IF(COUNTIFS(Solicitudes!$A$3:$A$502,$A71,Solicitudes!$D$3:$D$502,"&lt;="&amp;I$3,Solicitudes!$E$3:$E$502,"&gt;="&amp;I$3,Solicitudes!$G$3:$G$502,"Aprobada",Solicitudes!$L$3:$L$502,"Licencia")+COUNTIFS(Solicitudes!$A$3:$A$502,$A71,Solicitudes!$D$3:$D$502,"&lt;="&amp;I$3,Solicitudes!$E$3:$E$502,"&gt;="&amp;I$3,Solicitudes!$G$3:$G$502,"Aprobada",Solicitudes!$L$3:$L$502,"Ausencia")&gt;0,"L",IF(COUNTIFS(Solicitudes!$A$3:$A$502,$A71,Solicitudes!$D$3:$D$502,"&lt;="&amp;I$3,Solicitudes!$E$3:$E$502,"&gt;="&amp;I$3,Solicitudes!$G$3:$G$502,"Solicitada")+COUNTIFS(Solicitudes!$A$3:$A$502,$A71,Solicitudes!$D$3:$D$502,"&lt;="&amp;I$3,Solicitudes!$E$3:$E$502,"&gt;="&amp;I$3,Solicitudes!$G$3:$G$502,"Planificada")&gt;0,"P",""))))</f>
        <v/>
      </c>
      <c r="J71" s="27">
        <f>IF(OR(J$3="",$A71=""),"",IF(COUNTIFS(Solicitudes!$A$3:$A$502,$A71,Solicitudes!$D$3:$D$502,"&lt;="&amp;J$3,Solicitudes!$E$3:$E$502,"&gt;="&amp;J$3,Solicitudes!$G$3:$G$502,"Aprobada",Solicitudes!$L$3:$L$502,"&lt;&gt;Licencia",Solicitudes!$L$3:$L$502,"&lt;&gt;Ausencia")&gt;0,"V",IF(COUNTIFS(Solicitudes!$A$3:$A$502,$A71,Solicitudes!$D$3:$D$502,"&lt;="&amp;J$3,Solicitudes!$E$3:$E$502,"&gt;="&amp;J$3,Solicitudes!$G$3:$G$502,"Aprobada",Solicitudes!$L$3:$L$502,"Licencia")+COUNTIFS(Solicitudes!$A$3:$A$502,$A71,Solicitudes!$D$3:$D$502,"&lt;="&amp;J$3,Solicitudes!$E$3:$E$502,"&gt;="&amp;J$3,Solicitudes!$G$3:$G$502,"Aprobada",Solicitudes!$L$3:$L$502,"Ausencia")&gt;0,"L",IF(COUNTIFS(Solicitudes!$A$3:$A$502,$A71,Solicitudes!$D$3:$D$502,"&lt;="&amp;J$3,Solicitudes!$E$3:$E$502,"&gt;="&amp;J$3,Solicitudes!$G$3:$G$502,"Solicitada")+COUNTIFS(Solicitudes!$A$3:$A$502,$A71,Solicitudes!$D$3:$D$502,"&lt;="&amp;J$3,Solicitudes!$E$3:$E$502,"&gt;="&amp;J$3,Solicitudes!$G$3:$G$502,"Planificada")&gt;0,"P",""))))</f>
        <v/>
      </c>
      <c r="K71" s="27">
        <f>IF(OR(K$3="",$A71=""),"",IF(COUNTIFS(Solicitudes!$A$3:$A$502,$A71,Solicitudes!$D$3:$D$502,"&lt;="&amp;K$3,Solicitudes!$E$3:$E$502,"&gt;="&amp;K$3,Solicitudes!$G$3:$G$502,"Aprobada",Solicitudes!$L$3:$L$502,"&lt;&gt;Licencia",Solicitudes!$L$3:$L$502,"&lt;&gt;Ausencia")&gt;0,"V",IF(COUNTIFS(Solicitudes!$A$3:$A$502,$A71,Solicitudes!$D$3:$D$502,"&lt;="&amp;K$3,Solicitudes!$E$3:$E$502,"&gt;="&amp;K$3,Solicitudes!$G$3:$G$502,"Aprobada",Solicitudes!$L$3:$L$502,"Licencia")+COUNTIFS(Solicitudes!$A$3:$A$502,$A71,Solicitudes!$D$3:$D$502,"&lt;="&amp;K$3,Solicitudes!$E$3:$E$502,"&gt;="&amp;K$3,Solicitudes!$G$3:$G$502,"Aprobada",Solicitudes!$L$3:$L$502,"Ausencia")&gt;0,"L",IF(COUNTIFS(Solicitudes!$A$3:$A$502,$A71,Solicitudes!$D$3:$D$502,"&lt;="&amp;K$3,Solicitudes!$E$3:$E$502,"&gt;="&amp;K$3,Solicitudes!$G$3:$G$502,"Solicitada")+COUNTIFS(Solicitudes!$A$3:$A$502,$A71,Solicitudes!$D$3:$D$502,"&lt;="&amp;K$3,Solicitudes!$E$3:$E$502,"&gt;="&amp;K$3,Solicitudes!$G$3:$G$502,"Planificada")&gt;0,"P",""))))</f>
        <v/>
      </c>
      <c r="L71" s="27">
        <f>IF(OR(L$3="",$A71=""),"",IF(COUNTIFS(Solicitudes!$A$3:$A$502,$A71,Solicitudes!$D$3:$D$502,"&lt;="&amp;L$3,Solicitudes!$E$3:$E$502,"&gt;="&amp;L$3,Solicitudes!$G$3:$G$502,"Aprobada",Solicitudes!$L$3:$L$502,"&lt;&gt;Licencia",Solicitudes!$L$3:$L$502,"&lt;&gt;Ausencia")&gt;0,"V",IF(COUNTIFS(Solicitudes!$A$3:$A$502,$A71,Solicitudes!$D$3:$D$502,"&lt;="&amp;L$3,Solicitudes!$E$3:$E$502,"&gt;="&amp;L$3,Solicitudes!$G$3:$G$502,"Aprobada",Solicitudes!$L$3:$L$502,"Licencia")+COUNTIFS(Solicitudes!$A$3:$A$502,$A71,Solicitudes!$D$3:$D$502,"&lt;="&amp;L$3,Solicitudes!$E$3:$E$502,"&gt;="&amp;L$3,Solicitudes!$G$3:$G$502,"Aprobada",Solicitudes!$L$3:$L$502,"Ausencia")&gt;0,"L",IF(COUNTIFS(Solicitudes!$A$3:$A$502,$A71,Solicitudes!$D$3:$D$502,"&lt;="&amp;L$3,Solicitudes!$E$3:$E$502,"&gt;="&amp;L$3,Solicitudes!$G$3:$G$502,"Solicitada")+COUNTIFS(Solicitudes!$A$3:$A$502,$A71,Solicitudes!$D$3:$D$502,"&lt;="&amp;L$3,Solicitudes!$E$3:$E$502,"&gt;="&amp;L$3,Solicitudes!$G$3:$G$502,"Planificada")&gt;0,"P",""))))</f>
        <v/>
      </c>
      <c r="M71" s="27">
        <f>IF(OR(M$3="",$A71=""),"",IF(COUNTIFS(Solicitudes!$A$3:$A$502,$A71,Solicitudes!$D$3:$D$502,"&lt;="&amp;M$3,Solicitudes!$E$3:$E$502,"&gt;="&amp;M$3,Solicitudes!$G$3:$G$502,"Aprobada",Solicitudes!$L$3:$L$502,"&lt;&gt;Licencia",Solicitudes!$L$3:$L$502,"&lt;&gt;Ausencia")&gt;0,"V",IF(COUNTIFS(Solicitudes!$A$3:$A$502,$A71,Solicitudes!$D$3:$D$502,"&lt;="&amp;M$3,Solicitudes!$E$3:$E$502,"&gt;="&amp;M$3,Solicitudes!$G$3:$G$502,"Aprobada",Solicitudes!$L$3:$L$502,"Licencia")+COUNTIFS(Solicitudes!$A$3:$A$502,$A71,Solicitudes!$D$3:$D$502,"&lt;="&amp;M$3,Solicitudes!$E$3:$E$502,"&gt;="&amp;M$3,Solicitudes!$G$3:$G$502,"Aprobada",Solicitudes!$L$3:$L$502,"Ausencia")&gt;0,"L",IF(COUNTIFS(Solicitudes!$A$3:$A$502,$A71,Solicitudes!$D$3:$D$502,"&lt;="&amp;M$3,Solicitudes!$E$3:$E$502,"&gt;="&amp;M$3,Solicitudes!$G$3:$G$502,"Solicitada")+COUNTIFS(Solicitudes!$A$3:$A$502,$A71,Solicitudes!$D$3:$D$502,"&lt;="&amp;M$3,Solicitudes!$E$3:$E$502,"&gt;="&amp;M$3,Solicitudes!$G$3:$G$502,"Planificada")&gt;0,"P",""))))</f>
        <v/>
      </c>
      <c r="N71" s="27">
        <f>IF(OR(N$3="",$A71=""),"",IF(COUNTIFS(Solicitudes!$A$3:$A$502,$A71,Solicitudes!$D$3:$D$502,"&lt;="&amp;N$3,Solicitudes!$E$3:$E$502,"&gt;="&amp;N$3,Solicitudes!$G$3:$G$502,"Aprobada",Solicitudes!$L$3:$L$502,"&lt;&gt;Licencia",Solicitudes!$L$3:$L$502,"&lt;&gt;Ausencia")&gt;0,"V",IF(COUNTIFS(Solicitudes!$A$3:$A$502,$A71,Solicitudes!$D$3:$D$502,"&lt;="&amp;N$3,Solicitudes!$E$3:$E$502,"&gt;="&amp;N$3,Solicitudes!$G$3:$G$502,"Aprobada",Solicitudes!$L$3:$L$502,"Licencia")+COUNTIFS(Solicitudes!$A$3:$A$502,$A71,Solicitudes!$D$3:$D$502,"&lt;="&amp;N$3,Solicitudes!$E$3:$E$502,"&gt;="&amp;N$3,Solicitudes!$G$3:$G$502,"Aprobada",Solicitudes!$L$3:$L$502,"Ausencia")&gt;0,"L",IF(COUNTIFS(Solicitudes!$A$3:$A$502,$A71,Solicitudes!$D$3:$D$502,"&lt;="&amp;N$3,Solicitudes!$E$3:$E$502,"&gt;="&amp;N$3,Solicitudes!$G$3:$G$502,"Solicitada")+COUNTIFS(Solicitudes!$A$3:$A$502,$A71,Solicitudes!$D$3:$D$502,"&lt;="&amp;N$3,Solicitudes!$E$3:$E$502,"&gt;="&amp;N$3,Solicitudes!$G$3:$G$502,"Planificada")&gt;0,"P",""))))</f>
        <v/>
      </c>
      <c r="O71" s="27">
        <f>IF(OR(O$3="",$A71=""),"",IF(COUNTIFS(Solicitudes!$A$3:$A$502,$A71,Solicitudes!$D$3:$D$502,"&lt;="&amp;O$3,Solicitudes!$E$3:$E$502,"&gt;="&amp;O$3,Solicitudes!$G$3:$G$502,"Aprobada",Solicitudes!$L$3:$L$502,"&lt;&gt;Licencia",Solicitudes!$L$3:$L$502,"&lt;&gt;Ausencia")&gt;0,"V",IF(COUNTIFS(Solicitudes!$A$3:$A$502,$A71,Solicitudes!$D$3:$D$502,"&lt;="&amp;O$3,Solicitudes!$E$3:$E$502,"&gt;="&amp;O$3,Solicitudes!$G$3:$G$502,"Aprobada",Solicitudes!$L$3:$L$502,"Licencia")+COUNTIFS(Solicitudes!$A$3:$A$502,$A71,Solicitudes!$D$3:$D$502,"&lt;="&amp;O$3,Solicitudes!$E$3:$E$502,"&gt;="&amp;O$3,Solicitudes!$G$3:$G$502,"Aprobada",Solicitudes!$L$3:$L$502,"Ausencia")&gt;0,"L",IF(COUNTIFS(Solicitudes!$A$3:$A$502,$A71,Solicitudes!$D$3:$D$502,"&lt;="&amp;O$3,Solicitudes!$E$3:$E$502,"&gt;="&amp;O$3,Solicitudes!$G$3:$G$502,"Solicitada")+COUNTIFS(Solicitudes!$A$3:$A$502,$A71,Solicitudes!$D$3:$D$502,"&lt;="&amp;O$3,Solicitudes!$E$3:$E$502,"&gt;="&amp;O$3,Solicitudes!$G$3:$G$502,"Planificada")&gt;0,"P",""))))</f>
        <v/>
      </c>
      <c r="P71" s="27">
        <f>IF(OR(P$3="",$A71=""),"",IF(COUNTIFS(Solicitudes!$A$3:$A$502,$A71,Solicitudes!$D$3:$D$502,"&lt;="&amp;P$3,Solicitudes!$E$3:$E$502,"&gt;="&amp;P$3,Solicitudes!$G$3:$G$502,"Aprobada",Solicitudes!$L$3:$L$502,"&lt;&gt;Licencia",Solicitudes!$L$3:$L$502,"&lt;&gt;Ausencia")&gt;0,"V",IF(COUNTIFS(Solicitudes!$A$3:$A$502,$A71,Solicitudes!$D$3:$D$502,"&lt;="&amp;P$3,Solicitudes!$E$3:$E$502,"&gt;="&amp;P$3,Solicitudes!$G$3:$G$502,"Aprobada",Solicitudes!$L$3:$L$502,"Licencia")+COUNTIFS(Solicitudes!$A$3:$A$502,$A71,Solicitudes!$D$3:$D$502,"&lt;="&amp;P$3,Solicitudes!$E$3:$E$502,"&gt;="&amp;P$3,Solicitudes!$G$3:$G$502,"Aprobada",Solicitudes!$L$3:$L$502,"Ausencia")&gt;0,"L",IF(COUNTIFS(Solicitudes!$A$3:$A$502,$A71,Solicitudes!$D$3:$D$502,"&lt;="&amp;P$3,Solicitudes!$E$3:$E$502,"&gt;="&amp;P$3,Solicitudes!$G$3:$G$502,"Solicitada")+COUNTIFS(Solicitudes!$A$3:$A$502,$A71,Solicitudes!$D$3:$D$502,"&lt;="&amp;P$3,Solicitudes!$E$3:$E$502,"&gt;="&amp;P$3,Solicitudes!$G$3:$G$502,"Planificada")&gt;0,"P",""))))</f>
        <v/>
      </c>
      <c r="Q71" s="27">
        <f>IF(OR(Q$3="",$A71=""),"",IF(COUNTIFS(Solicitudes!$A$3:$A$502,$A71,Solicitudes!$D$3:$D$502,"&lt;="&amp;Q$3,Solicitudes!$E$3:$E$502,"&gt;="&amp;Q$3,Solicitudes!$G$3:$G$502,"Aprobada",Solicitudes!$L$3:$L$502,"&lt;&gt;Licencia",Solicitudes!$L$3:$L$502,"&lt;&gt;Ausencia")&gt;0,"V",IF(COUNTIFS(Solicitudes!$A$3:$A$502,$A71,Solicitudes!$D$3:$D$502,"&lt;="&amp;Q$3,Solicitudes!$E$3:$E$502,"&gt;="&amp;Q$3,Solicitudes!$G$3:$G$502,"Aprobada",Solicitudes!$L$3:$L$502,"Licencia")+COUNTIFS(Solicitudes!$A$3:$A$502,$A71,Solicitudes!$D$3:$D$502,"&lt;="&amp;Q$3,Solicitudes!$E$3:$E$502,"&gt;="&amp;Q$3,Solicitudes!$G$3:$G$502,"Aprobada",Solicitudes!$L$3:$L$502,"Ausencia")&gt;0,"L",IF(COUNTIFS(Solicitudes!$A$3:$A$502,$A71,Solicitudes!$D$3:$D$502,"&lt;="&amp;Q$3,Solicitudes!$E$3:$E$502,"&gt;="&amp;Q$3,Solicitudes!$G$3:$G$502,"Solicitada")+COUNTIFS(Solicitudes!$A$3:$A$502,$A71,Solicitudes!$D$3:$D$502,"&lt;="&amp;Q$3,Solicitudes!$E$3:$E$502,"&gt;="&amp;Q$3,Solicitudes!$G$3:$G$502,"Planificada")&gt;0,"P",""))))</f>
        <v/>
      </c>
      <c r="R71" s="27">
        <f>IF(OR(R$3="",$A71=""),"",IF(COUNTIFS(Solicitudes!$A$3:$A$502,$A71,Solicitudes!$D$3:$D$502,"&lt;="&amp;R$3,Solicitudes!$E$3:$E$502,"&gt;="&amp;R$3,Solicitudes!$G$3:$G$502,"Aprobada",Solicitudes!$L$3:$L$502,"&lt;&gt;Licencia",Solicitudes!$L$3:$L$502,"&lt;&gt;Ausencia")&gt;0,"V",IF(COUNTIFS(Solicitudes!$A$3:$A$502,$A71,Solicitudes!$D$3:$D$502,"&lt;="&amp;R$3,Solicitudes!$E$3:$E$502,"&gt;="&amp;R$3,Solicitudes!$G$3:$G$502,"Aprobada",Solicitudes!$L$3:$L$502,"Licencia")+COUNTIFS(Solicitudes!$A$3:$A$502,$A71,Solicitudes!$D$3:$D$502,"&lt;="&amp;R$3,Solicitudes!$E$3:$E$502,"&gt;="&amp;R$3,Solicitudes!$G$3:$G$502,"Aprobada",Solicitudes!$L$3:$L$502,"Ausencia")&gt;0,"L",IF(COUNTIFS(Solicitudes!$A$3:$A$502,$A71,Solicitudes!$D$3:$D$502,"&lt;="&amp;R$3,Solicitudes!$E$3:$E$502,"&gt;="&amp;R$3,Solicitudes!$G$3:$G$502,"Solicitada")+COUNTIFS(Solicitudes!$A$3:$A$502,$A71,Solicitudes!$D$3:$D$502,"&lt;="&amp;R$3,Solicitudes!$E$3:$E$502,"&gt;="&amp;R$3,Solicitudes!$G$3:$G$502,"Planificada")&gt;0,"P",""))))</f>
        <v/>
      </c>
      <c r="S71" s="27">
        <f>IF(OR(S$3="",$A71=""),"",IF(COUNTIFS(Solicitudes!$A$3:$A$502,$A71,Solicitudes!$D$3:$D$502,"&lt;="&amp;S$3,Solicitudes!$E$3:$E$502,"&gt;="&amp;S$3,Solicitudes!$G$3:$G$502,"Aprobada",Solicitudes!$L$3:$L$502,"&lt;&gt;Licencia",Solicitudes!$L$3:$L$502,"&lt;&gt;Ausencia")&gt;0,"V",IF(COUNTIFS(Solicitudes!$A$3:$A$502,$A71,Solicitudes!$D$3:$D$502,"&lt;="&amp;S$3,Solicitudes!$E$3:$E$502,"&gt;="&amp;S$3,Solicitudes!$G$3:$G$502,"Aprobada",Solicitudes!$L$3:$L$502,"Licencia")+COUNTIFS(Solicitudes!$A$3:$A$502,$A71,Solicitudes!$D$3:$D$502,"&lt;="&amp;S$3,Solicitudes!$E$3:$E$502,"&gt;="&amp;S$3,Solicitudes!$G$3:$G$502,"Aprobada",Solicitudes!$L$3:$L$502,"Ausencia")&gt;0,"L",IF(COUNTIFS(Solicitudes!$A$3:$A$502,$A71,Solicitudes!$D$3:$D$502,"&lt;="&amp;S$3,Solicitudes!$E$3:$E$502,"&gt;="&amp;S$3,Solicitudes!$G$3:$G$502,"Solicitada")+COUNTIFS(Solicitudes!$A$3:$A$502,$A71,Solicitudes!$D$3:$D$502,"&lt;="&amp;S$3,Solicitudes!$E$3:$E$502,"&gt;="&amp;S$3,Solicitudes!$G$3:$G$502,"Planificada")&gt;0,"P",""))))</f>
        <v/>
      </c>
      <c r="T71" s="27">
        <f>IF(OR(T$3="",$A71=""),"",IF(COUNTIFS(Solicitudes!$A$3:$A$502,$A71,Solicitudes!$D$3:$D$502,"&lt;="&amp;T$3,Solicitudes!$E$3:$E$502,"&gt;="&amp;T$3,Solicitudes!$G$3:$G$502,"Aprobada",Solicitudes!$L$3:$L$502,"&lt;&gt;Licencia",Solicitudes!$L$3:$L$502,"&lt;&gt;Ausencia")&gt;0,"V",IF(COUNTIFS(Solicitudes!$A$3:$A$502,$A71,Solicitudes!$D$3:$D$502,"&lt;="&amp;T$3,Solicitudes!$E$3:$E$502,"&gt;="&amp;T$3,Solicitudes!$G$3:$G$502,"Aprobada",Solicitudes!$L$3:$L$502,"Licencia")+COUNTIFS(Solicitudes!$A$3:$A$502,$A71,Solicitudes!$D$3:$D$502,"&lt;="&amp;T$3,Solicitudes!$E$3:$E$502,"&gt;="&amp;T$3,Solicitudes!$G$3:$G$502,"Aprobada",Solicitudes!$L$3:$L$502,"Ausencia")&gt;0,"L",IF(COUNTIFS(Solicitudes!$A$3:$A$502,$A71,Solicitudes!$D$3:$D$502,"&lt;="&amp;T$3,Solicitudes!$E$3:$E$502,"&gt;="&amp;T$3,Solicitudes!$G$3:$G$502,"Solicitada")+COUNTIFS(Solicitudes!$A$3:$A$502,$A71,Solicitudes!$D$3:$D$502,"&lt;="&amp;T$3,Solicitudes!$E$3:$E$502,"&gt;="&amp;T$3,Solicitudes!$G$3:$G$502,"Planificada")&gt;0,"P",""))))</f>
        <v/>
      </c>
      <c r="U71" s="27">
        <f>IF(OR(U$3="",$A71=""),"",IF(COUNTIFS(Solicitudes!$A$3:$A$502,$A71,Solicitudes!$D$3:$D$502,"&lt;="&amp;U$3,Solicitudes!$E$3:$E$502,"&gt;="&amp;U$3,Solicitudes!$G$3:$G$502,"Aprobada",Solicitudes!$L$3:$L$502,"&lt;&gt;Licencia",Solicitudes!$L$3:$L$502,"&lt;&gt;Ausencia")&gt;0,"V",IF(COUNTIFS(Solicitudes!$A$3:$A$502,$A71,Solicitudes!$D$3:$D$502,"&lt;="&amp;U$3,Solicitudes!$E$3:$E$502,"&gt;="&amp;U$3,Solicitudes!$G$3:$G$502,"Aprobada",Solicitudes!$L$3:$L$502,"Licencia")+COUNTIFS(Solicitudes!$A$3:$A$502,$A71,Solicitudes!$D$3:$D$502,"&lt;="&amp;U$3,Solicitudes!$E$3:$E$502,"&gt;="&amp;U$3,Solicitudes!$G$3:$G$502,"Aprobada",Solicitudes!$L$3:$L$502,"Ausencia")&gt;0,"L",IF(COUNTIFS(Solicitudes!$A$3:$A$502,$A71,Solicitudes!$D$3:$D$502,"&lt;="&amp;U$3,Solicitudes!$E$3:$E$502,"&gt;="&amp;U$3,Solicitudes!$G$3:$G$502,"Solicitada")+COUNTIFS(Solicitudes!$A$3:$A$502,$A71,Solicitudes!$D$3:$D$502,"&lt;="&amp;U$3,Solicitudes!$E$3:$E$502,"&gt;="&amp;U$3,Solicitudes!$G$3:$G$502,"Planificada")&gt;0,"P",""))))</f>
        <v/>
      </c>
      <c r="V71" s="27">
        <f>IF(OR(V$3="",$A71=""),"",IF(COUNTIFS(Solicitudes!$A$3:$A$502,$A71,Solicitudes!$D$3:$D$502,"&lt;="&amp;V$3,Solicitudes!$E$3:$E$502,"&gt;="&amp;V$3,Solicitudes!$G$3:$G$502,"Aprobada",Solicitudes!$L$3:$L$502,"&lt;&gt;Licencia",Solicitudes!$L$3:$L$502,"&lt;&gt;Ausencia")&gt;0,"V",IF(COUNTIFS(Solicitudes!$A$3:$A$502,$A71,Solicitudes!$D$3:$D$502,"&lt;="&amp;V$3,Solicitudes!$E$3:$E$502,"&gt;="&amp;V$3,Solicitudes!$G$3:$G$502,"Aprobada",Solicitudes!$L$3:$L$502,"Licencia")+COUNTIFS(Solicitudes!$A$3:$A$502,$A71,Solicitudes!$D$3:$D$502,"&lt;="&amp;V$3,Solicitudes!$E$3:$E$502,"&gt;="&amp;V$3,Solicitudes!$G$3:$G$502,"Aprobada",Solicitudes!$L$3:$L$502,"Ausencia")&gt;0,"L",IF(COUNTIFS(Solicitudes!$A$3:$A$502,$A71,Solicitudes!$D$3:$D$502,"&lt;="&amp;V$3,Solicitudes!$E$3:$E$502,"&gt;="&amp;V$3,Solicitudes!$G$3:$G$502,"Solicitada")+COUNTIFS(Solicitudes!$A$3:$A$502,$A71,Solicitudes!$D$3:$D$502,"&lt;="&amp;V$3,Solicitudes!$E$3:$E$502,"&gt;="&amp;V$3,Solicitudes!$G$3:$G$502,"Planificada")&gt;0,"P",""))))</f>
        <v/>
      </c>
      <c r="W71" s="27">
        <f>IF(OR(W$3="",$A71=""),"",IF(COUNTIFS(Solicitudes!$A$3:$A$502,$A71,Solicitudes!$D$3:$D$502,"&lt;="&amp;W$3,Solicitudes!$E$3:$E$502,"&gt;="&amp;W$3,Solicitudes!$G$3:$G$502,"Aprobada",Solicitudes!$L$3:$L$502,"&lt;&gt;Licencia",Solicitudes!$L$3:$L$502,"&lt;&gt;Ausencia")&gt;0,"V",IF(COUNTIFS(Solicitudes!$A$3:$A$502,$A71,Solicitudes!$D$3:$D$502,"&lt;="&amp;W$3,Solicitudes!$E$3:$E$502,"&gt;="&amp;W$3,Solicitudes!$G$3:$G$502,"Aprobada",Solicitudes!$L$3:$L$502,"Licencia")+COUNTIFS(Solicitudes!$A$3:$A$502,$A71,Solicitudes!$D$3:$D$502,"&lt;="&amp;W$3,Solicitudes!$E$3:$E$502,"&gt;="&amp;W$3,Solicitudes!$G$3:$G$502,"Aprobada",Solicitudes!$L$3:$L$502,"Ausencia")&gt;0,"L",IF(COUNTIFS(Solicitudes!$A$3:$A$502,$A71,Solicitudes!$D$3:$D$502,"&lt;="&amp;W$3,Solicitudes!$E$3:$E$502,"&gt;="&amp;W$3,Solicitudes!$G$3:$G$502,"Solicitada")+COUNTIFS(Solicitudes!$A$3:$A$502,$A71,Solicitudes!$D$3:$D$502,"&lt;="&amp;W$3,Solicitudes!$E$3:$E$502,"&gt;="&amp;W$3,Solicitudes!$G$3:$G$502,"Planificada")&gt;0,"P",""))))</f>
        <v/>
      </c>
      <c r="X71" s="27">
        <f>IF(OR(X$3="",$A71=""),"",IF(COUNTIFS(Solicitudes!$A$3:$A$502,$A71,Solicitudes!$D$3:$D$502,"&lt;="&amp;X$3,Solicitudes!$E$3:$E$502,"&gt;="&amp;X$3,Solicitudes!$G$3:$G$502,"Aprobada",Solicitudes!$L$3:$L$502,"&lt;&gt;Licencia",Solicitudes!$L$3:$L$502,"&lt;&gt;Ausencia")&gt;0,"V",IF(COUNTIFS(Solicitudes!$A$3:$A$502,$A71,Solicitudes!$D$3:$D$502,"&lt;="&amp;X$3,Solicitudes!$E$3:$E$502,"&gt;="&amp;X$3,Solicitudes!$G$3:$G$502,"Aprobada",Solicitudes!$L$3:$L$502,"Licencia")+COUNTIFS(Solicitudes!$A$3:$A$502,$A71,Solicitudes!$D$3:$D$502,"&lt;="&amp;X$3,Solicitudes!$E$3:$E$502,"&gt;="&amp;X$3,Solicitudes!$G$3:$G$502,"Aprobada",Solicitudes!$L$3:$L$502,"Ausencia")&gt;0,"L",IF(COUNTIFS(Solicitudes!$A$3:$A$502,$A71,Solicitudes!$D$3:$D$502,"&lt;="&amp;X$3,Solicitudes!$E$3:$E$502,"&gt;="&amp;X$3,Solicitudes!$G$3:$G$502,"Solicitada")+COUNTIFS(Solicitudes!$A$3:$A$502,$A71,Solicitudes!$D$3:$D$502,"&lt;="&amp;X$3,Solicitudes!$E$3:$E$502,"&gt;="&amp;X$3,Solicitudes!$G$3:$G$502,"Planificada")&gt;0,"P",""))))</f>
        <v/>
      </c>
      <c r="Y71" s="27">
        <f>IF(OR(Y$3="",$A71=""),"",IF(COUNTIFS(Solicitudes!$A$3:$A$502,$A71,Solicitudes!$D$3:$D$502,"&lt;="&amp;Y$3,Solicitudes!$E$3:$E$502,"&gt;="&amp;Y$3,Solicitudes!$G$3:$G$502,"Aprobada",Solicitudes!$L$3:$L$502,"&lt;&gt;Licencia",Solicitudes!$L$3:$L$502,"&lt;&gt;Ausencia")&gt;0,"V",IF(COUNTIFS(Solicitudes!$A$3:$A$502,$A71,Solicitudes!$D$3:$D$502,"&lt;="&amp;Y$3,Solicitudes!$E$3:$E$502,"&gt;="&amp;Y$3,Solicitudes!$G$3:$G$502,"Aprobada",Solicitudes!$L$3:$L$502,"Licencia")+COUNTIFS(Solicitudes!$A$3:$A$502,$A71,Solicitudes!$D$3:$D$502,"&lt;="&amp;Y$3,Solicitudes!$E$3:$E$502,"&gt;="&amp;Y$3,Solicitudes!$G$3:$G$502,"Aprobada",Solicitudes!$L$3:$L$502,"Ausencia")&gt;0,"L",IF(COUNTIFS(Solicitudes!$A$3:$A$502,$A71,Solicitudes!$D$3:$D$502,"&lt;="&amp;Y$3,Solicitudes!$E$3:$E$502,"&gt;="&amp;Y$3,Solicitudes!$G$3:$G$502,"Solicitada")+COUNTIFS(Solicitudes!$A$3:$A$502,$A71,Solicitudes!$D$3:$D$502,"&lt;="&amp;Y$3,Solicitudes!$E$3:$E$502,"&gt;="&amp;Y$3,Solicitudes!$G$3:$G$502,"Planificada")&gt;0,"P",""))))</f>
        <v/>
      </c>
      <c r="Z71" s="27">
        <f>IF(OR(Z$3="",$A71=""),"",IF(COUNTIFS(Solicitudes!$A$3:$A$502,$A71,Solicitudes!$D$3:$D$502,"&lt;="&amp;Z$3,Solicitudes!$E$3:$E$502,"&gt;="&amp;Z$3,Solicitudes!$G$3:$G$502,"Aprobada",Solicitudes!$L$3:$L$502,"&lt;&gt;Licencia",Solicitudes!$L$3:$L$502,"&lt;&gt;Ausencia")&gt;0,"V",IF(COUNTIFS(Solicitudes!$A$3:$A$502,$A71,Solicitudes!$D$3:$D$502,"&lt;="&amp;Z$3,Solicitudes!$E$3:$E$502,"&gt;="&amp;Z$3,Solicitudes!$G$3:$G$502,"Aprobada",Solicitudes!$L$3:$L$502,"Licencia")+COUNTIFS(Solicitudes!$A$3:$A$502,$A71,Solicitudes!$D$3:$D$502,"&lt;="&amp;Z$3,Solicitudes!$E$3:$E$502,"&gt;="&amp;Z$3,Solicitudes!$G$3:$G$502,"Aprobada",Solicitudes!$L$3:$L$502,"Ausencia")&gt;0,"L",IF(COUNTIFS(Solicitudes!$A$3:$A$502,$A71,Solicitudes!$D$3:$D$502,"&lt;="&amp;Z$3,Solicitudes!$E$3:$E$502,"&gt;="&amp;Z$3,Solicitudes!$G$3:$G$502,"Solicitada")+COUNTIFS(Solicitudes!$A$3:$A$502,$A71,Solicitudes!$D$3:$D$502,"&lt;="&amp;Z$3,Solicitudes!$E$3:$E$502,"&gt;="&amp;Z$3,Solicitudes!$G$3:$G$502,"Planificada")&gt;0,"P",""))))</f>
        <v/>
      </c>
      <c r="AA71" s="27">
        <f>IF(OR(AA$3="",$A71=""),"",IF(COUNTIFS(Solicitudes!$A$3:$A$502,$A71,Solicitudes!$D$3:$D$502,"&lt;="&amp;AA$3,Solicitudes!$E$3:$E$502,"&gt;="&amp;AA$3,Solicitudes!$G$3:$G$502,"Aprobada",Solicitudes!$L$3:$L$502,"&lt;&gt;Licencia",Solicitudes!$L$3:$L$502,"&lt;&gt;Ausencia")&gt;0,"V",IF(COUNTIFS(Solicitudes!$A$3:$A$502,$A71,Solicitudes!$D$3:$D$502,"&lt;="&amp;AA$3,Solicitudes!$E$3:$E$502,"&gt;="&amp;AA$3,Solicitudes!$G$3:$G$502,"Aprobada",Solicitudes!$L$3:$L$502,"Licencia")+COUNTIFS(Solicitudes!$A$3:$A$502,$A71,Solicitudes!$D$3:$D$502,"&lt;="&amp;AA$3,Solicitudes!$E$3:$E$502,"&gt;="&amp;AA$3,Solicitudes!$G$3:$G$502,"Aprobada",Solicitudes!$L$3:$L$502,"Ausencia")&gt;0,"L",IF(COUNTIFS(Solicitudes!$A$3:$A$502,$A71,Solicitudes!$D$3:$D$502,"&lt;="&amp;AA$3,Solicitudes!$E$3:$E$502,"&gt;="&amp;AA$3,Solicitudes!$G$3:$G$502,"Solicitada")+COUNTIFS(Solicitudes!$A$3:$A$502,$A71,Solicitudes!$D$3:$D$502,"&lt;="&amp;AA$3,Solicitudes!$E$3:$E$502,"&gt;="&amp;AA$3,Solicitudes!$G$3:$G$502,"Planificada")&gt;0,"P",""))))</f>
        <v/>
      </c>
      <c r="AB71" s="27">
        <f>IF(OR(AB$3="",$A71=""),"",IF(COUNTIFS(Solicitudes!$A$3:$A$502,$A71,Solicitudes!$D$3:$D$502,"&lt;="&amp;AB$3,Solicitudes!$E$3:$E$502,"&gt;="&amp;AB$3,Solicitudes!$G$3:$G$502,"Aprobada",Solicitudes!$L$3:$L$502,"&lt;&gt;Licencia",Solicitudes!$L$3:$L$502,"&lt;&gt;Ausencia")&gt;0,"V",IF(COUNTIFS(Solicitudes!$A$3:$A$502,$A71,Solicitudes!$D$3:$D$502,"&lt;="&amp;AB$3,Solicitudes!$E$3:$E$502,"&gt;="&amp;AB$3,Solicitudes!$G$3:$G$502,"Aprobada",Solicitudes!$L$3:$L$502,"Licencia")+COUNTIFS(Solicitudes!$A$3:$A$502,$A71,Solicitudes!$D$3:$D$502,"&lt;="&amp;AB$3,Solicitudes!$E$3:$E$502,"&gt;="&amp;AB$3,Solicitudes!$G$3:$G$502,"Aprobada",Solicitudes!$L$3:$L$502,"Ausencia")&gt;0,"L",IF(COUNTIFS(Solicitudes!$A$3:$A$502,$A71,Solicitudes!$D$3:$D$502,"&lt;="&amp;AB$3,Solicitudes!$E$3:$E$502,"&gt;="&amp;AB$3,Solicitudes!$G$3:$G$502,"Solicitada")+COUNTIFS(Solicitudes!$A$3:$A$502,$A71,Solicitudes!$D$3:$D$502,"&lt;="&amp;AB$3,Solicitudes!$E$3:$E$502,"&gt;="&amp;AB$3,Solicitudes!$G$3:$G$502,"Planificada")&gt;0,"P",""))))</f>
        <v/>
      </c>
      <c r="AC71" s="27">
        <f>IF(OR(AC$3="",$A71=""),"",IF(COUNTIFS(Solicitudes!$A$3:$A$502,$A71,Solicitudes!$D$3:$D$502,"&lt;="&amp;AC$3,Solicitudes!$E$3:$E$502,"&gt;="&amp;AC$3,Solicitudes!$G$3:$G$502,"Aprobada",Solicitudes!$L$3:$L$502,"&lt;&gt;Licencia",Solicitudes!$L$3:$L$502,"&lt;&gt;Ausencia")&gt;0,"V",IF(COUNTIFS(Solicitudes!$A$3:$A$502,$A71,Solicitudes!$D$3:$D$502,"&lt;="&amp;AC$3,Solicitudes!$E$3:$E$502,"&gt;="&amp;AC$3,Solicitudes!$G$3:$G$502,"Aprobada",Solicitudes!$L$3:$L$502,"Licencia")+COUNTIFS(Solicitudes!$A$3:$A$502,$A71,Solicitudes!$D$3:$D$502,"&lt;="&amp;AC$3,Solicitudes!$E$3:$E$502,"&gt;="&amp;AC$3,Solicitudes!$G$3:$G$502,"Aprobada",Solicitudes!$L$3:$L$502,"Ausencia")&gt;0,"L",IF(COUNTIFS(Solicitudes!$A$3:$A$502,$A71,Solicitudes!$D$3:$D$502,"&lt;="&amp;AC$3,Solicitudes!$E$3:$E$502,"&gt;="&amp;AC$3,Solicitudes!$G$3:$G$502,"Solicitada")+COUNTIFS(Solicitudes!$A$3:$A$502,$A71,Solicitudes!$D$3:$D$502,"&lt;="&amp;AC$3,Solicitudes!$E$3:$E$502,"&gt;="&amp;AC$3,Solicitudes!$G$3:$G$502,"Planificada")&gt;0,"P",""))))</f>
        <v/>
      </c>
      <c r="AD71" s="27">
        <f>IF(OR(AD$3="",$A71=""),"",IF(COUNTIFS(Solicitudes!$A$3:$A$502,$A71,Solicitudes!$D$3:$D$502,"&lt;="&amp;AD$3,Solicitudes!$E$3:$E$502,"&gt;="&amp;AD$3,Solicitudes!$G$3:$G$502,"Aprobada",Solicitudes!$L$3:$L$502,"&lt;&gt;Licencia",Solicitudes!$L$3:$L$502,"&lt;&gt;Ausencia")&gt;0,"V",IF(COUNTIFS(Solicitudes!$A$3:$A$502,$A71,Solicitudes!$D$3:$D$502,"&lt;="&amp;AD$3,Solicitudes!$E$3:$E$502,"&gt;="&amp;AD$3,Solicitudes!$G$3:$G$502,"Aprobada",Solicitudes!$L$3:$L$502,"Licencia")+COUNTIFS(Solicitudes!$A$3:$A$502,$A71,Solicitudes!$D$3:$D$502,"&lt;="&amp;AD$3,Solicitudes!$E$3:$E$502,"&gt;="&amp;AD$3,Solicitudes!$G$3:$G$502,"Aprobada",Solicitudes!$L$3:$L$502,"Ausencia")&gt;0,"L",IF(COUNTIFS(Solicitudes!$A$3:$A$502,$A71,Solicitudes!$D$3:$D$502,"&lt;="&amp;AD$3,Solicitudes!$E$3:$E$502,"&gt;="&amp;AD$3,Solicitudes!$G$3:$G$502,"Solicitada")+COUNTIFS(Solicitudes!$A$3:$A$502,$A71,Solicitudes!$D$3:$D$502,"&lt;="&amp;AD$3,Solicitudes!$E$3:$E$502,"&gt;="&amp;AD$3,Solicitudes!$G$3:$G$502,"Planificada")&gt;0,"P",""))))</f>
        <v/>
      </c>
      <c r="AE71" s="27">
        <f>IF(OR(AE$3="",$A71=""),"",IF(COUNTIFS(Solicitudes!$A$3:$A$502,$A71,Solicitudes!$D$3:$D$502,"&lt;="&amp;AE$3,Solicitudes!$E$3:$E$502,"&gt;="&amp;AE$3,Solicitudes!$G$3:$G$502,"Aprobada",Solicitudes!$L$3:$L$502,"&lt;&gt;Licencia",Solicitudes!$L$3:$L$502,"&lt;&gt;Ausencia")&gt;0,"V",IF(COUNTIFS(Solicitudes!$A$3:$A$502,$A71,Solicitudes!$D$3:$D$502,"&lt;="&amp;AE$3,Solicitudes!$E$3:$E$502,"&gt;="&amp;AE$3,Solicitudes!$G$3:$G$502,"Aprobada",Solicitudes!$L$3:$L$502,"Licencia")+COUNTIFS(Solicitudes!$A$3:$A$502,$A71,Solicitudes!$D$3:$D$502,"&lt;="&amp;AE$3,Solicitudes!$E$3:$E$502,"&gt;="&amp;AE$3,Solicitudes!$G$3:$G$502,"Aprobada",Solicitudes!$L$3:$L$502,"Ausencia")&gt;0,"L",IF(COUNTIFS(Solicitudes!$A$3:$A$502,$A71,Solicitudes!$D$3:$D$502,"&lt;="&amp;AE$3,Solicitudes!$E$3:$E$502,"&gt;="&amp;AE$3,Solicitudes!$G$3:$G$502,"Solicitada")+COUNTIFS(Solicitudes!$A$3:$A$502,$A71,Solicitudes!$D$3:$D$502,"&lt;="&amp;AE$3,Solicitudes!$E$3:$E$502,"&gt;="&amp;AE$3,Solicitudes!$G$3:$G$502,"Planificada")&gt;0,"P",""))))</f>
        <v/>
      </c>
      <c r="AF71" s="27">
        <f>IF(OR(AF$3="",$A71=""),"",IF(COUNTIFS(Solicitudes!$A$3:$A$502,$A71,Solicitudes!$D$3:$D$502,"&lt;="&amp;AF$3,Solicitudes!$E$3:$E$502,"&gt;="&amp;AF$3,Solicitudes!$G$3:$G$502,"Aprobada",Solicitudes!$L$3:$L$502,"&lt;&gt;Licencia",Solicitudes!$L$3:$L$502,"&lt;&gt;Ausencia")&gt;0,"V",IF(COUNTIFS(Solicitudes!$A$3:$A$502,$A71,Solicitudes!$D$3:$D$502,"&lt;="&amp;AF$3,Solicitudes!$E$3:$E$502,"&gt;="&amp;AF$3,Solicitudes!$G$3:$G$502,"Aprobada",Solicitudes!$L$3:$L$502,"Licencia")+COUNTIFS(Solicitudes!$A$3:$A$502,$A71,Solicitudes!$D$3:$D$502,"&lt;="&amp;AF$3,Solicitudes!$E$3:$E$502,"&gt;="&amp;AF$3,Solicitudes!$G$3:$G$502,"Aprobada",Solicitudes!$L$3:$L$502,"Ausencia")&gt;0,"L",IF(COUNTIFS(Solicitudes!$A$3:$A$502,$A71,Solicitudes!$D$3:$D$502,"&lt;="&amp;AF$3,Solicitudes!$E$3:$E$502,"&gt;="&amp;AF$3,Solicitudes!$G$3:$G$502,"Solicitada")+COUNTIFS(Solicitudes!$A$3:$A$502,$A71,Solicitudes!$D$3:$D$502,"&lt;="&amp;AF$3,Solicitudes!$E$3:$E$502,"&gt;="&amp;AF$3,Solicitudes!$G$3:$G$502,"Planificada")&gt;0,"P",""))))</f>
        <v/>
      </c>
      <c r="AG71" s="27">
        <f>IF(OR(AG$3="",$A71=""),"",IF(COUNTIFS(Solicitudes!$A$3:$A$502,$A71,Solicitudes!$D$3:$D$502,"&lt;="&amp;AG$3,Solicitudes!$E$3:$E$502,"&gt;="&amp;AG$3,Solicitudes!$G$3:$G$502,"Aprobada",Solicitudes!$L$3:$L$502,"&lt;&gt;Licencia",Solicitudes!$L$3:$L$502,"&lt;&gt;Ausencia")&gt;0,"V",IF(COUNTIFS(Solicitudes!$A$3:$A$502,$A71,Solicitudes!$D$3:$D$502,"&lt;="&amp;AG$3,Solicitudes!$E$3:$E$502,"&gt;="&amp;AG$3,Solicitudes!$G$3:$G$502,"Aprobada",Solicitudes!$L$3:$L$502,"Licencia")+COUNTIFS(Solicitudes!$A$3:$A$502,$A71,Solicitudes!$D$3:$D$502,"&lt;="&amp;AG$3,Solicitudes!$E$3:$E$502,"&gt;="&amp;AG$3,Solicitudes!$G$3:$G$502,"Aprobada",Solicitudes!$L$3:$L$502,"Ausencia")&gt;0,"L",IF(COUNTIFS(Solicitudes!$A$3:$A$502,$A71,Solicitudes!$D$3:$D$502,"&lt;="&amp;AG$3,Solicitudes!$E$3:$E$502,"&gt;="&amp;AG$3,Solicitudes!$G$3:$G$502,"Solicitada")+COUNTIFS(Solicitudes!$A$3:$A$502,$A71,Solicitudes!$D$3:$D$502,"&lt;="&amp;AG$3,Solicitudes!$E$3:$E$502,"&gt;="&amp;AG$3,Solicitudes!$G$3:$G$502,"Planificada")&gt;0,"P",""))))</f>
        <v/>
      </c>
    </row>
    <row r="72">
      <c r="A72">
        <f>IF(Saldos!A72="","",Saldos!A72)</f>
        <v/>
      </c>
      <c r="B72">
        <f>IF(A72="","",Saldos!B72)</f>
        <v/>
      </c>
      <c r="C72" s="27">
        <f>IF(OR(C$3="",$A72=""),"",IF(COUNTIFS(Solicitudes!$A$3:$A$502,$A72,Solicitudes!$D$3:$D$502,"&lt;="&amp;C$3,Solicitudes!$E$3:$E$502,"&gt;="&amp;C$3,Solicitudes!$G$3:$G$502,"Aprobada",Solicitudes!$L$3:$L$502,"&lt;&gt;Licencia",Solicitudes!$L$3:$L$502,"&lt;&gt;Ausencia")&gt;0,"V",IF(COUNTIFS(Solicitudes!$A$3:$A$502,$A72,Solicitudes!$D$3:$D$502,"&lt;="&amp;C$3,Solicitudes!$E$3:$E$502,"&gt;="&amp;C$3,Solicitudes!$G$3:$G$502,"Aprobada",Solicitudes!$L$3:$L$502,"Licencia")+COUNTIFS(Solicitudes!$A$3:$A$502,$A72,Solicitudes!$D$3:$D$502,"&lt;="&amp;C$3,Solicitudes!$E$3:$E$502,"&gt;="&amp;C$3,Solicitudes!$G$3:$G$502,"Aprobada",Solicitudes!$L$3:$L$502,"Ausencia")&gt;0,"L",IF(COUNTIFS(Solicitudes!$A$3:$A$502,$A72,Solicitudes!$D$3:$D$502,"&lt;="&amp;C$3,Solicitudes!$E$3:$E$502,"&gt;="&amp;C$3,Solicitudes!$G$3:$G$502,"Solicitada")+COUNTIFS(Solicitudes!$A$3:$A$502,$A72,Solicitudes!$D$3:$D$502,"&lt;="&amp;C$3,Solicitudes!$E$3:$E$502,"&gt;="&amp;C$3,Solicitudes!$G$3:$G$502,"Planificada")&gt;0,"P",""))))</f>
        <v/>
      </c>
      <c r="D72" s="27">
        <f>IF(OR(D$3="",$A72=""),"",IF(COUNTIFS(Solicitudes!$A$3:$A$502,$A72,Solicitudes!$D$3:$D$502,"&lt;="&amp;D$3,Solicitudes!$E$3:$E$502,"&gt;="&amp;D$3,Solicitudes!$G$3:$G$502,"Aprobada",Solicitudes!$L$3:$L$502,"&lt;&gt;Licencia",Solicitudes!$L$3:$L$502,"&lt;&gt;Ausencia")&gt;0,"V",IF(COUNTIFS(Solicitudes!$A$3:$A$502,$A72,Solicitudes!$D$3:$D$502,"&lt;="&amp;D$3,Solicitudes!$E$3:$E$502,"&gt;="&amp;D$3,Solicitudes!$G$3:$G$502,"Aprobada",Solicitudes!$L$3:$L$502,"Licencia")+COUNTIFS(Solicitudes!$A$3:$A$502,$A72,Solicitudes!$D$3:$D$502,"&lt;="&amp;D$3,Solicitudes!$E$3:$E$502,"&gt;="&amp;D$3,Solicitudes!$G$3:$G$502,"Aprobada",Solicitudes!$L$3:$L$502,"Ausencia")&gt;0,"L",IF(COUNTIFS(Solicitudes!$A$3:$A$502,$A72,Solicitudes!$D$3:$D$502,"&lt;="&amp;D$3,Solicitudes!$E$3:$E$502,"&gt;="&amp;D$3,Solicitudes!$G$3:$G$502,"Solicitada")+COUNTIFS(Solicitudes!$A$3:$A$502,$A72,Solicitudes!$D$3:$D$502,"&lt;="&amp;D$3,Solicitudes!$E$3:$E$502,"&gt;="&amp;D$3,Solicitudes!$G$3:$G$502,"Planificada")&gt;0,"P",""))))</f>
        <v/>
      </c>
      <c r="E72" s="27">
        <f>IF(OR(E$3="",$A72=""),"",IF(COUNTIFS(Solicitudes!$A$3:$A$502,$A72,Solicitudes!$D$3:$D$502,"&lt;="&amp;E$3,Solicitudes!$E$3:$E$502,"&gt;="&amp;E$3,Solicitudes!$G$3:$G$502,"Aprobada",Solicitudes!$L$3:$L$502,"&lt;&gt;Licencia",Solicitudes!$L$3:$L$502,"&lt;&gt;Ausencia")&gt;0,"V",IF(COUNTIFS(Solicitudes!$A$3:$A$502,$A72,Solicitudes!$D$3:$D$502,"&lt;="&amp;E$3,Solicitudes!$E$3:$E$502,"&gt;="&amp;E$3,Solicitudes!$G$3:$G$502,"Aprobada",Solicitudes!$L$3:$L$502,"Licencia")+COUNTIFS(Solicitudes!$A$3:$A$502,$A72,Solicitudes!$D$3:$D$502,"&lt;="&amp;E$3,Solicitudes!$E$3:$E$502,"&gt;="&amp;E$3,Solicitudes!$G$3:$G$502,"Aprobada",Solicitudes!$L$3:$L$502,"Ausencia")&gt;0,"L",IF(COUNTIFS(Solicitudes!$A$3:$A$502,$A72,Solicitudes!$D$3:$D$502,"&lt;="&amp;E$3,Solicitudes!$E$3:$E$502,"&gt;="&amp;E$3,Solicitudes!$G$3:$G$502,"Solicitada")+COUNTIFS(Solicitudes!$A$3:$A$502,$A72,Solicitudes!$D$3:$D$502,"&lt;="&amp;E$3,Solicitudes!$E$3:$E$502,"&gt;="&amp;E$3,Solicitudes!$G$3:$G$502,"Planificada")&gt;0,"P",""))))</f>
        <v/>
      </c>
      <c r="F72" s="27">
        <f>IF(OR(F$3="",$A72=""),"",IF(COUNTIFS(Solicitudes!$A$3:$A$502,$A72,Solicitudes!$D$3:$D$502,"&lt;="&amp;F$3,Solicitudes!$E$3:$E$502,"&gt;="&amp;F$3,Solicitudes!$G$3:$G$502,"Aprobada",Solicitudes!$L$3:$L$502,"&lt;&gt;Licencia",Solicitudes!$L$3:$L$502,"&lt;&gt;Ausencia")&gt;0,"V",IF(COUNTIFS(Solicitudes!$A$3:$A$502,$A72,Solicitudes!$D$3:$D$502,"&lt;="&amp;F$3,Solicitudes!$E$3:$E$502,"&gt;="&amp;F$3,Solicitudes!$G$3:$G$502,"Aprobada",Solicitudes!$L$3:$L$502,"Licencia")+COUNTIFS(Solicitudes!$A$3:$A$502,$A72,Solicitudes!$D$3:$D$502,"&lt;="&amp;F$3,Solicitudes!$E$3:$E$502,"&gt;="&amp;F$3,Solicitudes!$G$3:$G$502,"Aprobada",Solicitudes!$L$3:$L$502,"Ausencia")&gt;0,"L",IF(COUNTIFS(Solicitudes!$A$3:$A$502,$A72,Solicitudes!$D$3:$D$502,"&lt;="&amp;F$3,Solicitudes!$E$3:$E$502,"&gt;="&amp;F$3,Solicitudes!$G$3:$G$502,"Solicitada")+COUNTIFS(Solicitudes!$A$3:$A$502,$A72,Solicitudes!$D$3:$D$502,"&lt;="&amp;F$3,Solicitudes!$E$3:$E$502,"&gt;="&amp;F$3,Solicitudes!$G$3:$G$502,"Planificada")&gt;0,"P",""))))</f>
        <v/>
      </c>
      <c r="G72" s="27">
        <f>IF(OR(G$3="",$A72=""),"",IF(COUNTIFS(Solicitudes!$A$3:$A$502,$A72,Solicitudes!$D$3:$D$502,"&lt;="&amp;G$3,Solicitudes!$E$3:$E$502,"&gt;="&amp;G$3,Solicitudes!$G$3:$G$502,"Aprobada",Solicitudes!$L$3:$L$502,"&lt;&gt;Licencia",Solicitudes!$L$3:$L$502,"&lt;&gt;Ausencia")&gt;0,"V",IF(COUNTIFS(Solicitudes!$A$3:$A$502,$A72,Solicitudes!$D$3:$D$502,"&lt;="&amp;G$3,Solicitudes!$E$3:$E$502,"&gt;="&amp;G$3,Solicitudes!$G$3:$G$502,"Aprobada",Solicitudes!$L$3:$L$502,"Licencia")+COUNTIFS(Solicitudes!$A$3:$A$502,$A72,Solicitudes!$D$3:$D$502,"&lt;="&amp;G$3,Solicitudes!$E$3:$E$502,"&gt;="&amp;G$3,Solicitudes!$G$3:$G$502,"Aprobada",Solicitudes!$L$3:$L$502,"Ausencia")&gt;0,"L",IF(COUNTIFS(Solicitudes!$A$3:$A$502,$A72,Solicitudes!$D$3:$D$502,"&lt;="&amp;G$3,Solicitudes!$E$3:$E$502,"&gt;="&amp;G$3,Solicitudes!$G$3:$G$502,"Solicitada")+COUNTIFS(Solicitudes!$A$3:$A$502,$A72,Solicitudes!$D$3:$D$502,"&lt;="&amp;G$3,Solicitudes!$E$3:$E$502,"&gt;="&amp;G$3,Solicitudes!$G$3:$G$502,"Planificada")&gt;0,"P",""))))</f>
        <v/>
      </c>
      <c r="H72" s="27">
        <f>IF(OR(H$3="",$A72=""),"",IF(COUNTIFS(Solicitudes!$A$3:$A$502,$A72,Solicitudes!$D$3:$D$502,"&lt;="&amp;H$3,Solicitudes!$E$3:$E$502,"&gt;="&amp;H$3,Solicitudes!$G$3:$G$502,"Aprobada",Solicitudes!$L$3:$L$502,"&lt;&gt;Licencia",Solicitudes!$L$3:$L$502,"&lt;&gt;Ausencia")&gt;0,"V",IF(COUNTIFS(Solicitudes!$A$3:$A$502,$A72,Solicitudes!$D$3:$D$502,"&lt;="&amp;H$3,Solicitudes!$E$3:$E$502,"&gt;="&amp;H$3,Solicitudes!$G$3:$G$502,"Aprobada",Solicitudes!$L$3:$L$502,"Licencia")+COUNTIFS(Solicitudes!$A$3:$A$502,$A72,Solicitudes!$D$3:$D$502,"&lt;="&amp;H$3,Solicitudes!$E$3:$E$502,"&gt;="&amp;H$3,Solicitudes!$G$3:$G$502,"Aprobada",Solicitudes!$L$3:$L$502,"Ausencia")&gt;0,"L",IF(COUNTIFS(Solicitudes!$A$3:$A$502,$A72,Solicitudes!$D$3:$D$502,"&lt;="&amp;H$3,Solicitudes!$E$3:$E$502,"&gt;="&amp;H$3,Solicitudes!$G$3:$G$502,"Solicitada")+COUNTIFS(Solicitudes!$A$3:$A$502,$A72,Solicitudes!$D$3:$D$502,"&lt;="&amp;H$3,Solicitudes!$E$3:$E$502,"&gt;="&amp;H$3,Solicitudes!$G$3:$G$502,"Planificada")&gt;0,"P",""))))</f>
        <v/>
      </c>
      <c r="I72" s="27">
        <f>IF(OR(I$3="",$A72=""),"",IF(COUNTIFS(Solicitudes!$A$3:$A$502,$A72,Solicitudes!$D$3:$D$502,"&lt;="&amp;I$3,Solicitudes!$E$3:$E$502,"&gt;="&amp;I$3,Solicitudes!$G$3:$G$502,"Aprobada",Solicitudes!$L$3:$L$502,"&lt;&gt;Licencia",Solicitudes!$L$3:$L$502,"&lt;&gt;Ausencia")&gt;0,"V",IF(COUNTIFS(Solicitudes!$A$3:$A$502,$A72,Solicitudes!$D$3:$D$502,"&lt;="&amp;I$3,Solicitudes!$E$3:$E$502,"&gt;="&amp;I$3,Solicitudes!$G$3:$G$502,"Aprobada",Solicitudes!$L$3:$L$502,"Licencia")+COUNTIFS(Solicitudes!$A$3:$A$502,$A72,Solicitudes!$D$3:$D$502,"&lt;="&amp;I$3,Solicitudes!$E$3:$E$502,"&gt;="&amp;I$3,Solicitudes!$G$3:$G$502,"Aprobada",Solicitudes!$L$3:$L$502,"Ausencia")&gt;0,"L",IF(COUNTIFS(Solicitudes!$A$3:$A$502,$A72,Solicitudes!$D$3:$D$502,"&lt;="&amp;I$3,Solicitudes!$E$3:$E$502,"&gt;="&amp;I$3,Solicitudes!$G$3:$G$502,"Solicitada")+COUNTIFS(Solicitudes!$A$3:$A$502,$A72,Solicitudes!$D$3:$D$502,"&lt;="&amp;I$3,Solicitudes!$E$3:$E$502,"&gt;="&amp;I$3,Solicitudes!$G$3:$G$502,"Planificada")&gt;0,"P",""))))</f>
        <v/>
      </c>
      <c r="J72" s="27">
        <f>IF(OR(J$3="",$A72=""),"",IF(COUNTIFS(Solicitudes!$A$3:$A$502,$A72,Solicitudes!$D$3:$D$502,"&lt;="&amp;J$3,Solicitudes!$E$3:$E$502,"&gt;="&amp;J$3,Solicitudes!$G$3:$G$502,"Aprobada",Solicitudes!$L$3:$L$502,"&lt;&gt;Licencia",Solicitudes!$L$3:$L$502,"&lt;&gt;Ausencia")&gt;0,"V",IF(COUNTIFS(Solicitudes!$A$3:$A$502,$A72,Solicitudes!$D$3:$D$502,"&lt;="&amp;J$3,Solicitudes!$E$3:$E$502,"&gt;="&amp;J$3,Solicitudes!$G$3:$G$502,"Aprobada",Solicitudes!$L$3:$L$502,"Licencia")+COUNTIFS(Solicitudes!$A$3:$A$502,$A72,Solicitudes!$D$3:$D$502,"&lt;="&amp;J$3,Solicitudes!$E$3:$E$502,"&gt;="&amp;J$3,Solicitudes!$G$3:$G$502,"Aprobada",Solicitudes!$L$3:$L$502,"Ausencia")&gt;0,"L",IF(COUNTIFS(Solicitudes!$A$3:$A$502,$A72,Solicitudes!$D$3:$D$502,"&lt;="&amp;J$3,Solicitudes!$E$3:$E$502,"&gt;="&amp;J$3,Solicitudes!$G$3:$G$502,"Solicitada")+COUNTIFS(Solicitudes!$A$3:$A$502,$A72,Solicitudes!$D$3:$D$502,"&lt;="&amp;J$3,Solicitudes!$E$3:$E$502,"&gt;="&amp;J$3,Solicitudes!$G$3:$G$502,"Planificada")&gt;0,"P",""))))</f>
        <v/>
      </c>
      <c r="K72" s="27">
        <f>IF(OR(K$3="",$A72=""),"",IF(COUNTIFS(Solicitudes!$A$3:$A$502,$A72,Solicitudes!$D$3:$D$502,"&lt;="&amp;K$3,Solicitudes!$E$3:$E$502,"&gt;="&amp;K$3,Solicitudes!$G$3:$G$502,"Aprobada",Solicitudes!$L$3:$L$502,"&lt;&gt;Licencia",Solicitudes!$L$3:$L$502,"&lt;&gt;Ausencia")&gt;0,"V",IF(COUNTIFS(Solicitudes!$A$3:$A$502,$A72,Solicitudes!$D$3:$D$502,"&lt;="&amp;K$3,Solicitudes!$E$3:$E$502,"&gt;="&amp;K$3,Solicitudes!$G$3:$G$502,"Aprobada",Solicitudes!$L$3:$L$502,"Licencia")+COUNTIFS(Solicitudes!$A$3:$A$502,$A72,Solicitudes!$D$3:$D$502,"&lt;="&amp;K$3,Solicitudes!$E$3:$E$502,"&gt;="&amp;K$3,Solicitudes!$G$3:$G$502,"Aprobada",Solicitudes!$L$3:$L$502,"Ausencia")&gt;0,"L",IF(COUNTIFS(Solicitudes!$A$3:$A$502,$A72,Solicitudes!$D$3:$D$502,"&lt;="&amp;K$3,Solicitudes!$E$3:$E$502,"&gt;="&amp;K$3,Solicitudes!$G$3:$G$502,"Solicitada")+COUNTIFS(Solicitudes!$A$3:$A$502,$A72,Solicitudes!$D$3:$D$502,"&lt;="&amp;K$3,Solicitudes!$E$3:$E$502,"&gt;="&amp;K$3,Solicitudes!$G$3:$G$502,"Planificada")&gt;0,"P",""))))</f>
        <v/>
      </c>
      <c r="L72" s="27">
        <f>IF(OR(L$3="",$A72=""),"",IF(COUNTIFS(Solicitudes!$A$3:$A$502,$A72,Solicitudes!$D$3:$D$502,"&lt;="&amp;L$3,Solicitudes!$E$3:$E$502,"&gt;="&amp;L$3,Solicitudes!$G$3:$G$502,"Aprobada",Solicitudes!$L$3:$L$502,"&lt;&gt;Licencia",Solicitudes!$L$3:$L$502,"&lt;&gt;Ausencia")&gt;0,"V",IF(COUNTIFS(Solicitudes!$A$3:$A$502,$A72,Solicitudes!$D$3:$D$502,"&lt;="&amp;L$3,Solicitudes!$E$3:$E$502,"&gt;="&amp;L$3,Solicitudes!$G$3:$G$502,"Aprobada",Solicitudes!$L$3:$L$502,"Licencia")+COUNTIFS(Solicitudes!$A$3:$A$502,$A72,Solicitudes!$D$3:$D$502,"&lt;="&amp;L$3,Solicitudes!$E$3:$E$502,"&gt;="&amp;L$3,Solicitudes!$G$3:$G$502,"Aprobada",Solicitudes!$L$3:$L$502,"Ausencia")&gt;0,"L",IF(COUNTIFS(Solicitudes!$A$3:$A$502,$A72,Solicitudes!$D$3:$D$502,"&lt;="&amp;L$3,Solicitudes!$E$3:$E$502,"&gt;="&amp;L$3,Solicitudes!$G$3:$G$502,"Solicitada")+COUNTIFS(Solicitudes!$A$3:$A$502,$A72,Solicitudes!$D$3:$D$502,"&lt;="&amp;L$3,Solicitudes!$E$3:$E$502,"&gt;="&amp;L$3,Solicitudes!$G$3:$G$502,"Planificada")&gt;0,"P",""))))</f>
        <v/>
      </c>
      <c r="M72" s="27">
        <f>IF(OR(M$3="",$A72=""),"",IF(COUNTIFS(Solicitudes!$A$3:$A$502,$A72,Solicitudes!$D$3:$D$502,"&lt;="&amp;M$3,Solicitudes!$E$3:$E$502,"&gt;="&amp;M$3,Solicitudes!$G$3:$G$502,"Aprobada",Solicitudes!$L$3:$L$502,"&lt;&gt;Licencia",Solicitudes!$L$3:$L$502,"&lt;&gt;Ausencia")&gt;0,"V",IF(COUNTIFS(Solicitudes!$A$3:$A$502,$A72,Solicitudes!$D$3:$D$502,"&lt;="&amp;M$3,Solicitudes!$E$3:$E$502,"&gt;="&amp;M$3,Solicitudes!$G$3:$G$502,"Aprobada",Solicitudes!$L$3:$L$502,"Licencia")+COUNTIFS(Solicitudes!$A$3:$A$502,$A72,Solicitudes!$D$3:$D$502,"&lt;="&amp;M$3,Solicitudes!$E$3:$E$502,"&gt;="&amp;M$3,Solicitudes!$G$3:$G$502,"Aprobada",Solicitudes!$L$3:$L$502,"Ausencia")&gt;0,"L",IF(COUNTIFS(Solicitudes!$A$3:$A$502,$A72,Solicitudes!$D$3:$D$502,"&lt;="&amp;M$3,Solicitudes!$E$3:$E$502,"&gt;="&amp;M$3,Solicitudes!$G$3:$G$502,"Solicitada")+COUNTIFS(Solicitudes!$A$3:$A$502,$A72,Solicitudes!$D$3:$D$502,"&lt;="&amp;M$3,Solicitudes!$E$3:$E$502,"&gt;="&amp;M$3,Solicitudes!$G$3:$G$502,"Planificada")&gt;0,"P",""))))</f>
        <v/>
      </c>
      <c r="N72" s="27">
        <f>IF(OR(N$3="",$A72=""),"",IF(COUNTIFS(Solicitudes!$A$3:$A$502,$A72,Solicitudes!$D$3:$D$502,"&lt;="&amp;N$3,Solicitudes!$E$3:$E$502,"&gt;="&amp;N$3,Solicitudes!$G$3:$G$502,"Aprobada",Solicitudes!$L$3:$L$502,"&lt;&gt;Licencia",Solicitudes!$L$3:$L$502,"&lt;&gt;Ausencia")&gt;0,"V",IF(COUNTIFS(Solicitudes!$A$3:$A$502,$A72,Solicitudes!$D$3:$D$502,"&lt;="&amp;N$3,Solicitudes!$E$3:$E$502,"&gt;="&amp;N$3,Solicitudes!$G$3:$G$502,"Aprobada",Solicitudes!$L$3:$L$502,"Licencia")+COUNTIFS(Solicitudes!$A$3:$A$502,$A72,Solicitudes!$D$3:$D$502,"&lt;="&amp;N$3,Solicitudes!$E$3:$E$502,"&gt;="&amp;N$3,Solicitudes!$G$3:$G$502,"Aprobada",Solicitudes!$L$3:$L$502,"Ausencia")&gt;0,"L",IF(COUNTIFS(Solicitudes!$A$3:$A$502,$A72,Solicitudes!$D$3:$D$502,"&lt;="&amp;N$3,Solicitudes!$E$3:$E$502,"&gt;="&amp;N$3,Solicitudes!$G$3:$G$502,"Solicitada")+COUNTIFS(Solicitudes!$A$3:$A$502,$A72,Solicitudes!$D$3:$D$502,"&lt;="&amp;N$3,Solicitudes!$E$3:$E$502,"&gt;="&amp;N$3,Solicitudes!$G$3:$G$502,"Planificada")&gt;0,"P",""))))</f>
        <v/>
      </c>
      <c r="O72" s="27">
        <f>IF(OR(O$3="",$A72=""),"",IF(COUNTIFS(Solicitudes!$A$3:$A$502,$A72,Solicitudes!$D$3:$D$502,"&lt;="&amp;O$3,Solicitudes!$E$3:$E$502,"&gt;="&amp;O$3,Solicitudes!$G$3:$G$502,"Aprobada",Solicitudes!$L$3:$L$502,"&lt;&gt;Licencia",Solicitudes!$L$3:$L$502,"&lt;&gt;Ausencia")&gt;0,"V",IF(COUNTIFS(Solicitudes!$A$3:$A$502,$A72,Solicitudes!$D$3:$D$502,"&lt;="&amp;O$3,Solicitudes!$E$3:$E$502,"&gt;="&amp;O$3,Solicitudes!$G$3:$G$502,"Aprobada",Solicitudes!$L$3:$L$502,"Licencia")+COUNTIFS(Solicitudes!$A$3:$A$502,$A72,Solicitudes!$D$3:$D$502,"&lt;="&amp;O$3,Solicitudes!$E$3:$E$502,"&gt;="&amp;O$3,Solicitudes!$G$3:$G$502,"Aprobada",Solicitudes!$L$3:$L$502,"Ausencia")&gt;0,"L",IF(COUNTIFS(Solicitudes!$A$3:$A$502,$A72,Solicitudes!$D$3:$D$502,"&lt;="&amp;O$3,Solicitudes!$E$3:$E$502,"&gt;="&amp;O$3,Solicitudes!$G$3:$G$502,"Solicitada")+COUNTIFS(Solicitudes!$A$3:$A$502,$A72,Solicitudes!$D$3:$D$502,"&lt;="&amp;O$3,Solicitudes!$E$3:$E$502,"&gt;="&amp;O$3,Solicitudes!$G$3:$G$502,"Planificada")&gt;0,"P",""))))</f>
        <v/>
      </c>
      <c r="P72" s="27">
        <f>IF(OR(P$3="",$A72=""),"",IF(COUNTIFS(Solicitudes!$A$3:$A$502,$A72,Solicitudes!$D$3:$D$502,"&lt;="&amp;P$3,Solicitudes!$E$3:$E$502,"&gt;="&amp;P$3,Solicitudes!$G$3:$G$502,"Aprobada",Solicitudes!$L$3:$L$502,"&lt;&gt;Licencia",Solicitudes!$L$3:$L$502,"&lt;&gt;Ausencia")&gt;0,"V",IF(COUNTIFS(Solicitudes!$A$3:$A$502,$A72,Solicitudes!$D$3:$D$502,"&lt;="&amp;P$3,Solicitudes!$E$3:$E$502,"&gt;="&amp;P$3,Solicitudes!$G$3:$G$502,"Aprobada",Solicitudes!$L$3:$L$502,"Licencia")+COUNTIFS(Solicitudes!$A$3:$A$502,$A72,Solicitudes!$D$3:$D$502,"&lt;="&amp;P$3,Solicitudes!$E$3:$E$502,"&gt;="&amp;P$3,Solicitudes!$G$3:$G$502,"Aprobada",Solicitudes!$L$3:$L$502,"Ausencia")&gt;0,"L",IF(COUNTIFS(Solicitudes!$A$3:$A$502,$A72,Solicitudes!$D$3:$D$502,"&lt;="&amp;P$3,Solicitudes!$E$3:$E$502,"&gt;="&amp;P$3,Solicitudes!$G$3:$G$502,"Solicitada")+COUNTIFS(Solicitudes!$A$3:$A$502,$A72,Solicitudes!$D$3:$D$502,"&lt;="&amp;P$3,Solicitudes!$E$3:$E$502,"&gt;="&amp;P$3,Solicitudes!$G$3:$G$502,"Planificada")&gt;0,"P",""))))</f>
        <v/>
      </c>
      <c r="Q72" s="27">
        <f>IF(OR(Q$3="",$A72=""),"",IF(COUNTIFS(Solicitudes!$A$3:$A$502,$A72,Solicitudes!$D$3:$D$502,"&lt;="&amp;Q$3,Solicitudes!$E$3:$E$502,"&gt;="&amp;Q$3,Solicitudes!$G$3:$G$502,"Aprobada",Solicitudes!$L$3:$L$502,"&lt;&gt;Licencia",Solicitudes!$L$3:$L$502,"&lt;&gt;Ausencia")&gt;0,"V",IF(COUNTIFS(Solicitudes!$A$3:$A$502,$A72,Solicitudes!$D$3:$D$502,"&lt;="&amp;Q$3,Solicitudes!$E$3:$E$502,"&gt;="&amp;Q$3,Solicitudes!$G$3:$G$502,"Aprobada",Solicitudes!$L$3:$L$502,"Licencia")+COUNTIFS(Solicitudes!$A$3:$A$502,$A72,Solicitudes!$D$3:$D$502,"&lt;="&amp;Q$3,Solicitudes!$E$3:$E$502,"&gt;="&amp;Q$3,Solicitudes!$G$3:$G$502,"Aprobada",Solicitudes!$L$3:$L$502,"Ausencia")&gt;0,"L",IF(COUNTIFS(Solicitudes!$A$3:$A$502,$A72,Solicitudes!$D$3:$D$502,"&lt;="&amp;Q$3,Solicitudes!$E$3:$E$502,"&gt;="&amp;Q$3,Solicitudes!$G$3:$G$502,"Solicitada")+COUNTIFS(Solicitudes!$A$3:$A$502,$A72,Solicitudes!$D$3:$D$502,"&lt;="&amp;Q$3,Solicitudes!$E$3:$E$502,"&gt;="&amp;Q$3,Solicitudes!$G$3:$G$502,"Planificada")&gt;0,"P",""))))</f>
        <v/>
      </c>
      <c r="R72" s="27">
        <f>IF(OR(R$3="",$A72=""),"",IF(COUNTIFS(Solicitudes!$A$3:$A$502,$A72,Solicitudes!$D$3:$D$502,"&lt;="&amp;R$3,Solicitudes!$E$3:$E$502,"&gt;="&amp;R$3,Solicitudes!$G$3:$G$502,"Aprobada",Solicitudes!$L$3:$L$502,"&lt;&gt;Licencia",Solicitudes!$L$3:$L$502,"&lt;&gt;Ausencia")&gt;0,"V",IF(COUNTIFS(Solicitudes!$A$3:$A$502,$A72,Solicitudes!$D$3:$D$502,"&lt;="&amp;R$3,Solicitudes!$E$3:$E$502,"&gt;="&amp;R$3,Solicitudes!$G$3:$G$502,"Aprobada",Solicitudes!$L$3:$L$502,"Licencia")+COUNTIFS(Solicitudes!$A$3:$A$502,$A72,Solicitudes!$D$3:$D$502,"&lt;="&amp;R$3,Solicitudes!$E$3:$E$502,"&gt;="&amp;R$3,Solicitudes!$G$3:$G$502,"Aprobada",Solicitudes!$L$3:$L$502,"Ausencia")&gt;0,"L",IF(COUNTIFS(Solicitudes!$A$3:$A$502,$A72,Solicitudes!$D$3:$D$502,"&lt;="&amp;R$3,Solicitudes!$E$3:$E$502,"&gt;="&amp;R$3,Solicitudes!$G$3:$G$502,"Solicitada")+COUNTIFS(Solicitudes!$A$3:$A$502,$A72,Solicitudes!$D$3:$D$502,"&lt;="&amp;R$3,Solicitudes!$E$3:$E$502,"&gt;="&amp;R$3,Solicitudes!$G$3:$G$502,"Planificada")&gt;0,"P",""))))</f>
        <v/>
      </c>
      <c r="S72" s="27">
        <f>IF(OR(S$3="",$A72=""),"",IF(COUNTIFS(Solicitudes!$A$3:$A$502,$A72,Solicitudes!$D$3:$D$502,"&lt;="&amp;S$3,Solicitudes!$E$3:$E$502,"&gt;="&amp;S$3,Solicitudes!$G$3:$G$502,"Aprobada",Solicitudes!$L$3:$L$502,"&lt;&gt;Licencia",Solicitudes!$L$3:$L$502,"&lt;&gt;Ausencia")&gt;0,"V",IF(COUNTIFS(Solicitudes!$A$3:$A$502,$A72,Solicitudes!$D$3:$D$502,"&lt;="&amp;S$3,Solicitudes!$E$3:$E$502,"&gt;="&amp;S$3,Solicitudes!$G$3:$G$502,"Aprobada",Solicitudes!$L$3:$L$502,"Licencia")+COUNTIFS(Solicitudes!$A$3:$A$502,$A72,Solicitudes!$D$3:$D$502,"&lt;="&amp;S$3,Solicitudes!$E$3:$E$502,"&gt;="&amp;S$3,Solicitudes!$G$3:$G$502,"Aprobada",Solicitudes!$L$3:$L$502,"Ausencia")&gt;0,"L",IF(COUNTIFS(Solicitudes!$A$3:$A$502,$A72,Solicitudes!$D$3:$D$502,"&lt;="&amp;S$3,Solicitudes!$E$3:$E$502,"&gt;="&amp;S$3,Solicitudes!$G$3:$G$502,"Solicitada")+COUNTIFS(Solicitudes!$A$3:$A$502,$A72,Solicitudes!$D$3:$D$502,"&lt;="&amp;S$3,Solicitudes!$E$3:$E$502,"&gt;="&amp;S$3,Solicitudes!$G$3:$G$502,"Planificada")&gt;0,"P",""))))</f>
        <v/>
      </c>
      <c r="T72" s="27">
        <f>IF(OR(T$3="",$A72=""),"",IF(COUNTIFS(Solicitudes!$A$3:$A$502,$A72,Solicitudes!$D$3:$D$502,"&lt;="&amp;T$3,Solicitudes!$E$3:$E$502,"&gt;="&amp;T$3,Solicitudes!$G$3:$G$502,"Aprobada",Solicitudes!$L$3:$L$502,"&lt;&gt;Licencia",Solicitudes!$L$3:$L$502,"&lt;&gt;Ausencia")&gt;0,"V",IF(COUNTIFS(Solicitudes!$A$3:$A$502,$A72,Solicitudes!$D$3:$D$502,"&lt;="&amp;T$3,Solicitudes!$E$3:$E$502,"&gt;="&amp;T$3,Solicitudes!$G$3:$G$502,"Aprobada",Solicitudes!$L$3:$L$502,"Licencia")+COUNTIFS(Solicitudes!$A$3:$A$502,$A72,Solicitudes!$D$3:$D$502,"&lt;="&amp;T$3,Solicitudes!$E$3:$E$502,"&gt;="&amp;T$3,Solicitudes!$G$3:$G$502,"Aprobada",Solicitudes!$L$3:$L$502,"Ausencia")&gt;0,"L",IF(COUNTIFS(Solicitudes!$A$3:$A$502,$A72,Solicitudes!$D$3:$D$502,"&lt;="&amp;T$3,Solicitudes!$E$3:$E$502,"&gt;="&amp;T$3,Solicitudes!$G$3:$G$502,"Solicitada")+COUNTIFS(Solicitudes!$A$3:$A$502,$A72,Solicitudes!$D$3:$D$502,"&lt;="&amp;T$3,Solicitudes!$E$3:$E$502,"&gt;="&amp;T$3,Solicitudes!$G$3:$G$502,"Planificada")&gt;0,"P",""))))</f>
        <v/>
      </c>
      <c r="U72" s="27">
        <f>IF(OR(U$3="",$A72=""),"",IF(COUNTIFS(Solicitudes!$A$3:$A$502,$A72,Solicitudes!$D$3:$D$502,"&lt;="&amp;U$3,Solicitudes!$E$3:$E$502,"&gt;="&amp;U$3,Solicitudes!$G$3:$G$502,"Aprobada",Solicitudes!$L$3:$L$502,"&lt;&gt;Licencia",Solicitudes!$L$3:$L$502,"&lt;&gt;Ausencia")&gt;0,"V",IF(COUNTIFS(Solicitudes!$A$3:$A$502,$A72,Solicitudes!$D$3:$D$502,"&lt;="&amp;U$3,Solicitudes!$E$3:$E$502,"&gt;="&amp;U$3,Solicitudes!$G$3:$G$502,"Aprobada",Solicitudes!$L$3:$L$502,"Licencia")+COUNTIFS(Solicitudes!$A$3:$A$502,$A72,Solicitudes!$D$3:$D$502,"&lt;="&amp;U$3,Solicitudes!$E$3:$E$502,"&gt;="&amp;U$3,Solicitudes!$G$3:$G$502,"Aprobada",Solicitudes!$L$3:$L$502,"Ausencia")&gt;0,"L",IF(COUNTIFS(Solicitudes!$A$3:$A$502,$A72,Solicitudes!$D$3:$D$502,"&lt;="&amp;U$3,Solicitudes!$E$3:$E$502,"&gt;="&amp;U$3,Solicitudes!$G$3:$G$502,"Solicitada")+COUNTIFS(Solicitudes!$A$3:$A$502,$A72,Solicitudes!$D$3:$D$502,"&lt;="&amp;U$3,Solicitudes!$E$3:$E$502,"&gt;="&amp;U$3,Solicitudes!$G$3:$G$502,"Planificada")&gt;0,"P",""))))</f>
        <v/>
      </c>
      <c r="V72" s="27">
        <f>IF(OR(V$3="",$A72=""),"",IF(COUNTIFS(Solicitudes!$A$3:$A$502,$A72,Solicitudes!$D$3:$D$502,"&lt;="&amp;V$3,Solicitudes!$E$3:$E$502,"&gt;="&amp;V$3,Solicitudes!$G$3:$G$502,"Aprobada",Solicitudes!$L$3:$L$502,"&lt;&gt;Licencia",Solicitudes!$L$3:$L$502,"&lt;&gt;Ausencia")&gt;0,"V",IF(COUNTIFS(Solicitudes!$A$3:$A$502,$A72,Solicitudes!$D$3:$D$502,"&lt;="&amp;V$3,Solicitudes!$E$3:$E$502,"&gt;="&amp;V$3,Solicitudes!$G$3:$G$502,"Aprobada",Solicitudes!$L$3:$L$502,"Licencia")+COUNTIFS(Solicitudes!$A$3:$A$502,$A72,Solicitudes!$D$3:$D$502,"&lt;="&amp;V$3,Solicitudes!$E$3:$E$502,"&gt;="&amp;V$3,Solicitudes!$G$3:$G$502,"Aprobada",Solicitudes!$L$3:$L$502,"Ausencia")&gt;0,"L",IF(COUNTIFS(Solicitudes!$A$3:$A$502,$A72,Solicitudes!$D$3:$D$502,"&lt;="&amp;V$3,Solicitudes!$E$3:$E$502,"&gt;="&amp;V$3,Solicitudes!$G$3:$G$502,"Solicitada")+COUNTIFS(Solicitudes!$A$3:$A$502,$A72,Solicitudes!$D$3:$D$502,"&lt;="&amp;V$3,Solicitudes!$E$3:$E$502,"&gt;="&amp;V$3,Solicitudes!$G$3:$G$502,"Planificada")&gt;0,"P",""))))</f>
        <v/>
      </c>
      <c r="W72" s="27">
        <f>IF(OR(W$3="",$A72=""),"",IF(COUNTIFS(Solicitudes!$A$3:$A$502,$A72,Solicitudes!$D$3:$D$502,"&lt;="&amp;W$3,Solicitudes!$E$3:$E$502,"&gt;="&amp;W$3,Solicitudes!$G$3:$G$502,"Aprobada",Solicitudes!$L$3:$L$502,"&lt;&gt;Licencia",Solicitudes!$L$3:$L$502,"&lt;&gt;Ausencia")&gt;0,"V",IF(COUNTIFS(Solicitudes!$A$3:$A$502,$A72,Solicitudes!$D$3:$D$502,"&lt;="&amp;W$3,Solicitudes!$E$3:$E$502,"&gt;="&amp;W$3,Solicitudes!$G$3:$G$502,"Aprobada",Solicitudes!$L$3:$L$502,"Licencia")+COUNTIFS(Solicitudes!$A$3:$A$502,$A72,Solicitudes!$D$3:$D$502,"&lt;="&amp;W$3,Solicitudes!$E$3:$E$502,"&gt;="&amp;W$3,Solicitudes!$G$3:$G$502,"Aprobada",Solicitudes!$L$3:$L$502,"Ausencia")&gt;0,"L",IF(COUNTIFS(Solicitudes!$A$3:$A$502,$A72,Solicitudes!$D$3:$D$502,"&lt;="&amp;W$3,Solicitudes!$E$3:$E$502,"&gt;="&amp;W$3,Solicitudes!$G$3:$G$502,"Solicitada")+COUNTIFS(Solicitudes!$A$3:$A$502,$A72,Solicitudes!$D$3:$D$502,"&lt;="&amp;W$3,Solicitudes!$E$3:$E$502,"&gt;="&amp;W$3,Solicitudes!$G$3:$G$502,"Planificada")&gt;0,"P",""))))</f>
        <v/>
      </c>
      <c r="X72" s="27">
        <f>IF(OR(X$3="",$A72=""),"",IF(COUNTIFS(Solicitudes!$A$3:$A$502,$A72,Solicitudes!$D$3:$D$502,"&lt;="&amp;X$3,Solicitudes!$E$3:$E$502,"&gt;="&amp;X$3,Solicitudes!$G$3:$G$502,"Aprobada",Solicitudes!$L$3:$L$502,"&lt;&gt;Licencia",Solicitudes!$L$3:$L$502,"&lt;&gt;Ausencia")&gt;0,"V",IF(COUNTIFS(Solicitudes!$A$3:$A$502,$A72,Solicitudes!$D$3:$D$502,"&lt;="&amp;X$3,Solicitudes!$E$3:$E$502,"&gt;="&amp;X$3,Solicitudes!$G$3:$G$502,"Aprobada",Solicitudes!$L$3:$L$502,"Licencia")+COUNTIFS(Solicitudes!$A$3:$A$502,$A72,Solicitudes!$D$3:$D$502,"&lt;="&amp;X$3,Solicitudes!$E$3:$E$502,"&gt;="&amp;X$3,Solicitudes!$G$3:$G$502,"Aprobada",Solicitudes!$L$3:$L$502,"Ausencia")&gt;0,"L",IF(COUNTIFS(Solicitudes!$A$3:$A$502,$A72,Solicitudes!$D$3:$D$502,"&lt;="&amp;X$3,Solicitudes!$E$3:$E$502,"&gt;="&amp;X$3,Solicitudes!$G$3:$G$502,"Solicitada")+COUNTIFS(Solicitudes!$A$3:$A$502,$A72,Solicitudes!$D$3:$D$502,"&lt;="&amp;X$3,Solicitudes!$E$3:$E$502,"&gt;="&amp;X$3,Solicitudes!$G$3:$G$502,"Planificada")&gt;0,"P",""))))</f>
        <v/>
      </c>
      <c r="Y72" s="27">
        <f>IF(OR(Y$3="",$A72=""),"",IF(COUNTIFS(Solicitudes!$A$3:$A$502,$A72,Solicitudes!$D$3:$D$502,"&lt;="&amp;Y$3,Solicitudes!$E$3:$E$502,"&gt;="&amp;Y$3,Solicitudes!$G$3:$G$502,"Aprobada",Solicitudes!$L$3:$L$502,"&lt;&gt;Licencia",Solicitudes!$L$3:$L$502,"&lt;&gt;Ausencia")&gt;0,"V",IF(COUNTIFS(Solicitudes!$A$3:$A$502,$A72,Solicitudes!$D$3:$D$502,"&lt;="&amp;Y$3,Solicitudes!$E$3:$E$502,"&gt;="&amp;Y$3,Solicitudes!$G$3:$G$502,"Aprobada",Solicitudes!$L$3:$L$502,"Licencia")+COUNTIFS(Solicitudes!$A$3:$A$502,$A72,Solicitudes!$D$3:$D$502,"&lt;="&amp;Y$3,Solicitudes!$E$3:$E$502,"&gt;="&amp;Y$3,Solicitudes!$G$3:$G$502,"Aprobada",Solicitudes!$L$3:$L$502,"Ausencia")&gt;0,"L",IF(COUNTIFS(Solicitudes!$A$3:$A$502,$A72,Solicitudes!$D$3:$D$502,"&lt;="&amp;Y$3,Solicitudes!$E$3:$E$502,"&gt;="&amp;Y$3,Solicitudes!$G$3:$G$502,"Solicitada")+COUNTIFS(Solicitudes!$A$3:$A$502,$A72,Solicitudes!$D$3:$D$502,"&lt;="&amp;Y$3,Solicitudes!$E$3:$E$502,"&gt;="&amp;Y$3,Solicitudes!$G$3:$G$502,"Planificada")&gt;0,"P",""))))</f>
        <v/>
      </c>
      <c r="Z72" s="27">
        <f>IF(OR(Z$3="",$A72=""),"",IF(COUNTIFS(Solicitudes!$A$3:$A$502,$A72,Solicitudes!$D$3:$D$502,"&lt;="&amp;Z$3,Solicitudes!$E$3:$E$502,"&gt;="&amp;Z$3,Solicitudes!$G$3:$G$502,"Aprobada",Solicitudes!$L$3:$L$502,"&lt;&gt;Licencia",Solicitudes!$L$3:$L$502,"&lt;&gt;Ausencia")&gt;0,"V",IF(COUNTIFS(Solicitudes!$A$3:$A$502,$A72,Solicitudes!$D$3:$D$502,"&lt;="&amp;Z$3,Solicitudes!$E$3:$E$502,"&gt;="&amp;Z$3,Solicitudes!$G$3:$G$502,"Aprobada",Solicitudes!$L$3:$L$502,"Licencia")+COUNTIFS(Solicitudes!$A$3:$A$502,$A72,Solicitudes!$D$3:$D$502,"&lt;="&amp;Z$3,Solicitudes!$E$3:$E$502,"&gt;="&amp;Z$3,Solicitudes!$G$3:$G$502,"Aprobada",Solicitudes!$L$3:$L$502,"Ausencia")&gt;0,"L",IF(COUNTIFS(Solicitudes!$A$3:$A$502,$A72,Solicitudes!$D$3:$D$502,"&lt;="&amp;Z$3,Solicitudes!$E$3:$E$502,"&gt;="&amp;Z$3,Solicitudes!$G$3:$G$502,"Solicitada")+COUNTIFS(Solicitudes!$A$3:$A$502,$A72,Solicitudes!$D$3:$D$502,"&lt;="&amp;Z$3,Solicitudes!$E$3:$E$502,"&gt;="&amp;Z$3,Solicitudes!$G$3:$G$502,"Planificada")&gt;0,"P",""))))</f>
        <v/>
      </c>
      <c r="AA72" s="27">
        <f>IF(OR(AA$3="",$A72=""),"",IF(COUNTIFS(Solicitudes!$A$3:$A$502,$A72,Solicitudes!$D$3:$D$502,"&lt;="&amp;AA$3,Solicitudes!$E$3:$E$502,"&gt;="&amp;AA$3,Solicitudes!$G$3:$G$502,"Aprobada",Solicitudes!$L$3:$L$502,"&lt;&gt;Licencia",Solicitudes!$L$3:$L$502,"&lt;&gt;Ausencia")&gt;0,"V",IF(COUNTIFS(Solicitudes!$A$3:$A$502,$A72,Solicitudes!$D$3:$D$502,"&lt;="&amp;AA$3,Solicitudes!$E$3:$E$502,"&gt;="&amp;AA$3,Solicitudes!$G$3:$G$502,"Aprobada",Solicitudes!$L$3:$L$502,"Licencia")+COUNTIFS(Solicitudes!$A$3:$A$502,$A72,Solicitudes!$D$3:$D$502,"&lt;="&amp;AA$3,Solicitudes!$E$3:$E$502,"&gt;="&amp;AA$3,Solicitudes!$G$3:$G$502,"Aprobada",Solicitudes!$L$3:$L$502,"Ausencia")&gt;0,"L",IF(COUNTIFS(Solicitudes!$A$3:$A$502,$A72,Solicitudes!$D$3:$D$502,"&lt;="&amp;AA$3,Solicitudes!$E$3:$E$502,"&gt;="&amp;AA$3,Solicitudes!$G$3:$G$502,"Solicitada")+COUNTIFS(Solicitudes!$A$3:$A$502,$A72,Solicitudes!$D$3:$D$502,"&lt;="&amp;AA$3,Solicitudes!$E$3:$E$502,"&gt;="&amp;AA$3,Solicitudes!$G$3:$G$502,"Planificada")&gt;0,"P",""))))</f>
        <v/>
      </c>
      <c r="AB72" s="27">
        <f>IF(OR(AB$3="",$A72=""),"",IF(COUNTIFS(Solicitudes!$A$3:$A$502,$A72,Solicitudes!$D$3:$D$502,"&lt;="&amp;AB$3,Solicitudes!$E$3:$E$502,"&gt;="&amp;AB$3,Solicitudes!$G$3:$G$502,"Aprobada",Solicitudes!$L$3:$L$502,"&lt;&gt;Licencia",Solicitudes!$L$3:$L$502,"&lt;&gt;Ausencia")&gt;0,"V",IF(COUNTIFS(Solicitudes!$A$3:$A$502,$A72,Solicitudes!$D$3:$D$502,"&lt;="&amp;AB$3,Solicitudes!$E$3:$E$502,"&gt;="&amp;AB$3,Solicitudes!$G$3:$G$502,"Aprobada",Solicitudes!$L$3:$L$502,"Licencia")+COUNTIFS(Solicitudes!$A$3:$A$502,$A72,Solicitudes!$D$3:$D$502,"&lt;="&amp;AB$3,Solicitudes!$E$3:$E$502,"&gt;="&amp;AB$3,Solicitudes!$G$3:$G$502,"Aprobada",Solicitudes!$L$3:$L$502,"Ausencia")&gt;0,"L",IF(COUNTIFS(Solicitudes!$A$3:$A$502,$A72,Solicitudes!$D$3:$D$502,"&lt;="&amp;AB$3,Solicitudes!$E$3:$E$502,"&gt;="&amp;AB$3,Solicitudes!$G$3:$G$502,"Solicitada")+COUNTIFS(Solicitudes!$A$3:$A$502,$A72,Solicitudes!$D$3:$D$502,"&lt;="&amp;AB$3,Solicitudes!$E$3:$E$502,"&gt;="&amp;AB$3,Solicitudes!$G$3:$G$502,"Planificada")&gt;0,"P",""))))</f>
        <v/>
      </c>
      <c r="AC72" s="27">
        <f>IF(OR(AC$3="",$A72=""),"",IF(COUNTIFS(Solicitudes!$A$3:$A$502,$A72,Solicitudes!$D$3:$D$502,"&lt;="&amp;AC$3,Solicitudes!$E$3:$E$502,"&gt;="&amp;AC$3,Solicitudes!$G$3:$G$502,"Aprobada",Solicitudes!$L$3:$L$502,"&lt;&gt;Licencia",Solicitudes!$L$3:$L$502,"&lt;&gt;Ausencia")&gt;0,"V",IF(COUNTIFS(Solicitudes!$A$3:$A$502,$A72,Solicitudes!$D$3:$D$502,"&lt;="&amp;AC$3,Solicitudes!$E$3:$E$502,"&gt;="&amp;AC$3,Solicitudes!$G$3:$G$502,"Aprobada",Solicitudes!$L$3:$L$502,"Licencia")+COUNTIFS(Solicitudes!$A$3:$A$502,$A72,Solicitudes!$D$3:$D$502,"&lt;="&amp;AC$3,Solicitudes!$E$3:$E$502,"&gt;="&amp;AC$3,Solicitudes!$G$3:$G$502,"Aprobada",Solicitudes!$L$3:$L$502,"Ausencia")&gt;0,"L",IF(COUNTIFS(Solicitudes!$A$3:$A$502,$A72,Solicitudes!$D$3:$D$502,"&lt;="&amp;AC$3,Solicitudes!$E$3:$E$502,"&gt;="&amp;AC$3,Solicitudes!$G$3:$G$502,"Solicitada")+COUNTIFS(Solicitudes!$A$3:$A$502,$A72,Solicitudes!$D$3:$D$502,"&lt;="&amp;AC$3,Solicitudes!$E$3:$E$502,"&gt;="&amp;AC$3,Solicitudes!$G$3:$G$502,"Planificada")&gt;0,"P",""))))</f>
        <v/>
      </c>
      <c r="AD72" s="27">
        <f>IF(OR(AD$3="",$A72=""),"",IF(COUNTIFS(Solicitudes!$A$3:$A$502,$A72,Solicitudes!$D$3:$D$502,"&lt;="&amp;AD$3,Solicitudes!$E$3:$E$502,"&gt;="&amp;AD$3,Solicitudes!$G$3:$G$502,"Aprobada",Solicitudes!$L$3:$L$502,"&lt;&gt;Licencia",Solicitudes!$L$3:$L$502,"&lt;&gt;Ausencia")&gt;0,"V",IF(COUNTIFS(Solicitudes!$A$3:$A$502,$A72,Solicitudes!$D$3:$D$502,"&lt;="&amp;AD$3,Solicitudes!$E$3:$E$502,"&gt;="&amp;AD$3,Solicitudes!$G$3:$G$502,"Aprobada",Solicitudes!$L$3:$L$502,"Licencia")+COUNTIFS(Solicitudes!$A$3:$A$502,$A72,Solicitudes!$D$3:$D$502,"&lt;="&amp;AD$3,Solicitudes!$E$3:$E$502,"&gt;="&amp;AD$3,Solicitudes!$G$3:$G$502,"Aprobada",Solicitudes!$L$3:$L$502,"Ausencia")&gt;0,"L",IF(COUNTIFS(Solicitudes!$A$3:$A$502,$A72,Solicitudes!$D$3:$D$502,"&lt;="&amp;AD$3,Solicitudes!$E$3:$E$502,"&gt;="&amp;AD$3,Solicitudes!$G$3:$G$502,"Solicitada")+COUNTIFS(Solicitudes!$A$3:$A$502,$A72,Solicitudes!$D$3:$D$502,"&lt;="&amp;AD$3,Solicitudes!$E$3:$E$502,"&gt;="&amp;AD$3,Solicitudes!$G$3:$G$502,"Planificada")&gt;0,"P",""))))</f>
        <v/>
      </c>
      <c r="AE72" s="27">
        <f>IF(OR(AE$3="",$A72=""),"",IF(COUNTIFS(Solicitudes!$A$3:$A$502,$A72,Solicitudes!$D$3:$D$502,"&lt;="&amp;AE$3,Solicitudes!$E$3:$E$502,"&gt;="&amp;AE$3,Solicitudes!$G$3:$G$502,"Aprobada",Solicitudes!$L$3:$L$502,"&lt;&gt;Licencia",Solicitudes!$L$3:$L$502,"&lt;&gt;Ausencia")&gt;0,"V",IF(COUNTIFS(Solicitudes!$A$3:$A$502,$A72,Solicitudes!$D$3:$D$502,"&lt;="&amp;AE$3,Solicitudes!$E$3:$E$502,"&gt;="&amp;AE$3,Solicitudes!$G$3:$G$502,"Aprobada",Solicitudes!$L$3:$L$502,"Licencia")+COUNTIFS(Solicitudes!$A$3:$A$502,$A72,Solicitudes!$D$3:$D$502,"&lt;="&amp;AE$3,Solicitudes!$E$3:$E$502,"&gt;="&amp;AE$3,Solicitudes!$G$3:$G$502,"Aprobada",Solicitudes!$L$3:$L$502,"Ausencia")&gt;0,"L",IF(COUNTIFS(Solicitudes!$A$3:$A$502,$A72,Solicitudes!$D$3:$D$502,"&lt;="&amp;AE$3,Solicitudes!$E$3:$E$502,"&gt;="&amp;AE$3,Solicitudes!$G$3:$G$502,"Solicitada")+COUNTIFS(Solicitudes!$A$3:$A$502,$A72,Solicitudes!$D$3:$D$502,"&lt;="&amp;AE$3,Solicitudes!$E$3:$E$502,"&gt;="&amp;AE$3,Solicitudes!$G$3:$G$502,"Planificada")&gt;0,"P",""))))</f>
        <v/>
      </c>
      <c r="AF72" s="27">
        <f>IF(OR(AF$3="",$A72=""),"",IF(COUNTIFS(Solicitudes!$A$3:$A$502,$A72,Solicitudes!$D$3:$D$502,"&lt;="&amp;AF$3,Solicitudes!$E$3:$E$502,"&gt;="&amp;AF$3,Solicitudes!$G$3:$G$502,"Aprobada",Solicitudes!$L$3:$L$502,"&lt;&gt;Licencia",Solicitudes!$L$3:$L$502,"&lt;&gt;Ausencia")&gt;0,"V",IF(COUNTIFS(Solicitudes!$A$3:$A$502,$A72,Solicitudes!$D$3:$D$502,"&lt;="&amp;AF$3,Solicitudes!$E$3:$E$502,"&gt;="&amp;AF$3,Solicitudes!$G$3:$G$502,"Aprobada",Solicitudes!$L$3:$L$502,"Licencia")+COUNTIFS(Solicitudes!$A$3:$A$502,$A72,Solicitudes!$D$3:$D$502,"&lt;="&amp;AF$3,Solicitudes!$E$3:$E$502,"&gt;="&amp;AF$3,Solicitudes!$G$3:$G$502,"Aprobada",Solicitudes!$L$3:$L$502,"Ausencia")&gt;0,"L",IF(COUNTIFS(Solicitudes!$A$3:$A$502,$A72,Solicitudes!$D$3:$D$502,"&lt;="&amp;AF$3,Solicitudes!$E$3:$E$502,"&gt;="&amp;AF$3,Solicitudes!$G$3:$G$502,"Solicitada")+COUNTIFS(Solicitudes!$A$3:$A$502,$A72,Solicitudes!$D$3:$D$502,"&lt;="&amp;AF$3,Solicitudes!$E$3:$E$502,"&gt;="&amp;AF$3,Solicitudes!$G$3:$G$502,"Planificada")&gt;0,"P",""))))</f>
        <v/>
      </c>
      <c r="AG72" s="27">
        <f>IF(OR(AG$3="",$A72=""),"",IF(COUNTIFS(Solicitudes!$A$3:$A$502,$A72,Solicitudes!$D$3:$D$502,"&lt;="&amp;AG$3,Solicitudes!$E$3:$E$502,"&gt;="&amp;AG$3,Solicitudes!$G$3:$G$502,"Aprobada",Solicitudes!$L$3:$L$502,"&lt;&gt;Licencia",Solicitudes!$L$3:$L$502,"&lt;&gt;Ausencia")&gt;0,"V",IF(COUNTIFS(Solicitudes!$A$3:$A$502,$A72,Solicitudes!$D$3:$D$502,"&lt;="&amp;AG$3,Solicitudes!$E$3:$E$502,"&gt;="&amp;AG$3,Solicitudes!$G$3:$G$502,"Aprobada",Solicitudes!$L$3:$L$502,"Licencia")+COUNTIFS(Solicitudes!$A$3:$A$502,$A72,Solicitudes!$D$3:$D$502,"&lt;="&amp;AG$3,Solicitudes!$E$3:$E$502,"&gt;="&amp;AG$3,Solicitudes!$G$3:$G$502,"Aprobada",Solicitudes!$L$3:$L$502,"Ausencia")&gt;0,"L",IF(COUNTIFS(Solicitudes!$A$3:$A$502,$A72,Solicitudes!$D$3:$D$502,"&lt;="&amp;AG$3,Solicitudes!$E$3:$E$502,"&gt;="&amp;AG$3,Solicitudes!$G$3:$G$502,"Solicitada")+COUNTIFS(Solicitudes!$A$3:$A$502,$A72,Solicitudes!$D$3:$D$502,"&lt;="&amp;AG$3,Solicitudes!$E$3:$E$502,"&gt;="&amp;AG$3,Solicitudes!$G$3:$G$502,"Planificada")&gt;0,"P",""))))</f>
        <v/>
      </c>
    </row>
    <row r="73">
      <c r="A73">
        <f>IF(Saldos!A73="","",Saldos!A73)</f>
        <v/>
      </c>
      <c r="B73">
        <f>IF(A73="","",Saldos!B73)</f>
        <v/>
      </c>
      <c r="C73" s="27">
        <f>IF(OR(C$3="",$A73=""),"",IF(COUNTIFS(Solicitudes!$A$3:$A$502,$A73,Solicitudes!$D$3:$D$502,"&lt;="&amp;C$3,Solicitudes!$E$3:$E$502,"&gt;="&amp;C$3,Solicitudes!$G$3:$G$502,"Aprobada",Solicitudes!$L$3:$L$502,"&lt;&gt;Licencia",Solicitudes!$L$3:$L$502,"&lt;&gt;Ausencia")&gt;0,"V",IF(COUNTIFS(Solicitudes!$A$3:$A$502,$A73,Solicitudes!$D$3:$D$502,"&lt;="&amp;C$3,Solicitudes!$E$3:$E$502,"&gt;="&amp;C$3,Solicitudes!$G$3:$G$502,"Aprobada",Solicitudes!$L$3:$L$502,"Licencia")+COUNTIFS(Solicitudes!$A$3:$A$502,$A73,Solicitudes!$D$3:$D$502,"&lt;="&amp;C$3,Solicitudes!$E$3:$E$502,"&gt;="&amp;C$3,Solicitudes!$G$3:$G$502,"Aprobada",Solicitudes!$L$3:$L$502,"Ausencia")&gt;0,"L",IF(COUNTIFS(Solicitudes!$A$3:$A$502,$A73,Solicitudes!$D$3:$D$502,"&lt;="&amp;C$3,Solicitudes!$E$3:$E$502,"&gt;="&amp;C$3,Solicitudes!$G$3:$G$502,"Solicitada")+COUNTIFS(Solicitudes!$A$3:$A$502,$A73,Solicitudes!$D$3:$D$502,"&lt;="&amp;C$3,Solicitudes!$E$3:$E$502,"&gt;="&amp;C$3,Solicitudes!$G$3:$G$502,"Planificada")&gt;0,"P",""))))</f>
        <v/>
      </c>
      <c r="D73" s="27">
        <f>IF(OR(D$3="",$A73=""),"",IF(COUNTIFS(Solicitudes!$A$3:$A$502,$A73,Solicitudes!$D$3:$D$502,"&lt;="&amp;D$3,Solicitudes!$E$3:$E$502,"&gt;="&amp;D$3,Solicitudes!$G$3:$G$502,"Aprobada",Solicitudes!$L$3:$L$502,"&lt;&gt;Licencia",Solicitudes!$L$3:$L$502,"&lt;&gt;Ausencia")&gt;0,"V",IF(COUNTIFS(Solicitudes!$A$3:$A$502,$A73,Solicitudes!$D$3:$D$502,"&lt;="&amp;D$3,Solicitudes!$E$3:$E$502,"&gt;="&amp;D$3,Solicitudes!$G$3:$G$502,"Aprobada",Solicitudes!$L$3:$L$502,"Licencia")+COUNTIFS(Solicitudes!$A$3:$A$502,$A73,Solicitudes!$D$3:$D$502,"&lt;="&amp;D$3,Solicitudes!$E$3:$E$502,"&gt;="&amp;D$3,Solicitudes!$G$3:$G$502,"Aprobada",Solicitudes!$L$3:$L$502,"Ausencia")&gt;0,"L",IF(COUNTIFS(Solicitudes!$A$3:$A$502,$A73,Solicitudes!$D$3:$D$502,"&lt;="&amp;D$3,Solicitudes!$E$3:$E$502,"&gt;="&amp;D$3,Solicitudes!$G$3:$G$502,"Solicitada")+COUNTIFS(Solicitudes!$A$3:$A$502,$A73,Solicitudes!$D$3:$D$502,"&lt;="&amp;D$3,Solicitudes!$E$3:$E$502,"&gt;="&amp;D$3,Solicitudes!$G$3:$G$502,"Planificada")&gt;0,"P",""))))</f>
        <v/>
      </c>
      <c r="E73" s="27">
        <f>IF(OR(E$3="",$A73=""),"",IF(COUNTIFS(Solicitudes!$A$3:$A$502,$A73,Solicitudes!$D$3:$D$502,"&lt;="&amp;E$3,Solicitudes!$E$3:$E$502,"&gt;="&amp;E$3,Solicitudes!$G$3:$G$502,"Aprobada",Solicitudes!$L$3:$L$502,"&lt;&gt;Licencia",Solicitudes!$L$3:$L$502,"&lt;&gt;Ausencia")&gt;0,"V",IF(COUNTIFS(Solicitudes!$A$3:$A$502,$A73,Solicitudes!$D$3:$D$502,"&lt;="&amp;E$3,Solicitudes!$E$3:$E$502,"&gt;="&amp;E$3,Solicitudes!$G$3:$G$502,"Aprobada",Solicitudes!$L$3:$L$502,"Licencia")+COUNTIFS(Solicitudes!$A$3:$A$502,$A73,Solicitudes!$D$3:$D$502,"&lt;="&amp;E$3,Solicitudes!$E$3:$E$502,"&gt;="&amp;E$3,Solicitudes!$G$3:$G$502,"Aprobada",Solicitudes!$L$3:$L$502,"Ausencia")&gt;0,"L",IF(COUNTIFS(Solicitudes!$A$3:$A$502,$A73,Solicitudes!$D$3:$D$502,"&lt;="&amp;E$3,Solicitudes!$E$3:$E$502,"&gt;="&amp;E$3,Solicitudes!$G$3:$G$502,"Solicitada")+COUNTIFS(Solicitudes!$A$3:$A$502,$A73,Solicitudes!$D$3:$D$502,"&lt;="&amp;E$3,Solicitudes!$E$3:$E$502,"&gt;="&amp;E$3,Solicitudes!$G$3:$G$502,"Planificada")&gt;0,"P",""))))</f>
        <v/>
      </c>
      <c r="F73" s="27">
        <f>IF(OR(F$3="",$A73=""),"",IF(COUNTIFS(Solicitudes!$A$3:$A$502,$A73,Solicitudes!$D$3:$D$502,"&lt;="&amp;F$3,Solicitudes!$E$3:$E$502,"&gt;="&amp;F$3,Solicitudes!$G$3:$G$502,"Aprobada",Solicitudes!$L$3:$L$502,"&lt;&gt;Licencia",Solicitudes!$L$3:$L$502,"&lt;&gt;Ausencia")&gt;0,"V",IF(COUNTIFS(Solicitudes!$A$3:$A$502,$A73,Solicitudes!$D$3:$D$502,"&lt;="&amp;F$3,Solicitudes!$E$3:$E$502,"&gt;="&amp;F$3,Solicitudes!$G$3:$G$502,"Aprobada",Solicitudes!$L$3:$L$502,"Licencia")+COUNTIFS(Solicitudes!$A$3:$A$502,$A73,Solicitudes!$D$3:$D$502,"&lt;="&amp;F$3,Solicitudes!$E$3:$E$502,"&gt;="&amp;F$3,Solicitudes!$G$3:$G$502,"Aprobada",Solicitudes!$L$3:$L$502,"Ausencia")&gt;0,"L",IF(COUNTIFS(Solicitudes!$A$3:$A$502,$A73,Solicitudes!$D$3:$D$502,"&lt;="&amp;F$3,Solicitudes!$E$3:$E$502,"&gt;="&amp;F$3,Solicitudes!$G$3:$G$502,"Solicitada")+COUNTIFS(Solicitudes!$A$3:$A$502,$A73,Solicitudes!$D$3:$D$502,"&lt;="&amp;F$3,Solicitudes!$E$3:$E$502,"&gt;="&amp;F$3,Solicitudes!$G$3:$G$502,"Planificada")&gt;0,"P",""))))</f>
        <v/>
      </c>
      <c r="G73" s="27">
        <f>IF(OR(G$3="",$A73=""),"",IF(COUNTIFS(Solicitudes!$A$3:$A$502,$A73,Solicitudes!$D$3:$D$502,"&lt;="&amp;G$3,Solicitudes!$E$3:$E$502,"&gt;="&amp;G$3,Solicitudes!$G$3:$G$502,"Aprobada",Solicitudes!$L$3:$L$502,"&lt;&gt;Licencia",Solicitudes!$L$3:$L$502,"&lt;&gt;Ausencia")&gt;0,"V",IF(COUNTIFS(Solicitudes!$A$3:$A$502,$A73,Solicitudes!$D$3:$D$502,"&lt;="&amp;G$3,Solicitudes!$E$3:$E$502,"&gt;="&amp;G$3,Solicitudes!$G$3:$G$502,"Aprobada",Solicitudes!$L$3:$L$502,"Licencia")+COUNTIFS(Solicitudes!$A$3:$A$502,$A73,Solicitudes!$D$3:$D$502,"&lt;="&amp;G$3,Solicitudes!$E$3:$E$502,"&gt;="&amp;G$3,Solicitudes!$G$3:$G$502,"Aprobada",Solicitudes!$L$3:$L$502,"Ausencia")&gt;0,"L",IF(COUNTIFS(Solicitudes!$A$3:$A$502,$A73,Solicitudes!$D$3:$D$502,"&lt;="&amp;G$3,Solicitudes!$E$3:$E$502,"&gt;="&amp;G$3,Solicitudes!$G$3:$G$502,"Solicitada")+COUNTIFS(Solicitudes!$A$3:$A$502,$A73,Solicitudes!$D$3:$D$502,"&lt;="&amp;G$3,Solicitudes!$E$3:$E$502,"&gt;="&amp;G$3,Solicitudes!$G$3:$G$502,"Planificada")&gt;0,"P",""))))</f>
        <v/>
      </c>
      <c r="H73" s="27">
        <f>IF(OR(H$3="",$A73=""),"",IF(COUNTIFS(Solicitudes!$A$3:$A$502,$A73,Solicitudes!$D$3:$D$502,"&lt;="&amp;H$3,Solicitudes!$E$3:$E$502,"&gt;="&amp;H$3,Solicitudes!$G$3:$G$502,"Aprobada",Solicitudes!$L$3:$L$502,"&lt;&gt;Licencia",Solicitudes!$L$3:$L$502,"&lt;&gt;Ausencia")&gt;0,"V",IF(COUNTIFS(Solicitudes!$A$3:$A$502,$A73,Solicitudes!$D$3:$D$502,"&lt;="&amp;H$3,Solicitudes!$E$3:$E$502,"&gt;="&amp;H$3,Solicitudes!$G$3:$G$502,"Aprobada",Solicitudes!$L$3:$L$502,"Licencia")+COUNTIFS(Solicitudes!$A$3:$A$502,$A73,Solicitudes!$D$3:$D$502,"&lt;="&amp;H$3,Solicitudes!$E$3:$E$502,"&gt;="&amp;H$3,Solicitudes!$G$3:$G$502,"Aprobada",Solicitudes!$L$3:$L$502,"Ausencia")&gt;0,"L",IF(COUNTIFS(Solicitudes!$A$3:$A$502,$A73,Solicitudes!$D$3:$D$502,"&lt;="&amp;H$3,Solicitudes!$E$3:$E$502,"&gt;="&amp;H$3,Solicitudes!$G$3:$G$502,"Solicitada")+COUNTIFS(Solicitudes!$A$3:$A$502,$A73,Solicitudes!$D$3:$D$502,"&lt;="&amp;H$3,Solicitudes!$E$3:$E$502,"&gt;="&amp;H$3,Solicitudes!$G$3:$G$502,"Planificada")&gt;0,"P",""))))</f>
        <v/>
      </c>
      <c r="I73" s="27">
        <f>IF(OR(I$3="",$A73=""),"",IF(COUNTIFS(Solicitudes!$A$3:$A$502,$A73,Solicitudes!$D$3:$D$502,"&lt;="&amp;I$3,Solicitudes!$E$3:$E$502,"&gt;="&amp;I$3,Solicitudes!$G$3:$G$502,"Aprobada",Solicitudes!$L$3:$L$502,"&lt;&gt;Licencia",Solicitudes!$L$3:$L$502,"&lt;&gt;Ausencia")&gt;0,"V",IF(COUNTIFS(Solicitudes!$A$3:$A$502,$A73,Solicitudes!$D$3:$D$502,"&lt;="&amp;I$3,Solicitudes!$E$3:$E$502,"&gt;="&amp;I$3,Solicitudes!$G$3:$G$502,"Aprobada",Solicitudes!$L$3:$L$502,"Licencia")+COUNTIFS(Solicitudes!$A$3:$A$502,$A73,Solicitudes!$D$3:$D$502,"&lt;="&amp;I$3,Solicitudes!$E$3:$E$502,"&gt;="&amp;I$3,Solicitudes!$G$3:$G$502,"Aprobada",Solicitudes!$L$3:$L$502,"Ausencia")&gt;0,"L",IF(COUNTIFS(Solicitudes!$A$3:$A$502,$A73,Solicitudes!$D$3:$D$502,"&lt;="&amp;I$3,Solicitudes!$E$3:$E$502,"&gt;="&amp;I$3,Solicitudes!$G$3:$G$502,"Solicitada")+COUNTIFS(Solicitudes!$A$3:$A$502,$A73,Solicitudes!$D$3:$D$502,"&lt;="&amp;I$3,Solicitudes!$E$3:$E$502,"&gt;="&amp;I$3,Solicitudes!$G$3:$G$502,"Planificada")&gt;0,"P",""))))</f>
        <v/>
      </c>
      <c r="J73" s="27">
        <f>IF(OR(J$3="",$A73=""),"",IF(COUNTIFS(Solicitudes!$A$3:$A$502,$A73,Solicitudes!$D$3:$D$502,"&lt;="&amp;J$3,Solicitudes!$E$3:$E$502,"&gt;="&amp;J$3,Solicitudes!$G$3:$G$502,"Aprobada",Solicitudes!$L$3:$L$502,"&lt;&gt;Licencia",Solicitudes!$L$3:$L$502,"&lt;&gt;Ausencia")&gt;0,"V",IF(COUNTIFS(Solicitudes!$A$3:$A$502,$A73,Solicitudes!$D$3:$D$502,"&lt;="&amp;J$3,Solicitudes!$E$3:$E$502,"&gt;="&amp;J$3,Solicitudes!$G$3:$G$502,"Aprobada",Solicitudes!$L$3:$L$502,"Licencia")+COUNTIFS(Solicitudes!$A$3:$A$502,$A73,Solicitudes!$D$3:$D$502,"&lt;="&amp;J$3,Solicitudes!$E$3:$E$502,"&gt;="&amp;J$3,Solicitudes!$G$3:$G$502,"Aprobada",Solicitudes!$L$3:$L$502,"Ausencia")&gt;0,"L",IF(COUNTIFS(Solicitudes!$A$3:$A$502,$A73,Solicitudes!$D$3:$D$502,"&lt;="&amp;J$3,Solicitudes!$E$3:$E$502,"&gt;="&amp;J$3,Solicitudes!$G$3:$G$502,"Solicitada")+COUNTIFS(Solicitudes!$A$3:$A$502,$A73,Solicitudes!$D$3:$D$502,"&lt;="&amp;J$3,Solicitudes!$E$3:$E$502,"&gt;="&amp;J$3,Solicitudes!$G$3:$G$502,"Planificada")&gt;0,"P",""))))</f>
        <v/>
      </c>
      <c r="K73" s="27">
        <f>IF(OR(K$3="",$A73=""),"",IF(COUNTIFS(Solicitudes!$A$3:$A$502,$A73,Solicitudes!$D$3:$D$502,"&lt;="&amp;K$3,Solicitudes!$E$3:$E$502,"&gt;="&amp;K$3,Solicitudes!$G$3:$G$502,"Aprobada",Solicitudes!$L$3:$L$502,"&lt;&gt;Licencia",Solicitudes!$L$3:$L$502,"&lt;&gt;Ausencia")&gt;0,"V",IF(COUNTIFS(Solicitudes!$A$3:$A$502,$A73,Solicitudes!$D$3:$D$502,"&lt;="&amp;K$3,Solicitudes!$E$3:$E$502,"&gt;="&amp;K$3,Solicitudes!$G$3:$G$502,"Aprobada",Solicitudes!$L$3:$L$502,"Licencia")+COUNTIFS(Solicitudes!$A$3:$A$502,$A73,Solicitudes!$D$3:$D$502,"&lt;="&amp;K$3,Solicitudes!$E$3:$E$502,"&gt;="&amp;K$3,Solicitudes!$G$3:$G$502,"Aprobada",Solicitudes!$L$3:$L$502,"Ausencia")&gt;0,"L",IF(COUNTIFS(Solicitudes!$A$3:$A$502,$A73,Solicitudes!$D$3:$D$502,"&lt;="&amp;K$3,Solicitudes!$E$3:$E$502,"&gt;="&amp;K$3,Solicitudes!$G$3:$G$502,"Solicitada")+COUNTIFS(Solicitudes!$A$3:$A$502,$A73,Solicitudes!$D$3:$D$502,"&lt;="&amp;K$3,Solicitudes!$E$3:$E$502,"&gt;="&amp;K$3,Solicitudes!$G$3:$G$502,"Planificada")&gt;0,"P",""))))</f>
        <v/>
      </c>
      <c r="L73" s="27">
        <f>IF(OR(L$3="",$A73=""),"",IF(COUNTIFS(Solicitudes!$A$3:$A$502,$A73,Solicitudes!$D$3:$D$502,"&lt;="&amp;L$3,Solicitudes!$E$3:$E$502,"&gt;="&amp;L$3,Solicitudes!$G$3:$G$502,"Aprobada",Solicitudes!$L$3:$L$502,"&lt;&gt;Licencia",Solicitudes!$L$3:$L$502,"&lt;&gt;Ausencia")&gt;0,"V",IF(COUNTIFS(Solicitudes!$A$3:$A$502,$A73,Solicitudes!$D$3:$D$502,"&lt;="&amp;L$3,Solicitudes!$E$3:$E$502,"&gt;="&amp;L$3,Solicitudes!$G$3:$G$502,"Aprobada",Solicitudes!$L$3:$L$502,"Licencia")+COUNTIFS(Solicitudes!$A$3:$A$502,$A73,Solicitudes!$D$3:$D$502,"&lt;="&amp;L$3,Solicitudes!$E$3:$E$502,"&gt;="&amp;L$3,Solicitudes!$G$3:$G$502,"Aprobada",Solicitudes!$L$3:$L$502,"Ausencia")&gt;0,"L",IF(COUNTIFS(Solicitudes!$A$3:$A$502,$A73,Solicitudes!$D$3:$D$502,"&lt;="&amp;L$3,Solicitudes!$E$3:$E$502,"&gt;="&amp;L$3,Solicitudes!$G$3:$G$502,"Solicitada")+COUNTIFS(Solicitudes!$A$3:$A$502,$A73,Solicitudes!$D$3:$D$502,"&lt;="&amp;L$3,Solicitudes!$E$3:$E$502,"&gt;="&amp;L$3,Solicitudes!$G$3:$G$502,"Planificada")&gt;0,"P",""))))</f>
        <v/>
      </c>
      <c r="M73" s="27">
        <f>IF(OR(M$3="",$A73=""),"",IF(COUNTIFS(Solicitudes!$A$3:$A$502,$A73,Solicitudes!$D$3:$D$502,"&lt;="&amp;M$3,Solicitudes!$E$3:$E$502,"&gt;="&amp;M$3,Solicitudes!$G$3:$G$502,"Aprobada",Solicitudes!$L$3:$L$502,"&lt;&gt;Licencia",Solicitudes!$L$3:$L$502,"&lt;&gt;Ausencia")&gt;0,"V",IF(COUNTIFS(Solicitudes!$A$3:$A$502,$A73,Solicitudes!$D$3:$D$502,"&lt;="&amp;M$3,Solicitudes!$E$3:$E$502,"&gt;="&amp;M$3,Solicitudes!$G$3:$G$502,"Aprobada",Solicitudes!$L$3:$L$502,"Licencia")+COUNTIFS(Solicitudes!$A$3:$A$502,$A73,Solicitudes!$D$3:$D$502,"&lt;="&amp;M$3,Solicitudes!$E$3:$E$502,"&gt;="&amp;M$3,Solicitudes!$G$3:$G$502,"Aprobada",Solicitudes!$L$3:$L$502,"Ausencia")&gt;0,"L",IF(COUNTIFS(Solicitudes!$A$3:$A$502,$A73,Solicitudes!$D$3:$D$502,"&lt;="&amp;M$3,Solicitudes!$E$3:$E$502,"&gt;="&amp;M$3,Solicitudes!$G$3:$G$502,"Solicitada")+COUNTIFS(Solicitudes!$A$3:$A$502,$A73,Solicitudes!$D$3:$D$502,"&lt;="&amp;M$3,Solicitudes!$E$3:$E$502,"&gt;="&amp;M$3,Solicitudes!$G$3:$G$502,"Planificada")&gt;0,"P",""))))</f>
        <v/>
      </c>
      <c r="N73" s="27">
        <f>IF(OR(N$3="",$A73=""),"",IF(COUNTIFS(Solicitudes!$A$3:$A$502,$A73,Solicitudes!$D$3:$D$502,"&lt;="&amp;N$3,Solicitudes!$E$3:$E$502,"&gt;="&amp;N$3,Solicitudes!$G$3:$G$502,"Aprobada",Solicitudes!$L$3:$L$502,"&lt;&gt;Licencia",Solicitudes!$L$3:$L$502,"&lt;&gt;Ausencia")&gt;0,"V",IF(COUNTIFS(Solicitudes!$A$3:$A$502,$A73,Solicitudes!$D$3:$D$502,"&lt;="&amp;N$3,Solicitudes!$E$3:$E$502,"&gt;="&amp;N$3,Solicitudes!$G$3:$G$502,"Aprobada",Solicitudes!$L$3:$L$502,"Licencia")+COUNTIFS(Solicitudes!$A$3:$A$502,$A73,Solicitudes!$D$3:$D$502,"&lt;="&amp;N$3,Solicitudes!$E$3:$E$502,"&gt;="&amp;N$3,Solicitudes!$G$3:$G$502,"Aprobada",Solicitudes!$L$3:$L$502,"Ausencia")&gt;0,"L",IF(COUNTIFS(Solicitudes!$A$3:$A$502,$A73,Solicitudes!$D$3:$D$502,"&lt;="&amp;N$3,Solicitudes!$E$3:$E$502,"&gt;="&amp;N$3,Solicitudes!$G$3:$G$502,"Solicitada")+COUNTIFS(Solicitudes!$A$3:$A$502,$A73,Solicitudes!$D$3:$D$502,"&lt;="&amp;N$3,Solicitudes!$E$3:$E$502,"&gt;="&amp;N$3,Solicitudes!$G$3:$G$502,"Planificada")&gt;0,"P",""))))</f>
        <v/>
      </c>
      <c r="O73" s="27">
        <f>IF(OR(O$3="",$A73=""),"",IF(COUNTIFS(Solicitudes!$A$3:$A$502,$A73,Solicitudes!$D$3:$D$502,"&lt;="&amp;O$3,Solicitudes!$E$3:$E$502,"&gt;="&amp;O$3,Solicitudes!$G$3:$G$502,"Aprobada",Solicitudes!$L$3:$L$502,"&lt;&gt;Licencia",Solicitudes!$L$3:$L$502,"&lt;&gt;Ausencia")&gt;0,"V",IF(COUNTIFS(Solicitudes!$A$3:$A$502,$A73,Solicitudes!$D$3:$D$502,"&lt;="&amp;O$3,Solicitudes!$E$3:$E$502,"&gt;="&amp;O$3,Solicitudes!$G$3:$G$502,"Aprobada",Solicitudes!$L$3:$L$502,"Licencia")+COUNTIFS(Solicitudes!$A$3:$A$502,$A73,Solicitudes!$D$3:$D$502,"&lt;="&amp;O$3,Solicitudes!$E$3:$E$502,"&gt;="&amp;O$3,Solicitudes!$G$3:$G$502,"Aprobada",Solicitudes!$L$3:$L$502,"Ausencia")&gt;0,"L",IF(COUNTIFS(Solicitudes!$A$3:$A$502,$A73,Solicitudes!$D$3:$D$502,"&lt;="&amp;O$3,Solicitudes!$E$3:$E$502,"&gt;="&amp;O$3,Solicitudes!$G$3:$G$502,"Solicitada")+COUNTIFS(Solicitudes!$A$3:$A$502,$A73,Solicitudes!$D$3:$D$502,"&lt;="&amp;O$3,Solicitudes!$E$3:$E$502,"&gt;="&amp;O$3,Solicitudes!$G$3:$G$502,"Planificada")&gt;0,"P",""))))</f>
        <v/>
      </c>
      <c r="P73" s="27">
        <f>IF(OR(P$3="",$A73=""),"",IF(COUNTIFS(Solicitudes!$A$3:$A$502,$A73,Solicitudes!$D$3:$D$502,"&lt;="&amp;P$3,Solicitudes!$E$3:$E$502,"&gt;="&amp;P$3,Solicitudes!$G$3:$G$502,"Aprobada",Solicitudes!$L$3:$L$502,"&lt;&gt;Licencia",Solicitudes!$L$3:$L$502,"&lt;&gt;Ausencia")&gt;0,"V",IF(COUNTIFS(Solicitudes!$A$3:$A$502,$A73,Solicitudes!$D$3:$D$502,"&lt;="&amp;P$3,Solicitudes!$E$3:$E$502,"&gt;="&amp;P$3,Solicitudes!$G$3:$G$502,"Aprobada",Solicitudes!$L$3:$L$502,"Licencia")+COUNTIFS(Solicitudes!$A$3:$A$502,$A73,Solicitudes!$D$3:$D$502,"&lt;="&amp;P$3,Solicitudes!$E$3:$E$502,"&gt;="&amp;P$3,Solicitudes!$G$3:$G$502,"Aprobada",Solicitudes!$L$3:$L$502,"Ausencia")&gt;0,"L",IF(COUNTIFS(Solicitudes!$A$3:$A$502,$A73,Solicitudes!$D$3:$D$502,"&lt;="&amp;P$3,Solicitudes!$E$3:$E$502,"&gt;="&amp;P$3,Solicitudes!$G$3:$G$502,"Solicitada")+COUNTIFS(Solicitudes!$A$3:$A$502,$A73,Solicitudes!$D$3:$D$502,"&lt;="&amp;P$3,Solicitudes!$E$3:$E$502,"&gt;="&amp;P$3,Solicitudes!$G$3:$G$502,"Planificada")&gt;0,"P",""))))</f>
        <v/>
      </c>
      <c r="Q73" s="27">
        <f>IF(OR(Q$3="",$A73=""),"",IF(COUNTIFS(Solicitudes!$A$3:$A$502,$A73,Solicitudes!$D$3:$D$502,"&lt;="&amp;Q$3,Solicitudes!$E$3:$E$502,"&gt;="&amp;Q$3,Solicitudes!$G$3:$G$502,"Aprobada",Solicitudes!$L$3:$L$502,"&lt;&gt;Licencia",Solicitudes!$L$3:$L$502,"&lt;&gt;Ausencia")&gt;0,"V",IF(COUNTIFS(Solicitudes!$A$3:$A$502,$A73,Solicitudes!$D$3:$D$502,"&lt;="&amp;Q$3,Solicitudes!$E$3:$E$502,"&gt;="&amp;Q$3,Solicitudes!$G$3:$G$502,"Aprobada",Solicitudes!$L$3:$L$502,"Licencia")+COUNTIFS(Solicitudes!$A$3:$A$502,$A73,Solicitudes!$D$3:$D$502,"&lt;="&amp;Q$3,Solicitudes!$E$3:$E$502,"&gt;="&amp;Q$3,Solicitudes!$G$3:$G$502,"Aprobada",Solicitudes!$L$3:$L$502,"Ausencia")&gt;0,"L",IF(COUNTIFS(Solicitudes!$A$3:$A$502,$A73,Solicitudes!$D$3:$D$502,"&lt;="&amp;Q$3,Solicitudes!$E$3:$E$502,"&gt;="&amp;Q$3,Solicitudes!$G$3:$G$502,"Solicitada")+COUNTIFS(Solicitudes!$A$3:$A$502,$A73,Solicitudes!$D$3:$D$502,"&lt;="&amp;Q$3,Solicitudes!$E$3:$E$502,"&gt;="&amp;Q$3,Solicitudes!$G$3:$G$502,"Planificada")&gt;0,"P",""))))</f>
        <v/>
      </c>
      <c r="R73" s="27">
        <f>IF(OR(R$3="",$A73=""),"",IF(COUNTIFS(Solicitudes!$A$3:$A$502,$A73,Solicitudes!$D$3:$D$502,"&lt;="&amp;R$3,Solicitudes!$E$3:$E$502,"&gt;="&amp;R$3,Solicitudes!$G$3:$G$502,"Aprobada",Solicitudes!$L$3:$L$502,"&lt;&gt;Licencia",Solicitudes!$L$3:$L$502,"&lt;&gt;Ausencia")&gt;0,"V",IF(COUNTIFS(Solicitudes!$A$3:$A$502,$A73,Solicitudes!$D$3:$D$502,"&lt;="&amp;R$3,Solicitudes!$E$3:$E$502,"&gt;="&amp;R$3,Solicitudes!$G$3:$G$502,"Aprobada",Solicitudes!$L$3:$L$502,"Licencia")+COUNTIFS(Solicitudes!$A$3:$A$502,$A73,Solicitudes!$D$3:$D$502,"&lt;="&amp;R$3,Solicitudes!$E$3:$E$502,"&gt;="&amp;R$3,Solicitudes!$G$3:$G$502,"Aprobada",Solicitudes!$L$3:$L$502,"Ausencia")&gt;0,"L",IF(COUNTIFS(Solicitudes!$A$3:$A$502,$A73,Solicitudes!$D$3:$D$502,"&lt;="&amp;R$3,Solicitudes!$E$3:$E$502,"&gt;="&amp;R$3,Solicitudes!$G$3:$G$502,"Solicitada")+COUNTIFS(Solicitudes!$A$3:$A$502,$A73,Solicitudes!$D$3:$D$502,"&lt;="&amp;R$3,Solicitudes!$E$3:$E$502,"&gt;="&amp;R$3,Solicitudes!$G$3:$G$502,"Planificada")&gt;0,"P",""))))</f>
        <v/>
      </c>
      <c r="S73" s="27">
        <f>IF(OR(S$3="",$A73=""),"",IF(COUNTIFS(Solicitudes!$A$3:$A$502,$A73,Solicitudes!$D$3:$D$502,"&lt;="&amp;S$3,Solicitudes!$E$3:$E$502,"&gt;="&amp;S$3,Solicitudes!$G$3:$G$502,"Aprobada",Solicitudes!$L$3:$L$502,"&lt;&gt;Licencia",Solicitudes!$L$3:$L$502,"&lt;&gt;Ausencia")&gt;0,"V",IF(COUNTIFS(Solicitudes!$A$3:$A$502,$A73,Solicitudes!$D$3:$D$502,"&lt;="&amp;S$3,Solicitudes!$E$3:$E$502,"&gt;="&amp;S$3,Solicitudes!$G$3:$G$502,"Aprobada",Solicitudes!$L$3:$L$502,"Licencia")+COUNTIFS(Solicitudes!$A$3:$A$502,$A73,Solicitudes!$D$3:$D$502,"&lt;="&amp;S$3,Solicitudes!$E$3:$E$502,"&gt;="&amp;S$3,Solicitudes!$G$3:$G$502,"Aprobada",Solicitudes!$L$3:$L$502,"Ausencia")&gt;0,"L",IF(COUNTIFS(Solicitudes!$A$3:$A$502,$A73,Solicitudes!$D$3:$D$502,"&lt;="&amp;S$3,Solicitudes!$E$3:$E$502,"&gt;="&amp;S$3,Solicitudes!$G$3:$G$502,"Solicitada")+COUNTIFS(Solicitudes!$A$3:$A$502,$A73,Solicitudes!$D$3:$D$502,"&lt;="&amp;S$3,Solicitudes!$E$3:$E$502,"&gt;="&amp;S$3,Solicitudes!$G$3:$G$502,"Planificada")&gt;0,"P",""))))</f>
        <v/>
      </c>
      <c r="T73" s="27">
        <f>IF(OR(T$3="",$A73=""),"",IF(COUNTIFS(Solicitudes!$A$3:$A$502,$A73,Solicitudes!$D$3:$D$502,"&lt;="&amp;T$3,Solicitudes!$E$3:$E$502,"&gt;="&amp;T$3,Solicitudes!$G$3:$G$502,"Aprobada",Solicitudes!$L$3:$L$502,"&lt;&gt;Licencia",Solicitudes!$L$3:$L$502,"&lt;&gt;Ausencia")&gt;0,"V",IF(COUNTIFS(Solicitudes!$A$3:$A$502,$A73,Solicitudes!$D$3:$D$502,"&lt;="&amp;T$3,Solicitudes!$E$3:$E$502,"&gt;="&amp;T$3,Solicitudes!$G$3:$G$502,"Aprobada",Solicitudes!$L$3:$L$502,"Licencia")+COUNTIFS(Solicitudes!$A$3:$A$502,$A73,Solicitudes!$D$3:$D$502,"&lt;="&amp;T$3,Solicitudes!$E$3:$E$502,"&gt;="&amp;T$3,Solicitudes!$G$3:$G$502,"Aprobada",Solicitudes!$L$3:$L$502,"Ausencia")&gt;0,"L",IF(COUNTIFS(Solicitudes!$A$3:$A$502,$A73,Solicitudes!$D$3:$D$502,"&lt;="&amp;T$3,Solicitudes!$E$3:$E$502,"&gt;="&amp;T$3,Solicitudes!$G$3:$G$502,"Solicitada")+COUNTIFS(Solicitudes!$A$3:$A$502,$A73,Solicitudes!$D$3:$D$502,"&lt;="&amp;T$3,Solicitudes!$E$3:$E$502,"&gt;="&amp;T$3,Solicitudes!$G$3:$G$502,"Planificada")&gt;0,"P",""))))</f>
        <v/>
      </c>
      <c r="U73" s="27">
        <f>IF(OR(U$3="",$A73=""),"",IF(COUNTIFS(Solicitudes!$A$3:$A$502,$A73,Solicitudes!$D$3:$D$502,"&lt;="&amp;U$3,Solicitudes!$E$3:$E$502,"&gt;="&amp;U$3,Solicitudes!$G$3:$G$502,"Aprobada",Solicitudes!$L$3:$L$502,"&lt;&gt;Licencia",Solicitudes!$L$3:$L$502,"&lt;&gt;Ausencia")&gt;0,"V",IF(COUNTIFS(Solicitudes!$A$3:$A$502,$A73,Solicitudes!$D$3:$D$502,"&lt;="&amp;U$3,Solicitudes!$E$3:$E$502,"&gt;="&amp;U$3,Solicitudes!$G$3:$G$502,"Aprobada",Solicitudes!$L$3:$L$502,"Licencia")+COUNTIFS(Solicitudes!$A$3:$A$502,$A73,Solicitudes!$D$3:$D$502,"&lt;="&amp;U$3,Solicitudes!$E$3:$E$502,"&gt;="&amp;U$3,Solicitudes!$G$3:$G$502,"Aprobada",Solicitudes!$L$3:$L$502,"Ausencia")&gt;0,"L",IF(COUNTIFS(Solicitudes!$A$3:$A$502,$A73,Solicitudes!$D$3:$D$502,"&lt;="&amp;U$3,Solicitudes!$E$3:$E$502,"&gt;="&amp;U$3,Solicitudes!$G$3:$G$502,"Solicitada")+COUNTIFS(Solicitudes!$A$3:$A$502,$A73,Solicitudes!$D$3:$D$502,"&lt;="&amp;U$3,Solicitudes!$E$3:$E$502,"&gt;="&amp;U$3,Solicitudes!$G$3:$G$502,"Planificada")&gt;0,"P",""))))</f>
        <v/>
      </c>
      <c r="V73" s="27">
        <f>IF(OR(V$3="",$A73=""),"",IF(COUNTIFS(Solicitudes!$A$3:$A$502,$A73,Solicitudes!$D$3:$D$502,"&lt;="&amp;V$3,Solicitudes!$E$3:$E$502,"&gt;="&amp;V$3,Solicitudes!$G$3:$G$502,"Aprobada",Solicitudes!$L$3:$L$502,"&lt;&gt;Licencia",Solicitudes!$L$3:$L$502,"&lt;&gt;Ausencia")&gt;0,"V",IF(COUNTIFS(Solicitudes!$A$3:$A$502,$A73,Solicitudes!$D$3:$D$502,"&lt;="&amp;V$3,Solicitudes!$E$3:$E$502,"&gt;="&amp;V$3,Solicitudes!$G$3:$G$502,"Aprobada",Solicitudes!$L$3:$L$502,"Licencia")+COUNTIFS(Solicitudes!$A$3:$A$502,$A73,Solicitudes!$D$3:$D$502,"&lt;="&amp;V$3,Solicitudes!$E$3:$E$502,"&gt;="&amp;V$3,Solicitudes!$G$3:$G$502,"Aprobada",Solicitudes!$L$3:$L$502,"Ausencia")&gt;0,"L",IF(COUNTIFS(Solicitudes!$A$3:$A$502,$A73,Solicitudes!$D$3:$D$502,"&lt;="&amp;V$3,Solicitudes!$E$3:$E$502,"&gt;="&amp;V$3,Solicitudes!$G$3:$G$502,"Solicitada")+COUNTIFS(Solicitudes!$A$3:$A$502,$A73,Solicitudes!$D$3:$D$502,"&lt;="&amp;V$3,Solicitudes!$E$3:$E$502,"&gt;="&amp;V$3,Solicitudes!$G$3:$G$502,"Planificada")&gt;0,"P",""))))</f>
        <v/>
      </c>
      <c r="W73" s="27">
        <f>IF(OR(W$3="",$A73=""),"",IF(COUNTIFS(Solicitudes!$A$3:$A$502,$A73,Solicitudes!$D$3:$D$502,"&lt;="&amp;W$3,Solicitudes!$E$3:$E$502,"&gt;="&amp;W$3,Solicitudes!$G$3:$G$502,"Aprobada",Solicitudes!$L$3:$L$502,"&lt;&gt;Licencia",Solicitudes!$L$3:$L$502,"&lt;&gt;Ausencia")&gt;0,"V",IF(COUNTIFS(Solicitudes!$A$3:$A$502,$A73,Solicitudes!$D$3:$D$502,"&lt;="&amp;W$3,Solicitudes!$E$3:$E$502,"&gt;="&amp;W$3,Solicitudes!$G$3:$G$502,"Aprobada",Solicitudes!$L$3:$L$502,"Licencia")+COUNTIFS(Solicitudes!$A$3:$A$502,$A73,Solicitudes!$D$3:$D$502,"&lt;="&amp;W$3,Solicitudes!$E$3:$E$502,"&gt;="&amp;W$3,Solicitudes!$G$3:$G$502,"Aprobada",Solicitudes!$L$3:$L$502,"Ausencia")&gt;0,"L",IF(COUNTIFS(Solicitudes!$A$3:$A$502,$A73,Solicitudes!$D$3:$D$502,"&lt;="&amp;W$3,Solicitudes!$E$3:$E$502,"&gt;="&amp;W$3,Solicitudes!$G$3:$G$502,"Solicitada")+COUNTIFS(Solicitudes!$A$3:$A$502,$A73,Solicitudes!$D$3:$D$502,"&lt;="&amp;W$3,Solicitudes!$E$3:$E$502,"&gt;="&amp;W$3,Solicitudes!$G$3:$G$502,"Planificada")&gt;0,"P",""))))</f>
        <v/>
      </c>
      <c r="X73" s="27">
        <f>IF(OR(X$3="",$A73=""),"",IF(COUNTIFS(Solicitudes!$A$3:$A$502,$A73,Solicitudes!$D$3:$D$502,"&lt;="&amp;X$3,Solicitudes!$E$3:$E$502,"&gt;="&amp;X$3,Solicitudes!$G$3:$G$502,"Aprobada",Solicitudes!$L$3:$L$502,"&lt;&gt;Licencia",Solicitudes!$L$3:$L$502,"&lt;&gt;Ausencia")&gt;0,"V",IF(COUNTIFS(Solicitudes!$A$3:$A$502,$A73,Solicitudes!$D$3:$D$502,"&lt;="&amp;X$3,Solicitudes!$E$3:$E$502,"&gt;="&amp;X$3,Solicitudes!$G$3:$G$502,"Aprobada",Solicitudes!$L$3:$L$502,"Licencia")+COUNTIFS(Solicitudes!$A$3:$A$502,$A73,Solicitudes!$D$3:$D$502,"&lt;="&amp;X$3,Solicitudes!$E$3:$E$502,"&gt;="&amp;X$3,Solicitudes!$G$3:$G$502,"Aprobada",Solicitudes!$L$3:$L$502,"Ausencia")&gt;0,"L",IF(COUNTIFS(Solicitudes!$A$3:$A$502,$A73,Solicitudes!$D$3:$D$502,"&lt;="&amp;X$3,Solicitudes!$E$3:$E$502,"&gt;="&amp;X$3,Solicitudes!$G$3:$G$502,"Solicitada")+COUNTIFS(Solicitudes!$A$3:$A$502,$A73,Solicitudes!$D$3:$D$502,"&lt;="&amp;X$3,Solicitudes!$E$3:$E$502,"&gt;="&amp;X$3,Solicitudes!$G$3:$G$502,"Planificada")&gt;0,"P",""))))</f>
        <v/>
      </c>
      <c r="Y73" s="27">
        <f>IF(OR(Y$3="",$A73=""),"",IF(COUNTIFS(Solicitudes!$A$3:$A$502,$A73,Solicitudes!$D$3:$D$502,"&lt;="&amp;Y$3,Solicitudes!$E$3:$E$502,"&gt;="&amp;Y$3,Solicitudes!$G$3:$G$502,"Aprobada",Solicitudes!$L$3:$L$502,"&lt;&gt;Licencia",Solicitudes!$L$3:$L$502,"&lt;&gt;Ausencia")&gt;0,"V",IF(COUNTIFS(Solicitudes!$A$3:$A$502,$A73,Solicitudes!$D$3:$D$502,"&lt;="&amp;Y$3,Solicitudes!$E$3:$E$502,"&gt;="&amp;Y$3,Solicitudes!$G$3:$G$502,"Aprobada",Solicitudes!$L$3:$L$502,"Licencia")+COUNTIFS(Solicitudes!$A$3:$A$502,$A73,Solicitudes!$D$3:$D$502,"&lt;="&amp;Y$3,Solicitudes!$E$3:$E$502,"&gt;="&amp;Y$3,Solicitudes!$G$3:$G$502,"Aprobada",Solicitudes!$L$3:$L$502,"Ausencia")&gt;0,"L",IF(COUNTIFS(Solicitudes!$A$3:$A$502,$A73,Solicitudes!$D$3:$D$502,"&lt;="&amp;Y$3,Solicitudes!$E$3:$E$502,"&gt;="&amp;Y$3,Solicitudes!$G$3:$G$502,"Solicitada")+COUNTIFS(Solicitudes!$A$3:$A$502,$A73,Solicitudes!$D$3:$D$502,"&lt;="&amp;Y$3,Solicitudes!$E$3:$E$502,"&gt;="&amp;Y$3,Solicitudes!$G$3:$G$502,"Planificada")&gt;0,"P",""))))</f>
        <v/>
      </c>
      <c r="Z73" s="27">
        <f>IF(OR(Z$3="",$A73=""),"",IF(COUNTIFS(Solicitudes!$A$3:$A$502,$A73,Solicitudes!$D$3:$D$502,"&lt;="&amp;Z$3,Solicitudes!$E$3:$E$502,"&gt;="&amp;Z$3,Solicitudes!$G$3:$G$502,"Aprobada",Solicitudes!$L$3:$L$502,"&lt;&gt;Licencia",Solicitudes!$L$3:$L$502,"&lt;&gt;Ausencia")&gt;0,"V",IF(COUNTIFS(Solicitudes!$A$3:$A$502,$A73,Solicitudes!$D$3:$D$502,"&lt;="&amp;Z$3,Solicitudes!$E$3:$E$502,"&gt;="&amp;Z$3,Solicitudes!$G$3:$G$502,"Aprobada",Solicitudes!$L$3:$L$502,"Licencia")+COUNTIFS(Solicitudes!$A$3:$A$502,$A73,Solicitudes!$D$3:$D$502,"&lt;="&amp;Z$3,Solicitudes!$E$3:$E$502,"&gt;="&amp;Z$3,Solicitudes!$G$3:$G$502,"Aprobada",Solicitudes!$L$3:$L$502,"Ausencia")&gt;0,"L",IF(COUNTIFS(Solicitudes!$A$3:$A$502,$A73,Solicitudes!$D$3:$D$502,"&lt;="&amp;Z$3,Solicitudes!$E$3:$E$502,"&gt;="&amp;Z$3,Solicitudes!$G$3:$G$502,"Solicitada")+COUNTIFS(Solicitudes!$A$3:$A$502,$A73,Solicitudes!$D$3:$D$502,"&lt;="&amp;Z$3,Solicitudes!$E$3:$E$502,"&gt;="&amp;Z$3,Solicitudes!$G$3:$G$502,"Planificada")&gt;0,"P",""))))</f>
        <v/>
      </c>
      <c r="AA73" s="27">
        <f>IF(OR(AA$3="",$A73=""),"",IF(COUNTIFS(Solicitudes!$A$3:$A$502,$A73,Solicitudes!$D$3:$D$502,"&lt;="&amp;AA$3,Solicitudes!$E$3:$E$502,"&gt;="&amp;AA$3,Solicitudes!$G$3:$G$502,"Aprobada",Solicitudes!$L$3:$L$502,"&lt;&gt;Licencia",Solicitudes!$L$3:$L$502,"&lt;&gt;Ausencia")&gt;0,"V",IF(COUNTIFS(Solicitudes!$A$3:$A$502,$A73,Solicitudes!$D$3:$D$502,"&lt;="&amp;AA$3,Solicitudes!$E$3:$E$502,"&gt;="&amp;AA$3,Solicitudes!$G$3:$G$502,"Aprobada",Solicitudes!$L$3:$L$502,"Licencia")+COUNTIFS(Solicitudes!$A$3:$A$502,$A73,Solicitudes!$D$3:$D$502,"&lt;="&amp;AA$3,Solicitudes!$E$3:$E$502,"&gt;="&amp;AA$3,Solicitudes!$G$3:$G$502,"Aprobada",Solicitudes!$L$3:$L$502,"Ausencia")&gt;0,"L",IF(COUNTIFS(Solicitudes!$A$3:$A$502,$A73,Solicitudes!$D$3:$D$502,"&lt;="&amp;AA$3,Solicitudes!$E$3:$E$502,"&gt;="&amp;AA$3,Solicitudes!$G$3:$G$502,"Solicitada")+COUNTIFS(Solicitudes!$A$3:$A$502,$A73,Solicitudes!$D$3:$D$502,"&lt;="&amp;AA$3,Solicitudes!$E$3:$E$502,"&gt;="&amp;AA$3,Solicitudes!$G$3:$G$502,"Planificada")&gt;0,"P",""))))</f>
        <v/>
      </c>
      <c r="AB73" s="27">
        <f>IF(OR(AB$3="",$A73=""),"",IF(COUNTIFS(Solicitudes!$A$3:$A$502,$A73,Solicitudes!$D$3:$D$502,"&lt;="&amp;AB$3,Solicitudes!$E$3:$E$502,"&gt;="&amp;AB$3,Solicitudes!$G$3:$G$502,"Aprobada",Solicitudes!$L$3:$L$502,"&lt;&gt;Licencia",Solicitudes!$L$3:$L$502,"&lt;&gt;Ausencia")&gt;0,"V",IF(COUNTIFS(Solicitudes!$A$3:$A$502,$A73,Solicitudes!$D$3:$D$502,"&lt;="&amp;AB$3,Solicitudes!$E$3:$E$502,"&gt;="&amp;AB$3,Solicitudes!$G$3:$G$502,"Aprobada",Solicitudes!$L$3:$L$502,"Licencia")+COUNTIFS(Solicitudes!$A$3:$A$502,$A73,Solicitudes!$D$3:$D$502,"&lt;="&amp;AB$3,Solicitudes!$E$3:$E$502,"&gt;="&amp;AB$3,Solicitudes!$G$3:$G$502,"Aprobada",Solicitudes!$L$3:$L$502,"Ausencia")&gt;0,"L",IF(COUNTIFS(Solicitudes!$A$3:$A$502,$A73,Solicitudes!$D$3:$D$502,"&lt;="&amp;AB$3,Solicitudes!$E$3:$E$502,"&gt;="&amp;AB$3,Solicitudes!$G$3:$G$502,"Solicitada")+COUNTIFS(Solicitudes!$A$3:$A$502,$A73,Solicitudes!$D$3:$D$502,"&lt;="&amp;AB$3,Solicitudes!$E$3:$E$502,"&gt;="&amp;AB$3,Solicitudes!$G$3:$G$502,"Planificada")&gt;0,"P",""))))</f>
        <v/>
      </c>
      <c r="AC73" s="27">
        <f>IF(OR(AC$3="",$A73=""),"",IF(COUNTIFS(Solicitudes!$A$3:$A$502,$A73,Solicitudes!$D$3:$D$502,"&lt;="&amp;AC$3,Solicitudes!$E$3:$E$502,"&gt;="&amp;AC$3,Solicitudes!$G$3:$G$502,"Aprobada",Solicitudes!$L$3:$L$502,"&lt;&gt;Licencia",Solicitudes!$L$3:$L$502,"&lt;&gt;Ausencia")&gt;0,"V",IF(COUNTIFS(Solicitudes!$A$3:$A$502,$A73,Solicitudes!$D$3:$D$502,"&lt;="&amp;AC$3,Solicitudes!$E$3:$E$502,"&gt;="&amp;AC$3,Solicitudes!$G$3:$G$502,"Aprobada",Solicitudes!$L$3:$L$502,"Licencia")+COUNTIFS(Solicitudes!$A$3:$A$502,$A73,Solicitudes!$D$3:$D$502,"&lt;="&amp;AC$3,Solicitudes!$E$3:$E$502,"&gt;="&amp;AC$3,Solicitudes!$G$3:$G$502,"Aprobada",Solicitudes!$L$3:$L$502,"Ausencia")&gt;0,"L",IF(COUNTIFS(Solicitudes!$A$3:$A$502,$A73,Solicitudes!$D$3:$D$502,"&lt;="&amp;AC$3,Solicitudes!$E$3:$E$502,"&gt;="&amp;AC$3,Solicitudes!$G$3:$G$502,"Solicitada")+COUNTIFS(Solicitudes!$A$3:$A$502,$A73,Solicitudes!$D$3:$D$502,"&lt;="&amp;AC$3,Solicitudes!$E$3:$E$502,"&gt;="&amp;AC$3,Solicitudes!$G$3:$G$502,"Planificada")&gt;0,"P",""))))</f>
        <v/>
      </c>
      <c r="AD73" s="27">
        <f>IF(OR(AD$3="",$A73=""),"",IF(COUNTIFS(Solicitudes!$A$3:$A$502,$A73,Solicitudes!$D$3:$D$502,"&lt;="&amp;AD$3,Solicitudes!$E$3:$E$502,"&gt;="&amp;AD$3,Solicitudes!$G$3:$G$502,"Aprobada",Solicitudes!$L$3:$L$502,"&lt;&gt;Licencia",Solicitudes!$L$3:$L$502,"&lt;&gt;Ausencia")&gt;0,"V",IF(COUNTIFS(Solicitudes!$A$3:$A$502,$A73,Solicitudes!$D$3:$D$502,"&lt;="&amp;AD$3,Solicitudes!$E$3:$E$502,"&gt;="&amp;AD$3,Solicitudes!$G$3:$G$502,"Aprobada",Solicitudes!$L$3:$L$502,"Licencia")+COUNTIFS(Solicitudes!$A$3:$A$502,$A73,Solicitudes!$D$3:$D$502,"&lt;="&amp;AD$3,Solicitudes!$E$3:$E$502,"&gt;="&amp;AD$3,Solicitudes!$G$3:$G$502,"Aprobada",Solicitudes!$L$3:$L$502,"Ausencia")&gt;0,"L",IF(COUNTIFS(Solicitudes!$A$3:$A$502,$A73,Solicitudes!$D$3:$D$502,"&lt;="&amp;AD$3,Solicitudes!$E$3:$E$502,"&gt;="&amp;AD$3,Solicitudes!$G$3:$G$502,"Solicitada")+COUNTIFS(Solicitudes!$A$3:$A$502,$A73,Solicitudes!$D$3:$D$502,"&lt;="&amp;AD$3,Solicitudes!$E$3:$E$502,"&gt;="&amp;AD$3,Solicitudes!$G$3:$G$502,"Planificada")&gt;0,"P",""))))</f>
        <v/>
      </c>
      <c r="AE73" s="27">
        <f>IF(OR(AE$3="",$A73=""),"",IF(COUNTIFS(Solicitudes!$A$3:$A$502,$A73,Solicitudes!$D$3:$D$502,"&lt;="&amp;AE$3,Solicitudes!$E$3:$E$502,"&gt;="&amp;AE$3,Solicitudes!$G$3:$G$502,"Aprobada",Solicitudes!$L$3:$L$502,"&lt;&gt;Licencia",Solicitudes!$L$3:$L$502,"&lt;&gt;Ausencia")&gt;0,"V",IF(COUNTIFS(Solicitudes!$A$3:$A$502,$A73,Solicitudes!$D$3:$D$502,"&lt;="&amp;AE$3,Solicitudes!$E$3:$E$502,"&gt;="&amp;AE$3,Solicitudes!$G$3:$G$502,"Aprobada",Solicitudes!$L$3:$L$502,"Licencia")+COUNTIFS(Solicitudes!$A$3:$A$502,$A73,Solicitudes!$D$3:$D$502,"&lt;="&amp;AE$3,Solicitudes!$E$3:$E$502,"&gt;="&amp;AE$3,Solicitudes!$G$3:$G$502,"Aprobada",Solicitudes!$L$3:$L$502,"Ausencia")&gt;0,"L",IF(COUNTIFS(Solicitudes!$A$3:$A$502,$A73,Solicitudes!$D$3:$D$502,"&lt;="&amp;AE$3,Solicitudes!$E$3:$E$502,"&gt;="&amp;AE$3,Solicitudes!$G$3:$G$502,"Solicitada")+COUNTIFS(Solicitudes!$A$3:$A$502,$A73,Solicitudes!$D$3:$D$502,"&lt;="&amp;AE$3,Solicitudes!$E$3:$E$502,"&gt;="&amp;AE$3,Solicitudes!$G$3:$G$502,"Planificada")&gt;0,"P",""))))</f>
        <v/>
      </c>
      <c r="AF73" s="27">
        <f>IF(OR(AF$3="",$A73=""),"",IF(COUNTIFS(Solicitudes!$A$3:$A$502,$A73,Solicitudes!$D$3:$D$502,"&lt;="&amp;AF$3,Solicitudes!$E$3:$E$502,"&gt;="&amp;AF$3,Solicitudes!$G$3:$G$502,"Aprobada",Solicitudes!$L$3:$L$502,"&lt;&gt;Licencia",Solicitudes!$L$3:$L$502,"&lt;&gt;Ausencia")&gt;0,"V",IF(COUNTIFS(Solicitudes!$A$3:$A$502,$A73,Solicitudes!$D$3:$D$502,"&lt;="&amp;AF$3,Solicitudes!$E$3:$E$502,"&gt;="&amp;AF$3,Solicitudes!$G$3:$G$502,"Aprobada",Solicitudes!$L$3:$L$502,"Licencia")+COUNTIFS(Solicitudes!$A$3:$A$502,$A73,Solicitudes!$D$3:$D$502,"&lt;="&amp;AF$3,Solicitudes!$E$3:$E$502,"&gt;="&amp;AF$3,Solicitudes!$G$3:$G$502,"Aprobada",Solicitudes!$L$3:$L$502,"Ausencia")&gt;0,"L",IF(COUNTIFS(Solicitudes!$A$3:$A$502,$A73,Solicitudes!$D$3:$D$502,"&lt;="&amp;AF$3,Solicitudes!$E$3:$E$502,"&gt;="&amp;AF$3,Solicitudes!$G$3:$G$502,"Solicitada")+COUNTIFS(Solicitudes!$A$3:$A$502,$A73,Solicitudes!$D$3:$D$502,"&lt;="&amp;AF$3,Solicitudes!$E$3:$E$502,"&gt;="&amp;AF$3,Solicitudes!$G$3:$G$502,"Planificada")&gt;0,"P",""))))</f>
        <v/>
      </c>
      <c r="AG73" s="27">
        <f>IF(OR(AG$3="",$A73=""),"",IF(COUNTIFS(Solicitudes!$A$3:$A$502,$A73,Solicitudes!$D$3:$D$502,"&lt;="&amp;AG$3,Solicitudes!$E$3:$E$502,"&gt;="&amp;AG$3,Solicitudes!$G$3:$G$502,"Aprobada",Solicitudes!$L$3:$L$502,"&lt;&gt;Licencia",Solicitudes!$L$3:$L$502,"&lt;&gt;Ausencia")&gt;0,"V",IF(COUNTIFS(Solicitudes!$A$3:$A$502,$A73,Solicitudes!$D$3:$D$502,"&lt;="&amp;AG$3,Solicitudes!$E$3:$E$502,"&gt;="&amp;AG$3,Solicitudes!$G$3:$G$502,"Aprobada",Solicitudes!$L$3:$L$502,"Licencia")+COUNTIFS(Solicitudes!$A$3:$A$502,$A73,Solicitudes!$D$3:$D$502,"&lt;="&amp;AG$3,Solicitudes!$E$3:$E$502,"&gt;="&amp;AG$3,Solicitudes!$G$3:$G$502,"Aprobada",Solicitudes!$L$3:$L$502,"Ausencia")&gt;0,"L",IF(COUNTIFS(Solicitudes!$A$3:$A$502,$A73,Solicitudes!$D$3:$D$502,"&lt;="&amp;AG$3,Solicitudes!$E$3:$E$502,"&gt;="&amp;AG$3,Solicitudes!$G$3:$G$502,"Solicitada")+COUNTIFS(Solicitudes!$A$3:$A$502,$A73,Solicitudes!$D$3:$D$502,"&lt;="&amp;AG$3,Solicitudes!$E$3:$E$502,"&gt;="&amp;AG$3,Solicitudes!$G$3:$G$502,"Planificada")&gt;0,"P",""))))</f>
        <v/>
      </c>
    </row>
    <row r="74">
      <c r="A74">
        <f>IF(Saldos!A74="","",Saldos!A74)</f>
        <v/>
      </c>
      <c r="B74">
        <f>IF(A74="","",Saldos!B74)</f>
        <v/>
      </c>
      <c r="C74" s="27">
        <f>IF(OR(C$3="",$A74=""),"",IF(COUNTIFS(Solicitudes!$A$3:$A$502,$A74,Solicitudes!$D$3:$D$502,"&lt;="&amp;C$3,Solicitudes!$E$3:$E$502,"&gt;="&amp;C$3,Solicitudes!$G$3:$G$502,"Aprobada",Solicitudes!$L$3:$L$502,"&lt;&gt;Licencia",Solicitudes!$L$3:$L$502,"&lt;&gt;Ausencia")&gt;0,"V",IF(COUNTIFS(Solicitudes!$A$3:$A$502,$A74,Solicitudes!$D$3:$D$502,"&lt;="&amp;C$3,Solicitudes!$E$3:$E$502,"&gt;="&amp;C$3,Solicitudes!$G$3:$G$502,"Aprobada",Solicitudes!$L$3:$L$502,"Licencia")+COUNTIFS(Solicitudes!$A$3:$A$502,$A74,Solicitudes!$D$3:$D$502,"&lt;="&amp;C$3,Solicitudes!$E$3:$E$502,"&gt;="&amp;C$3,Solicitudes!$G$3:$G$502,"Aprobada",Solicitudes!$L$3:$L$502,"Ausencia")&gt;0,"L",IF(COUNTIFS(Solicitudes!$A$3:$A$502,$A74,Solicitudes!$D$3:$D$502,"&lt;="&amp;C$3,Solicitudes!$E$3:$E$502,"&gt;="&amp;C$3,Solicitudes!$G$3:$G$502,"Solicitada")+COUNTIFS(Solicitudes!$A$3:$A$502,$A74,Solicitudes!$D$3:$D$502,"&lt;="&amp;C$3,Solicitudes!$E$3:$E$502,"&gt;="&amp;C$3,Solicitudes!$G$3:$G$502,"Planificada")&gt;0,"P",""))))</f>
        <v/>
      </c>
      <c r="D74" s="27">
        <f>IF(OR(D$3="",$A74=""),"",IF(COUNTIFS(Solicitudes!$A$3:$A$502,$A74,Solicitudes!$D$3:$D$502,"&lt;="&amp;D$3,Solicitudes!$E$3:$E$502,"&gt;="&amp;D$3,Solicitudes!$G$3:$G$502,"Aprobada",Solicitudes!$L$3:$L$502,"&lt;&gt;Licencia",Solicitudes!$L$3:$L$502,"&lt;&gt;Ausencia")&gt;0,"V",IF(COUNTIFS(Solicitudes!$A$3:$A$502,$A74,Solicitudes!$D$3:$D$502,"&lt;="&amp;D$3,Solicitudes!$E$3:$E$502,"&gt;="&amp;D$3,Solicitudes!$G$3:$G$502,"Aprobada",Solicitudes!$L$3:$L$502,"Licencia")+COUNTIFS(Solicitudes!$A$3:$A$502,$A74,Solicitudes!$D$3:$D$502,"&lt;="&amp;D$3,Solicitudes!$E$3:$E$502,"&gt;="&amp;D$3,Solicitudes!$G$3:$G$502,"Aprobada",Solicitudes!$L$3:$L$502,"Ausencia")&gt;0,"L",IF(COUNTIFS(Solicitudes!$A$3:$A$502,$A74,Solicitudes!$D$3:$D$502,"&lt;="&amp;D$3,Solicitudes!$E$3:$E$502,"&gt;="&amp;D$3,Solicitudes!$G$3:$G$502,"Solicitada")+COUNTIFS(Solicitudes!$A$3:$A$502,$A74,Solicitudes!$D$3:$D$502,"&lt;="&amp;D$3,Solicitudes!$E$3:$E$502,"&gt;="&amp;D$3,Solicitudes!$G$3:$G$502,"Planificada")&gt;0,"P",""))))</f>
        <v/>
      </c>
      <c r="E74" s="27">
        <f>IF(OR(E$3="",$A74=""),"",IF(COUNTIFS(Solicitudes!$A$3:$A$502,$A74,Solicitudes!$D$3:$D$502,"&lt;="&amp;E$3,Solicitudes!$E$3:$E$502,"&gt;="&amp;E$3,Solicitudes!$G$3:$G$502,"Aprobada",Solicitudes!$L$3:$L$502,"&lt;&gt;Licencia",Solicitudes!$L$3:$L$502,"&lt;&gt;Ausencia")&gt;0,"V",IF(COUNTIFS(Solicitudes!$A$3:$A$502,$A74,Solicitudes!$D$3:$D$502,"&lt;="&amp;E$3,Solicitudes!$E$3:$E$502,"&gt;="&amp;E$3,Solicitudes!$G$3:$G$502,"Aprobada",Solicitudes!$L$3:$L$502,"Licencia")+COUNTIFS(Solicitudes!$A$3:$A$502,$A74,Solicitudes!$D$3:$D$502,"&lt;="&amp;E$3,Solicitudes!$E$3:$E$502,"&gt;="&amp;E$3,Solicitudes!$G$3:$G$502,"Aprobada",Solicitudes!$L$3:$L$502,"Ausencia")&gt;0,"L",IF(COUNTIFS(Solicitudes!$A$3:$A$502,$A74,Solicitudes!$D$3:$D$502,"&lt;="&amp;E$3,Solicitudes!$E$3:$E$502,"&gt;="&amp;E$3,Solicitudes!$G$3:$G$502,"Solicitada")+COUNTIFS(Solicitudes!$A$3:$A$502,$A74,Solicitudes!$D$3:$D$502,"&lt;="&amp;E$3,Solicitudes!$E$3:$E$502,"&gt;="&amp;E$3,Solicitudes!$G$3:$G$502,"Planificada")&gt;0,"P",""))))</f>
        <v/>
      </c>
      <c r="F74" s="27">
        <f>IF(OR(F$3="",$A74=""),"",IF(COUNTIFS(Solicitudes!$A$3:$A$502,$A74,Solicitudes!$D$3:$D$502,"&lt;="&amp;F$3,Solicitudes!$E$3:$E$502,"&gt;="&amp;F$3,Solicitudes!$G$3:$G$502,"Aprobada",Solicitudes!$L$3:$L$502,"&lt;&gt;Licencia",Solicitudes!$L$3:$L$502,"&lt;&gt;Ausencia")&gt;0,"V",IF(COUNTIFS(Solicitudes!$A$3:$A$502,$A74,Solicitudes!$D$3:$D$502,"&lt;="&amp;F$3,Solicitudes!$E$3:$E$502,"&gt;="&amp;F$3,Solicitudes!$G$3:$G$502,"Aprobada",Solicitudes!$L$3:$L$502,"Licencia")+COUNTIFS(Solicitudes!$A$3:$A$502,$A74,Solicitudes!$D$3:$D$502,"&lt;="&amp;F$3,Solicitudes!$E$3:$E$502,"&gt;="&amp;F$3,Solicitudes!$G$3:$G$502,"Aprobada",Solicitudes!$L$3:$L$502,"Ausencia")&gt;0,"L",IF(COUNTIFS(Solicitudes!$A$3:$A$502,$A74,Solicitudes!$D$3:$D$502,"&lt;="&amp;F$3,Solicitudes!$E$3:$E$502,"&gt;="&amp;F$3,Solicitudes!$G$3:$G$502,"Solicitada")+COUNTIFS(Solicitudes!$A$3:$A$502,$A74,Solicitudes!$D$3:$D$502,"&lt;="&amp;F$3,Solicitudes!$E$3:$E$502,"&gt;="&amp;F$3,Solicitudes!$G$3:$G$502,"Planificada")&gt;0,"P",""))))</f>
        <v/>
      </c>
      <c r="G74" s="27">
        <f>IF(OR(G$3="",$A74=""),"",IF(COUNTIFS(Solicitudes!$A$3:$A$502,$A74,Solicitudes!$D$3:$D$502,"&lt;="&amp;G$3,Solicitudes!$E$3:$E$502,"&gt;="&amp;G$3,Solicitudes!$G$3:$G$502,"Aprobada",Solicitudes!$L$3:$L$502,"&lt;&gt;Licencia",Solicitudes!$L$3:$L$502,"&lt;&gt;Ausencia")&gt;0,"V",IF(COUNTIFS(Solicitudes!$A$3:$A$502,$A74,Solicitudes!$D$3:$D$502,"&lt;="&amp;G$3,Solicitudes!$E$3:$E$502,"&gt;="&amp;G$3,Solicitudes!$G$3:$G$502,"Aprobada",Solicitudes!$L$3:$L$502,"Licencia")+COUNTIFS(Solicitudes!$A$3:$A$502,$A74,Solicitudes!$D$3:$D$502,"&lt;="&amp;G$3,Solicitudes!$E$3:$E$502,"&gt;="&amp;G$3,Solicitudes!$G$3:$G$502,"Aprobada",Solicitudes!$L$3:$L$502,"Ausencia")&gt;0,"L",IF(COUNTIFS(Solicitudes!$A$3:$A$502,$A74,Solicitudes!$D$3:$D$502,"&lt;="&amp;G$3,Solicitudes!$E$3:$E$502,"&gt;="&amp;G$3,Solicitudes!$G$3:$G$502,"Solicitada")+COUNTIFS(Solicitudes!$A$3:$A$502,$A74,Solicitudes!$D$3:$D$502,"&lt;="&amp;G$3,Solicitudes!$E$3:$E$502,"&gt;="&amp;G$3,Solicitudes!$G$3:$G$502,"Planificada")&gt;0,"P",""))))</f>
        <v/>
      </c>
      <c r="H74" s="27">
        <f>IF(OR(H$3="",$A74=""),"",IF(COUNTIFS(Solicitudes!$A$3:$A$502,$A74,Solicitudes!$D$3:$D$502,"&lt;="&amp;H$3,Solicitudes!$E$3:$E$502,"&gt;="&amp;H$3,Solicitudes!$G$3:$G$502,"Aprobada",Solicitudes!$L$3:$L$502,"&lt;&gt;Licencia",Solicitudes!$L$3:$L$502,"&lt;&gt;Ausencia")&gt;0,"V",IF(COUNTIFS(Solicitudes!$A$3:$A$502,$A74,Solicitudes!$D$3:$D$502,"&lt;="&amp;H$3,Solicitudes!$E$3:$E$502,"&gt;="&amp;H$3,Solicitudes!$G$3:$G$502,"Aprobada",Solicitudes!$L$3:$L$502,"Licencia")+COUNTIFS(Solicitudes!$A$3:$A$502,$A74,Solicitudes!$D$3:$D$502,"&lt;="&amp;H$3,Solicitudes!$E$3:$E$502,"&gt;="&amp;H$3,Solicitudes!$G$3:$G$502,"Aprobada",Solicitudes!$L$3:$L$502,"Ausencia")&gt;0,"L",IF(COUNTIFS(Solicitudes!$A$3:$A$502,$A74,Solicitudes!$D$3:$D$502,"&lt;="&amp;H$3,Solicitudes!$E$3:$E$502,"&gt;="&amp;H$3,Solicitudes!$G$3:$G$502,"Solicitada")+COUNTIFS(Solicitudes!$A$3:$A$502,$A74,Solicitudes!$D$3:$D$502,"&lt;="&amp;H$3,Solicitudes!$E$3:$E$502,"&gt;="&amp;H$3,Solicitudes!$G$3:$G$502,"Planificada")&gt;0,"P",""))))</f>
        <v/>
      </c>
      <c r="I74" s="27">
        <f>IF(OR(I$3="",$A74=""),"",IF(COUNTIFS(Solicitudes!$A$3:$A$502,$A74,Solicitudes!$D$3:$D$502,"&lt;="&amp;I$3,Solicitudes!$E$3:$E$502,"&gt;="&amp;I$3,Solicitudes!$G$3:$G$502,"Aprobada",Solicitudes!$L$3:$L$502,"&lt;&gt;Licencia",Solicitudes!$L$3:$L$502,"&lt;&gt;Ausencia")&gt;0,"V",IF(COUNTIFS(Solicitudes!$A$3:$A$502,$A74,Solicitudes!$D$3:$D$502,"&lt;="&amp;I$3,Solicitudes!$E$3:$E$502,"&gt;="&amp;I$3,Solicitudes!$G$3:$G$502,"Aprobada",Solicitudes!$L$3:$L$502,"Licencia")+COUNTIFS(Solicitudes!$A$3:$A$502,$A74,Solicitudes!$D$3:$D$502,"&lt;="&amp;I$3,Solicitudes!$E$3:$E$502,"&gt;="&amp;I$3,Solicitudes!$G$3:$G$502,"Aprobada",Solicitudes!$L$3:$L$502,"Ausencia")&gt;0,"L",IF(COUNTIFS(Solicitudes!$A$3:$A$502,$A74,Solicitudes!$D$3:$D$502,"&lt;="&amp;I$3,Solicitudes!$E$3:$E$502,"&gt;="&amp;I$3,Solicitudes!$G$3:$G$502,"Solicitada")+COUNTIFS(Solicitudes!$A$3:$A$502,$A74,Solicitudes!$D$3:$D$502,"&lt;="&amp;I$3,Solicitudes!$E$3:$E$502,"&gt;="&amp;I$3,Solicitudes!$G$3:$G$502,"Planificada")&gt;0,"P",""))))</f>
        <v/>
      </c>
      <c r="J74" s="27">
        <f>IF(OR(J$3="",$A74=""),"",IF(COUNTIFS(Solicitudes!$A$3:$A$502,$A74,Solicitudes!$D$3:$D$502,"&lt;="&amp;J$3,Solicitudes!$E$3:$E$502,"&gt;="&amp;J$3,Solicitudes!$G$3:$G$502,"Aprobada",Solicitudes!$L$3:$L$502,"&lt;&gt;Licencia",Solicitudes!$L$3:$L$502,"&lt;&gt;Ausencia")&gt;0,"V",IF(COUNTIFS(Solicitudes!$A$3:$A$502,$A74,Solicitudes!$D$3:$D$502,"&lt;="&amp;J$3,Solicitudes!$E$3:$E$502,"&gt;="&amp;J$3,Solicitudes!$G$3:$G$502,"Aprobada",Solicitudes!$L$3:$L$502,"Licencia")+COUNTIFS(Solicitudes!$A$3:$A$502,$A74,Solicitudes!$D$3:$D$502,"&lt;="&amp;J$3,Solicitudes!$E$3:$E$502,"&gt;="&amp;J$3,Solicitudes!$G$3:$G$502,"Aprobada",Solicitudes!$L$3:$L$502,"Ausencia")&gt;0,"L",IF(COUNTIFS(Solicitudes!$A$3:$A$502,$A74,Solicitudes!$D$3:$D$502,"&lt;="&amp;J$3,Solicitudes!$E$3:$E$502,"&gt;="&amp;J$3,Solicitudes!$G$3:$G$502,"Solicitada")+COUNTIFS(Solicitudes!$A$3:$A$502,$A74,Solicitudes!$D$3:$D$502,"&lt;="&amp;J$3,Solicitudes!$E$3:$E$502,"&gt;="&amp;J$3,Solicitudes!$G$3:$G$502,"Planificada")&gt;0,"P",""))))</f>
        <v/>
      </c>
      <c r="K74" s="27">
        <f>IF(OR(K$3="",$A74=""),"",IF(COUNTIFS(Solicitudes!$A$3:$A$502,$A74,Solicitudes!$D$3:$D$502,"&lt;="&amp;K$3,Solicitudes!$E$3:$E$502,"&gt;="&amp;K$3,Solicitudes!$G$3:$G$502,"Aprobada",Solicitudes!$L$3:$L$502,"&lt;&gt;Licencia",Solicitudes!$L$3:$L$502,"&lt;&gt;Ausencia")&gt;0,"V",IF(COUNTIFS(Solicitudes!$A$3:$A$502,$A74,Solicitudes!$D$3:$D$502,"&lt;="&amp;K$3,Solicitudes!$E$3:$E$502,"&gt;="&amp;K$3,Solicitudes!$G$3:$G$502,"Aprobada",Solicitudes!$L$3:$L$502,"Licencia")+COUNTIFS(Solicitudes!$A$3:$A$502,$A74,Solicitudes!$D$3:$D$502,"&lt;="&amp;K$3,Solicitudes!$E$3:$E$502,"&gt;="&amp;K$3,Solicitudes!$G$3:$G$502,"Aprobada",Solicitudes!$L$3:$L$502,"Ausencia")&gt;0,"L",IF(COUNTIFS(Solicitudes!$A$3:$A$502,$A74,Solicitudes!$D$3:$D$502,"&lt;="&amp;K$3,Solicitudes!$E$3:$E$502,"&gt;="&amp;K$3,Solicitudes!$G$3:$G$502,"Solicitada")+COUNTIFS(Solicitudes!$A$3:$A$502,$A74,Solicitudes!$D$3:$D$502,"&lt;="&amp;K$3,Solicitudes!$E$3:$E$502,"&gt;="&amp;K$3,Solicitudes!$G$3:$G$502,"Planificada")&gt;0,"P",""))))</f>
        <v/>
      </c>
      <c r="L74" s="27">
        <f>IF(OR(L$3="",$A74=""),"",IF(COUNTIFS(Solicitudes!$A$3:$A$502,$A74,Solicitudes!$D$3:$D$502,"&lt;="&amp;L$3,Solicitudes!$E$3:$E$502,"&gt;="&amp;L$3,Solicitudes!$G$3:$G$502,"Aprobada",Solicitudes!$L$3:$L$502,"&lt;&gt;Licencia",Solicitudes!$L$3:$L$502,"&lt;&gt;Ausencia")&gt;0,"V",IF(COUNTIFS(Solicitudes!$A$3:$A$502,$A74,Solicitudes!$D$3:$D$502,"&lt;="&amp;L$3,Solicitudes!$E$3:$E$502,"&gt;="&amp;L$3,Solicitudes!$G$3:$G$502,"Aprobada",Solicitudes!$L$3:$L$502,"Licencia")+COUNTIFS(Solicitudes!$A$3:$A$502,$A74,Solicitudes!$D$3:$D$502,"&lt;="&amp;L$3,Solicitudes!$E$3:$E$502,"&gt;="&amp;L$3,Solicitudes!$G$3:$G$502,"Aprobada",Solicitudes!$L$3:$L$502,"Ausencia")&gt;0,"L",IF(COUNTIFS(Solicitudes!$A$3:$A$502,$A74,Solicitudes!$D$3:$D$502,"&lt;="&amp;L$3,Solicitudes!$E$3:$E$502,"&gt;="&amp;L$3,Solicitudes!$G$3:$G$502,"Solicitada")+COUNTIFS(Solicitudes!$A$3:$A$502,$A74,Solicitudes!$D$3:$D$502,"&lt;="&amp;L$3,Solicitudes!$E$3:$E$502,"&gt;="&amp;L$3,Solicitudes!$G$3:$G$502,"Planificada")&gt;0,"P",""))))</f>
        <v/>
      </c>
      <c r="M74" s="27">
        <f>IF(OR(M$3="",$A74=""),"",IF(COUNTIFS(Solicitudes!$A$3:$A$502,$A74,Solicitudes!$D$3:$D$502,"&lt;="&amp;M$3,Solicitudes!$E$3:$E$502,"&gt;="&amp;M$3,Solicitudes!$G$3:$G$502,"Aprobada",Solicitudes!$L$3:$L$502,"&lt;&gt;Licencia",Solicitudes!$L$3:$L$502,"&lt;&gt;Ausencia")&gt;0,"V",IF(COUNTIFS(Solicitudes!$A$3:$A$502,$A74,Solicitudes!$D$3:$D$502,"&lt;="&amp;M$3,Solicitudes!$E$3:$E$502,"&gt;="&amp;M$3,Solicitudes!$G$3:$G$502,"Aprobada",Solicitudes!$L$3:$L$502,"Licencia")+COUNTIFS(Solicitudes!$A$3:$A$502,$A74,Solicitudes!$D$3:$D$502,"&lt;="&amp;M$3,Solicitudes!$E$3:$E$502,"&gt;="&amp;M$3,Solicitudes!$G$3:$G$502,"Aprobada",Solicitudes!$L$3:$L$502,"Ausencia")&gt;0,"L",IF(COUNTIFS(Solicitudes!$A$3:$A$502,$A74,Solicitudes!$D$3:$D$502,"&lt;="&amp;M$3,Solicitudes!$E$3:$E$502,"&gt;="&amp;M$3,Solicitudes!$G$3:$G$502,"Solicitada")+COUNTIFS(Solicitudes!$A$3:$A$502,$A74,Solicitudes!$D$3:$D$502,"&lt;="&amp;M$3,Solicitudes!$E$3:$E$502,"&gt;="&amp;M$3,Solicitudes!$G$3:$G$502,"Planificada")&gt;0,"P",""))))</f>
        <v/>
      </c>
      <c r="N74" s="27">
        <f>IF(OR(N$3="",$A74=""),"",IF(COUNTIFS(Solicitudes!$A$3:$A$502,$A74,Solicitudes!$D$3:$D$502,"&lt;="&amp;N$3,Solicitudes!$E$3:$E$502,"&gt;="&amp;N$3,Solicitudes!$G$3:$G$502,"Aprobada",Solicitudes!$L$3:$L$502,"&lt;&gt;Licencia",Solicitudes!$L$3:$L$502,"&lt;&gt;Ausencia")&gt;0,"V",IF(COUNTIFS(Solicitudes!$A$3:$A$502,$A74,Solicitudes!$D$3:$D$502,"&lt;="&amp;N$3,Solicitudes!$E$3:$E$502,"&gt;="&amp;N$3,Solicitudes!$G$3:$G$502,"Aprobada",Solicitudes!$L$3:$L$502,"Licencia")+COUNTIFS(Solicitudes!$A$3:$A$502,$A74,Solicitudes!$D$3:$D$502,"&lt;="&amp;N$3,Solicitudes!$E$3:$E$502,"&gt;="&amp;N$3,Solicitudes!$G$3:$G$502,"Aprobada",Solicitudes!$L$3:$L$502,"Ausencia")&gt;0,"L",IF(COUNTIFS(Solicitudes!$A$3:$A$502,$A74,Solicitudes!$D$3:$D$502,"&lt;="&amp;N$3,Solicitudes!$E$3:$E$502,"&gt;="&amp;N$3,Solicitudes!$G$3:$G$502,"Solicitada")+COUNTIFS(Solicitudes!$A$3:$A$502,$A74,Solicitudes!$D$3:$D$502,"&lt;="&amp;N$3,Solicitudes!$E$3:$E$502,"&gt;="&amp;N$3,Solicitudes!$G$3:$G$502,"Planificada")&gt;0,"P",""))))</f>
        <v/>
      </c>
      <c r="O74" s="27">
        <f>IF(OR(O$3="",$A74=""),"",IF(COUNTIFS(Solicitudes!$A$3:$A$502,$A74,Solicitudes!$D$3:$D$502,"&lt;="&amp;O$3,Solicitudes!$E$3:$E$502,"&gt;="&amp;O$3,Solicitudes!$G$3:$G$502,"Aprobada",Solicitudes!$L$3:$L$502,"&lt;&gt;Licencia",Solicitudes!$L$3:$L$502,"&lt;&gt;Ausencia")&gt;0,"V",IF(COUNTIFS(Solicitudes!$A$3:$A$502,$A74,Solicitudes!$D$3:$D$502,"&lt;="&amp;O$3,Solicitudes!$E$3:$E$502,"&gt;="&amp;O$3,Solicitudes!$G$3:$G$502,"Aprobada",Solicitudes!$L$3:$L$502,"Licencia")+COUNTIFS(Solicitudes!$A$3:$A$502,$A74,Solicitudes!$D$3:$D$502,"&lt;="&amp;O$3,Solicitudes!$E$3:$E$502,"&gt;="&amp;O$3,Solicitudes!$G$3:$G$502,"Aprobada",Solicitudes!$L$3:$L$502,"Ausencia")&gt;0,"L",IF(COUNTIFS(Solicitudes!$A$3:$A$502,$A74,Solicitudes!$D$3:$D$502,"&lt;="&amp;O$3,Solicitudes!$E$3:$E$502,"&gt;="&amp;O$3,Solicitudes!$G$3:$G$502,"Solicitada")+COUNTIFS(Solicitudes!$A$3:$A$502,$A74,Solicitudes!$D$3:$D$502,"&lt;="&amp;O$3,Solicitudes!$E$3:$E$502,"&gt;="&amp;O$3,Solicitudes!$G$3:$G$502,"Planificada")&gt;0,"P",""))))</f>
        <v/>
      </c>
      <c r="P74" s="27">
        <f>IF(OR(P$3="",$A74=""),"",IF(COUNTIFS(Solicitudes!$A$3:$A$502,$A74,Solicitudes!$D$3:$D$502,"&lt;="&amp;P$3,Solicitudes!$E$3:$E$502,"&gt;="&amp;P$3,Solicitudes!$G$3:$G$502,"Aprobada",Solicitudes!$L$3:$L$502,"&lt;&gt;Licencia",Solicitudes!$L$3:$L$502,"&lt;&gt;Ausencia")&gt;0,"V",IF(COUNTIFS(Solicitudes!$A$3:$A$502,$A74,Solicitudes!$D$3:$D$502,"&lt;="&amp;P$3,Solicitudes!$E$3:$E$502,"&gt;="&amp;P$3,Solicitudes!$G$3:$G$502,"Aprobada",Solicitudes!$L$3:$L$502,"Licencia")+COUNTIFS(Solicitudes!$A$3:$A$502,$A74,Solicitudes!$D$3:$D$502,"&lt;="&amp;P$3,Solicitudes!$E$3:$E$502,"&gt;="&amp;P$3,Solicitudes!$G$3:$G$502,"Aprobada",Solicitudes!$L$3:$L$502,"Ausencia")&gt;0,"L",IF(COUNTIFS(Solicitudes!$A$3:$A$502,$A74,Solicitudes!$D$3:$D$502,"&lt;="&amp;P$3,Solicitudes!$E$3:$E$502,"&gt;="&amp;P$3,Solicitudes!$G$3:$G$502,"Solicitada")+COUNTIFS(Solicitudes!$A$3:$A$502,$A74,Solicitudes!$D$3:$D$502,"&lt;="&amp;P$3,Solicitudes!$E$3:$E$502,"&gt;="&amp;P$3,Solicitudes!$G$3:$G$502,"Planificada")&gt;0,"P",""))))</f>
        <v/>
      </c>
      <c r="Q74" s="27">
        <f>IF(OR(Q$3="",$A74=""),"",IF(COUNTIFS(Solicitudes!$A$3:$A$502,$A74,Solicitudes!$D$3:$D$502,"&lt;="&amp;Q$3,Solicitudes!$E$3:$E$502,"&gt;="&amp;Q$3,Solicitudes!$G$3:$G$502,"Aprobada",Solicitudes!$L$3:$L$502,"&lt;&gt;Licencia",Solicitudes!$L$3:$L$502,"&lt;&gt;Ausencia")&gt;0,"V",IF(COUNTIFS(Solicitudes!$A$3:$A$502,$A74,Solicitudes!$D$3:$D$502,"&lt;="&amp;Q$3,Solicitudes!$E$3:$E$502,"&gt;="&amp;Q$3,Solicitudes!$G$3:$G$502,"Aprobada",Solicitudes!$L$3:$L$502,"Licencia")+COUNTIFS(Solicitudes!$A$3:$A$502,$A74,Solicitudes!$D$3:$D$502,"&lt;="&amp;Q$3,Solicitudes!$E$3:$E$502,"&gt;="&amp;Q$3,Solicitudes!$G$3:$G$502,"Aprobada",Solicitudes!$L$3:$L$502,"Ausencia")&gt;0,"L",IF(COUNTIFS(Solicitudes!$A$3:$A$502,$A74,Solicitudes!$D$3:$D$502,"&lt;="&amp;Q$3,Solicitudes!$E$3:$E$502,"&gt;="&amp;Q$3,Solicitudes!$G$3:$G$502,"Solicitada")+COUNTIFS(Solicitudes!$A$3:$A$502,$A74,Solicitudes!$D$3:$D$502,"&lt;="&amp;Q$3,Solicitudes!$E$3:$E$502,"&gt;="&amp;Q$3,Solicitudes!$G$3:$G$502,"Planificada")&gt;0,"P",""))))</f>
        <v/>
      </c>
      <c r="R74" s="27">
        <f>IF(OR(R$3="",$A74=""),"",IF(COUNTIFS(Solicitudes!$A$3:$A$502,$A74,Solicitudes!$D$3:$D$502,"&lt;="&amp;R$3,Solicitudes!$E$3:$E$502,"&gt;="&amp;R$3,Solicitudes!$G$3:$G$502,"Aprobada",Solicitudes!$L$3:$L$502,"&lt;&gt;Licencia",Solicitudes!$L$3:$L$502,"&lt;&gt;Ausencia")&gt;0,"V",IF(COUNTIFS(Solicitudes!$A$3:$A$502,$A74,Solicitudes!$D$3:$D$502,"&lt;="&amp;R$3,Solicitudes!$E$3:$E$502,"&gt;="&amp;R$3,Solicitudes!$G$3:$G$502,"Aprobada",Solicitudes!$L$3:$L$502,"Licencia")+COUNTIFS(Solicitudes!$A$3:$A$502,$A74,Solicitudes!$D$3:$D$502,"&lt;="&amp;R$3,Solicitudes!$E$3:$E$502,"&gt;="&amp;R$3,Solicitudes!$G$3:$G$502,"Aprobada",Solicitudes!$L$3:$L$502,"Ausencia")&gt;0,"L",IF(COUNTIFS(Solicitudes!$A$3:$A$502,$A74,Solicitudes!$D$3:$D$502,"&lt;="&amp;R$3,Solicitudes!$E$3:$E$502,"&gt;="&amp;R$3,Solicitudes!$G$3:$G$502,"Solicitada")+COUNTIFS(Solicitudes!$A$3:$A$502,$A74,Solicitudes!$D$3:$D$502,"&lt;="&amp;R$3,Solicitudes!$E$3:$E$502,"&gt;="&amp;R$3,Solicitudes!$G$3:$G$502,"Planificada")&gt;0,"P",""))))</f>
        <v/>
      </c>
      <c r="S74" s="27">
        <f>IF(OR(S$3="",$A74=""),"",IF(COUNTIFS(Solicitudes!$A$3:$A$502,$A74,Solicitudes!$D$3:$D$502,"&lt;="&amp;S$3,Solicitudes!$E$3:$E$502,"&gt;="&amp;S$3,Solicitudes!$G$3:$G$502,"Aprobada",Solicitudes!$L$3:$L$502,"&lt;&gt;Licencia",Solicitudes!$L$3:$L$502,"&lt;&gt;Ausencia")&gt;0,"V",IF(COUNTIFS(Solicitudes!$A$3:$A$502,$A74,Solicitudes!$D$3:$D$502,"&lt;="&amp;S$3,Solicitudes!$E$3:$E$502,"&gt;="&amp;S$3,Solicitudes!$G$3:$G$502,"Aprobada",Solicitudes!$L$3:$L$502,"Licencia")+COUNTIFS(Solicitudes!$A$3:$A$502,$A74,Solicitudes!$D$3:$D$502,"&lt;="&amp;S$3,Solicitudes!$E$3:$E$502,"&gt;="&amp;S$3,Solicitudes!$G$3:$G$502,"Aprobada",Solicitudes!$L$3:$L$502,"Ausencia")&gt;0,"L",IF(COUNTIFS(Solicitudes!$A$3:$A$502,$A74,Solicitudes!$D$3:$D$502,"&lt;="&amp;S$3,Solicitudes!$E$3:$E$502,"&gt;="&amp;S$3,Solicitudes!$G$3:$G$502,"Solicitada")+COUNTIFS(Solicitudes!$A$3:$A$502,$A74,Solicitudes!$D$3:$D$502,"&lt;="&amp;S$3,Solicitudes!$E$3:$E$502,"&gt;="&amp;S$3,Solicitudes!$G$3:$G$502,"Planificada")&gt;0,"P",""))))</f>
        <v/>
      </c>
      <c r="T74" s="27">
        <f>IF(OR(T$3="",$A74=""),"",IF(COUNTIFS(Solicitudes!$A$3:$A$502,$A74,Solicitudes!$D$3:$D$502,"&lt;="&amp;T$3,Solicitudes!$E$3:$E$502,"&gt;="&amp;T$3,Solicitudes!$G$3:$G$502,"Aprobada",Solicitudes!$L$3:$L$502,"&lt;&gt;Licencia",Solicitudes!$L$3:$L$502,"&lt;&gt;Ausencia")&gt;0,"V",IF(COUNTIFS(Solicitudes!$A$3:$A$502,$A74,Solicitudes!$D$3:$D$502,"&lt;="&amp;T$3,Solicitudes!$E$3:$E$502,"&gt;="&amp;T$3,Solicitudes!$G$3:$G$502,"Aprobada",Solicitudes!$L$3:$L$502,"Licencia")+COUNTIFS(Solicitudes!$A$3:$A$502,$A74,Solicitudes!$D$3:$D$502,"&lt;="&amp;T$3,Solicitudes!$E$3:$E$502,"&gt;="&amp;T$3,Solicitudes!$G$3:$G$502,"Aprobada",Solicitudes!$L$3:$L$502,"Ausencia")&gt;0,"L",IF(COUNTIFS(Solicitudes!$A$3:$A$502,$A74,Solicitudes!$D$3:$D$502,"&lt;="&amp;T$3,Solicitudes!$E$3:$E$502,"&gt;="&amp;T$3,Solicitudes!$G$3:$G$502,"Solicitada")+COUNTIFS(Solicitudes!$A$3:$A$502,$A74,Solicitudes!$D$3:$D$502,"&lt;="&amp;T$3,Solicitudes!$E$3:$E$502,"&gt;="&amp;T$3,Solicitudes!$G$3:$G$502,"Planificada")&gt;0,"P",""))))</f>
        <v/>
      </c>
      <c r="U74" s="27">
        <f>IF(OR(U$3="",$A74=""),"",IF(COUNTIFS(Solicitudes!$A$3:$A$502,$A74,Solicitudes!$D$3:$D$502,"&lt;="&amp;U$3,Solicitudes!$E$3:$E$502,"&gt;="&amp;U$3,Solicitudes!$G$3:$G$502,"Aprobada",Solicitudes!$L$3:$L$502,"&lt;&gt;Licencia",Solicitudes!$L$3:$L$502,"&lt;&gt;Ausencia")&gt;0,"V",IF(COUNTIFS(Solicitudes!$A$3:$A$502,$A74,Solicitudes!$D$3:$D$502,"&lt;="&amp;U$3,Solicitudes!$E$3:$E$502,"&gt;="&amp;U$3,Solicitudes!$G$3:$G$502,"Aprobada",Solicitudes!$L$3:$L$502,"Licencia")+COUNTIFS(Solicitudes!$A$3:$A$502,$A74,Solicitudes!$D$3:$D$502,"&lt;="&amp;U$3,Solicitudes!$E$3:$E$502,"&gt;="&amp;U$3,Solicitudes!$G$3:$G$502,"Aprobada",Solicitudes!$L$3:$L$502,"Ausencia")&gt;0,"L",IF(COUNTIFS(Solicitudes!$A$3:$A$502,$A74,Solicitudes!$D$3:$D$502,"&lt;="&amp;U$3,Solicitudes!$E$3:$E$502,"&gt;="&amp;U$3,Solicitudes!$G$3:$G$502,"Solicitada")+COUNTIFS(Solicitudes!$A$3:$A$502,$A74,Solicitudes!$D$3:$D$502,"&lt;="&amp;U$3,Solicitudes!$E$3:$E$502,"&gt;="&amp;U$3,Solicitudes!$G$3:$G$502,"Planificada")&gt;0,"P",""))))</f>
        <v/>
      </c>
      <c r="V74" s="27">
        <f>IF(OR(V$3="",$A74=""),"",IF(COUNTIFS(Solicitudes!$A$3:$A$502,$A74,Solicitudes!$D$3:$D$502,"&lt;="&amp;V$3,Solicitudes!$E$3:$E$502,"&gt;="&amp;V$3,Solicitudes!$G$3:$G$502,"Aprobada",Solicitudes!$L$3:$L$502,"&lt;&gt;Licencia",Solicitudes!$L$3:$L$502,"&lt;&gt;Ausencia")&gt;0,"V",IF(COUNTIFS(Solicitudes!$A$3:$A$502,$A74,Solicitudes!$D$3:$D$502,"&lt;="&amp;V$3,Solicitudes!$E$3:$E$502,"&gt;="&amp;V$3,Solicitudes!$G$3:$G$502,"Aprobada",Solicitudes!$L$3:$L$502,"Licencia")+COUNTIFS(Solicitudes!$A$3:$A$502,$A74,Solicitudes!$D$3:$D$502,"&lt;="&amp;V$3,Solicitudes!$E$3:$E$502,"&gt;="&amp;V$3,Solicitudes!$G$3:$G$502,"Aprobada",Solicitudes!$L$3:$L$502,"Ausencia")&gt;0,"L",IF(COUNTIFS(Solicitudes!$A$3:$A$502,$A74,Solicitudes!$D$3:$D$502,"&lt;="&amp;V$3,Solicitudes!$E$3:$E$502,"&gt;="&amp;V$3,Solicitudes!$G$3:$G$502,"Solicitada")+COUNTIFS(Solicitudes!$A$3:$A$502,$A74,Solicitudes!$D$3:$D$502,"&lt;="&amp;V$3,Solicitudes!$E$3:$E$502,"&gt;="&amp;V$3,Solicitudes!$G$3:$G$502,"Planificada")&gt;0,"P",""))))</f>
        <v/>
      </c>
      <c r="W74" s="27">
        <f>IF(OR(W$3="",$A74=""),"",IF(COUNTIFS(Solicitudes!$A$3:$A$502,$A74,Solicitudes!$D$3:$D$502,"&lt;="&amp;W$3,Solicitudes!$E$3:$E$502,"&gt;="&amp;W$3,Solicitudes!$G$3:$G$502,"Aprobada",Solicitudes!$L$3:$L$502,"&lt;&gt;Licencia",Solicitudes!$L$3:$L$502,"&lt;&gt;Ausencia")&gt;0,"V",IF(COUNTIFS(Solicitudes!$A$3:$A$502,$A74,Solicitudes!$D$3:$D$502,"&lt;="&amp;W$3,Solicitudes!$E$3:$E$502,"&gt;="&amp;W$3,Solicitudes!$G$3:$G$502,"Aprobada",Solicitudes!$L$3:$L$502,"Licencia")+COUNTIFS(Solicitudes!$A$3:$A$502,$A74,Solicitudes!$D$3:$D$502,"&lt;="&amp;W$3,Solicitudes!$E$3:$E$502,"&gt;="&amp;W$3,Solicitudes!$G$3:$G$502,"Aprobada",Solicitudes!$L$3:$L$502,"Ausencia")&gt;0,"L",IF(COUNTIFS(Solicitudes!$A$3:$A$502,$A74,Solicitudes!$D$3:$D$502,"&lt;="&amp;W$3,Solicitudes!$E$3:$E$502,"&gt;="&amp;W$3,Solicitudes!$G$3:$G$502,"Solicitada")+COUNTIFS(Solicitudes!$A$3:$A$502,$A74,Solicitudes!$D$3:$D$502,"&lt;="&amp;W$3,Solicitudes!$E$3:$E$502,"&gt;="&amp;W$3,Solicitudes!$G$3:$G$502,"Planificada")&gt;0,"P",""))))</f>
        <v/>
      </c>
      <c r="X74" s="27">
        <f>IF(OR(X$3="",$A74=""),"",IF(COUNTIFS(Solicitudes!$A$3:$A$502,$A74,Solicitudes!$D$3:$D$502,"&lt;="&amp;X$3,Solicitudes!$E$3:$E$502,"&gt;="&amp;X$3,Solicitudes!$G$3:$G$502,"Aprobada",Solicitudes!$L$3:$L$502,"&lt;&gt;Licencia",Solicitudes!$L$3:$L$502,"&lt;&gt;Ausencia")&gt;0,"V",IF(COUNTIFS(Solicitudes!$A$3:$A$502,$A74,Solicitudes!$D$3:$D$502,"&lt;="&amp;X$3,Solicitudes!$E$3:$E$502,"&gt;="&amp;X$3,Solicitudes!$G$3:$G$502,"Aprobada",Solicitudes!$L$3:$L$502,"Licencia")+COUNTIFS(Solicitudes!$A$3:$A$502,$A74,Solicitudes!$D$3:$D$502,"&lt;="&amp;X$3,Solicitudes!$E$3:$E$502,"&gt;="&amp;X$3,Solicitudes!$G$3:$G$502,"Aprobada",Solicitudes!$L$3:$L$502,"Ausencia")&gt;0,"L",IF(COUNTIFS(Solicitudes!$A$3:$A$502,$A74,Solicitudes!$D$3:$D$502,"&lt;="&amp;X$3,Solicitudes!$E$3:$E$502,"&gt;="&amp;X$3,Solicitudes!$G$3:$G$502,"Solicitada")+COUNTIFS(Solicitudes!$A$3:$A$502,$A74,Solicitudes!$D$3:$D$502,"&lt;="&amp;X$3,Solicitudes!$E$3:$E$502,"&gt;="&amp;X$3,Solicitudes!$G$3:$G$502,"Planificada")&gt;0,"P",""))))</f>
        <v/>
      </c>
      <c r="Y74" s="27">
        <f>IF(OR(Y$3="",$A74=""),"",IF(COUNTIFS(Solicitudes!$A$3:$A$502,$A74,Solicitudes!$D$3:$D$502,"&lt;="&amp;Y$3,Solicitudes!$E$3:$E$502,"&gt;="&amp;Y$3,Solicitudes!$G$3:$G$502,"Aprobada",Solicitudes!$L$3:$L$502,"&lt;&gt;Licencia",Solicitudes!$L$3:$L$502,"&lt;&gt;Ausencia")&gt;0,"V",IF(COUNTIFS(Solicitudes!$A$3:$A$502,$A74,Solicitudes!$D$3:$D$502,"&lt;="&amp;Y$3,Solicitudes!$E$3:$E$502,"&gt;="&amp;Y$3,Solicitudes!$G$3:$G$502,"Aprobada",Solicitudes!$L$3:$L$502,"Licencia")+COUNTIFS(Solicitudes!$A$3:$A$502,$A74,Solicitudes!$D$3:$D$502,"&lt;="&amp;Y$3,Solicitudes!$E$3:$E$502,"&gt;="&amp;Y$3,Solicitudes!$G$3:$G$502,"Aprobada",Solicitudes!$L$3:$L$502,"Ausencia")&gt;0,"L",IF(COUNTIFS(Solicitudes!$A$3:$A$502,$A74,Solicitudes!$D$3:$D$502,"&lt;="&amp;Y$3,Solicitudes!$E$3:$E$502,"&gt;="&amp;Y$3,Solicitudes!$G$3:$G$502,"Solicitada")+COUNTIFS(Solicitudes!$A$3:$A$502,$A74,Solicitudes!$D$3:$D$502,"&lt;="&amp;Y$3,Solicitudes!$E$3:$E$502,"&gt;="&amp;Y$3,Solicitudes!$G$3:$G$502,"Planificada")&gt;0,"P",""))))</f>
        <v/>
      </c>
      <c r="Z74" s="27">
        <f>IF(OR(Z$3="",$A74=""),"",IF(COUNTIFS(Solicitudes!$A$3:$A$502,$A74,Solicitudes!$D$3:$D$502,"&lt;="&amp;Z$3,Solicitudes!$E$3:$E$502,"&gt;="&amp;Z$3,Solicitudes!$G$3:$G$502,"Aprobada",Solicitudes!$L$3:$L$502,"&lt;&gt;Licencia",Solicitudes!$L$3:$L$502,"&lt;&gt;Ausencia")&gt;0,"V",IF(COUNTIFS(Solicitudes!$A$3:$A$502,$A74,Solicitudes!$D$3:$D$502,"&lt;="&amp;Z$3,Solicitudes!$E$3:$E$502,"&gt;="&amp;Z$3,Solicitudes!$G$3:$G$502,"Aprobada",Solicitudes!$L$3:$L$502,"Licencia")+COUNTIFS(Solicitudes!$A$3:$A$502,$A74,Solicitudes!$D$3:$D$502,"&lt;="&amp;Z$3,Solicitudes!$E$3:$E$502,"&gt;="&amp;Z$3,Solicitudes!$G$3:$G$502,"Aprobada",Solicitudes!$L$3:$L$502,"Ausencia")&gt;0,"L",IF(COUNTIFS(Solicitudes!$A$3:$A$502,$A74,Solicitudes!$D$3:$D$502,"&lt;="&amp;Z$3,Solicitudes!$E$3:$E$502,"&gt;="&amp;Z$3,Solicitudes!$G$3:$G$502,"Solicitada")+COUNTIFS(Solicitudes!$A$3:$A$502,$A74,Solicitudes!$D$3:$D$502,"&lt;="&amp;Z$3,Solicitudes!$E$3:$E$502,"&gt;="&amp;Z$3,Solicitudes!$G$3:$G$502,"Planificada")&gt;0,"P",""))))</f>
        <v/>
      </c>
      <c r="AA74" s="27">
        <f>IF(OR(AA$3="",$A74=""),"",IF(COUNTIFS(Solicitudes!$A$3:$A$502,$A74,Solicitudes!$D$3:$D$502,"&lt;="&amp;AA$3,Solicitudes!$E$3:$E$502,"&gt;="&amp;AA$3,Solicitudes!$G$3:$G$502,"Aprobada",Solicitudes!$L$3:$L$502,"&lt;&gt;Licencia",Solicitudes!$L$3:$L$502,"&lt;&gt;Ausencia")&gt;0,"V",IF(COUNTIFS(Solicitudes!$A$3:$A$502,$A74,Solicitudes!$D$3:$D$502,"&lt;="&amp;AA$3,Solicitudes!$E$3:$E$502,"&gt;="&amp;AA$3,Solicitudes!$G$3:$G$502,"Aprobada",Solicitudes!$L$3:$L$502,"Licencia")+COUNTIFS(Solicitudes!$A$3:$A$502,$A74,Solicitudes!$D$3:$D$502,"&lt;="&amp;AA$3,Solicitudes!$E$3:$E$502,"&gt;="&amp;AA$3,Solicitudes!$G$3:$G$502,"Aprobada",Solicitudes!$L$3:$L$502,"Ausencia")&gt;0,"L",IF(COUNTIFS(Solicitudes!$A$3:$A$502,$A74,Solicitudes!$D$3:$D$502,"&lt;="&amp;AA$3,Solicitudes!$E$3:$E$502,"&gt;="&amp;AA$3,Solicitudes!$G$3:$G$502,"Solicitada")+COUNTIFS(Solicitudes!$A$3:$A$502,$A74,Solicitudes!$D$3:$D$502,"&lt;="&amp;AA$3,Solicitudes!$E$3:$E$502,"&gt;="&amp;AA$3,Solicitudes!$G$3:$G$502,"Planificada")&gt;0,"P",""))))</f>
        <v/>
      </c>
      <c r="AB74" s="27">
        <f>IF(OR(AB$3="",$A74=""),"",IF(COUNTIFS(Solicitudes!$A$3:$A$502,$A74,Solicitudes!$D$3:$D$502,"&lt;="&amp;AB$3,Solicitudes!$E$3:$E$502,"&gt;="&amp;AB$3,Solicitudes!$G$3:$G$502,"Aprobada",Solicitudes!$L$3:$L$502,"&lt;&gt;Licencia",Solicitudes!$L$3:$L$502,"&lt;&gt;Ausencia")&gt;0,"V",IF(COUNTIFS(Solicitudes!$A$3:$A$502,$A74,Solicitudes!$D$3:$D$502,"&lt;="&amp;AB$3,Solicitudes!$E$3:$E$502,"&gt;="&amp;AB$3,Solicitudes!$G$3:$G$502,"Aprobada",Solicitudes!$L$3:$L$502,"Licencia")+COUNTIFS(Solicitudes!$A$3:$A$502,$A74,Solicitudes!$D$3:$D$502,"&lt;="&amp;AB$3,Solicitudes!$E$3:$E$502,"&gt;="&amp;AB$3,Solicitudes!$G$3:$G$502,"Aprobada",Solicitudes!$L$3:$L$502,"Ausencia")&gt;0,"L",IF(COUNTIFS(Solicitudes!$A$3:$A$502,$A74,Solicitudes!$D$3:$D$502,"&lt;="&amp;AB$3,Solicitudes!$E$3:$E$502,"&gt;="&amp;AB$3,Solicitudes!$G$3:$G$502,"Solicitada")+COUNTIFS(Solicitudes!$A$3:$A$502,$A74,Solicitudes!$D$3:$D$502,"&lt;="&amp;AB$3,Solicitudes!$E$3:$E$502,"&gt;="&amp;AB$3,Solicitudes!$G$3:$G$502,"Planificada")&gt;0,"P",""))))</f>
        <v/>
      </c>
      <c r="AC74" s="27">
        <f>IF(OR(AC$3="",$A74=""),"",IF(COUNTIFS(Solicitudes!$A$3:$A$502,$A74,Solicitudes!$D$3:$D$502,"&lt;="&amp;AC$3,Solicitudes!$E$3:$E$502,"&gt;="&amp;AC$3,Solicitudes!$G$3:$G$502,"Aprobada",Solicitudes!$L$3:$L$502,"&lt;&gt;Licencia",Solicitudes!$L$3:$L$502,"&lt;&gt;Ausencia")&gt;0,"V",IF(COUNTIFS(Solicitudes!$A$3:$A$502,$A74,Solicitudes!$D$3:$D$502,"&lt;="&amp;AC$3,Solicitudes!$E$3:$E$502,"&gt;="&amp;AC$3,Solicitudes!$G$3:$G$502,"Aprobada",Solicitudes!$L$3:$L$502,"Licencia")+COUNTIFS(Solicitudes!$A$3:$A$502,$A74,Solicitudes!$D$3:$D$502,"&lt;="&amp;AC$3,Solicitudes!$E$3:$E$502,"&gt;="&amp;AC$3,Solicitudes!$G$3:$G$502,"Aprobada",Solicitudes!$L$3:$L$502,"Ausencia")&gt;0,"L",IF(COUNTIFS(Solicitudes!$A$3:$A$502,$A74,Solicitudes!$D$3:$D$502,"&lt;="&amp;AC$3,Solicitudes!$E$3:$E$502,"&gt;="&amp;AC$3,Solicitudes!$G$3:$G$502,"Solicitada")+COUNTIFS(Solicitudes!$A$3:$A$502,$A74,Solicitudes!$D$3:$D$502,"&lt;="&amp;AC$3,Solicitudes!$E$3:$E$502,"&gt;="&amp;AC$3,Solicitudes!$G$3:$G$502,"Planificada")&gt;0,"P",""))))</f>
        <v/>
      </c>
      <c r="AD74" s="27">
        <f>IF(OR(AD$3="",$A74=""),"",IF(COUNTIFS(Solicitudes!$A$3:$A$502,$A74,Solicitudes!$D$3:$D$502,"&lt;="&amp;AD$3,Solicitudes!$E$3:$E$502,"&gt;="&amp;AD$3,Solicitudes!$G$3:$G$502,"Aprobada",Solicitudes!$L$3:$L$502,"&lt;&gt;Licencia",Solicitudes!$L$3:$L$502,"&lt;&gt;Ausencia")&gt;0,"V",IF(COUNTIFS(Solicitudes!$A$3:$A$502,$A74,Solicitudes!$D$3:$D$502,"&lt;="&amp;AD$3,Solicitudes!$E$3:$E$502,"&gt;="&amp;AD$3,Solicitudes!$G$3:$G$502,"Aprobada",Solicitudes!$L$3:$L$502,"Licencia")+COUNTIFS(Solicitudes!$A$3:$A$502,$A74,Solicitudes!$D$3:$D$502,"&lt;="&amp;AD$3,Solicitudes!$E$3:$E$502,"&gt;="&amp;AD$3,Solicitudes!$G$3:$G$502,"Aprobada",Solicitudes!$L$3:$L$502,"Ausencia")&gt;0,"L",IF(COUNTIFS(Solicitudes!$A$3:$A$502,$A74,Solicitudes!$D$3:$D$502,"&lt;="&amp;AD$3,Solicitudes!$E$3:$E$502,"&gt;="&amp;AD$3,Solicitudes!$G$3:$G$502,"Solicitada")+COUNTIFS(Solicitudes!$A$3:$A$502,$A74,Solicitudes!$D$3:$D$502,"&lt;="&amp;AD$3,Solicitudes!$E$3:$E$502,"&gt;="&amp;AD$3,Solicitudes!$G$3:$G$502,"Planificada")&gt;0,"P",""))))</f>
        <v/>
      </c>
      <c r="AE74" s="27">
        <f>IF(OR(AE$3="",$A74=""),"",IF(COUNTIFS(Solicitudes!$A$3:$A$502,$A74,Solicitudes!$D$3:$D$502,"&lt;="&amp;AE$3,Solicitudes!$E$3:$E$502,"&gt;="&amp;AE$3,Solicitudes!$G$3:$G$502,"Aprobada",Solicitudes!$L$3:$L$502,"&lt;&gt;Licencia",Solicitudes!$L$3:$L$502,"&lt;&gt;Ausencia")&gt;0,"V",IF(COUNTIFS(Solicitudes!$A$3:$A$502,$A74,Solicitudes!$D$3:$D$502,"&lt;="&amp;AE$3,Solicitudes!$E$3:$E$502,"&gt;="&amp;AE$3,Solicitudes!$G$3:$G$502,"Aprobada",Solicitudes!$L$3:$L$502,"Licencia")+COUNTIFS(Solicitudes!$A$3:$A$502,$A74,Solicitudes!$D$3:$D$502,"&lt;="&amp;AE$3,Solicitudes!$E$3:$E$502,"&gt;="&amp;AE$3,Solicitudes!$G$3:$G$502,"Aprobada",Solicitudes!$L$3:$L$502,"Ausencia")&gt;0,"L",IF(COUNTIFS(Solicitudes!$A$3:$A$502,$A74,Solicitudes!$D$3:$D$502,"&lt;="&amp;AE$3,Solicitudes!$E$3:$E$502,"&gt;="&amp;AE$3,Solicitudes!$G$3:$G$502,"Solicitada")+COUNTIFS(Solicitudes!$A$3:$A$502,$A74,Solicitudes!$D$3:$D$502,"&lt;="&amp;AE$3,Solicitudes!$E$3:$E$502,"&gt;="&amp;AE$3,Solicitudes!$G$3:$G$502,"Planificada")&gt;0,"P",""))))</f>
        <v/>
      </c>
      <c r="AF74" s="27">
        <f>IF(OR(AF$3="",$A74=""),"",IF(COUNTIFS(Solicitudes!$A$3:$A$502,$A74,Solicitudes!$D$3:$D$502,"&lt;="&amp;AF$3,Solicitudes!$E$3:$E$502,"&gt;="&amp;AF$3,Solicitudes!$G$3:$G$502,"Aprobada",Solicitudes!$L$3:$L$502,"&lt;&gt;Licencia",Solicitudes!$L$3:$L$502,"&lt;&gt;Ausencia")&gt;0,"V",IF(COUNTIFS(Solicitudes!$A$3:$A$502,$A74,Solicitudes!$D$3:$D$502,"&lt;="&amp;AF$3,Solicitudes!$E$3:$E$502,"&gt;="&amp;AF$3,Solicitudes!$G$3:$G$502,"Aprobada",Solicitudes!$L$3:$L$502,"Licencia")+COUNTIFS(Solicitudes!$A$3:$A$502,$A74,Solicitudes!$D$3:$D$502,"&lt;="&amp;AF$3,Solicitudes!$E$3:$E$502,"&gt;="&amp;AF$3,Solicitudes!$G$3:$G$502,"Aprobada",Solicitudes!$L$3:$L$502,"Ausencia")&gt;0,"L",IF(COUNTIFS(Solicitudes!$A$3:$A$502,$A74,Solicitudes!$D$3:$D$502,"&lt;="&amp;AF$3,Solicitudes!$E$3:$E$502,"&gt;="&amp;AF$3,Solicitudes!$G$3:$G$502,"Solicitada")+COUNTIFS(Solicitudes!$A$3:$A$502,$A74,Solicitudes!$D$3:$D$502,"&lt;="&amp;AF$3,Solicitudes!$E$3:$E$502,"&gt;="&amp;AF$3,Solicitudes!$G$3:$G$502,"Planificada")&gt;0,"P",""))))</f>
        <v/>
      </c>
      <c r="AG74" s="27">
        <f>IF(OR(AG$3="",$A74=""),"",IF(COUNTIFS(Solicitudes!$A$3:$A$502,$A74,Solicitudes!$D$3:$D$502,"&lt;="&amp;AG$3,Solicitudes!$E$3:$E$502,"&gt;="&amp;AG$3,Solicitudes!$G$3:$G$502,"Aprobada",Solicitudes!$L$3:$L$502,"&lt;&gt;Licencia",Solicitudes!$L$3:$L$502,"&lt;&gt;Ausencia")&gt;0,"V",IF(COUNTIFS(Solicitudes!$A$3:$A$502,$A74,Solicitudes!$D$3:$D$502,"&lt;="&amp;AG$3,Solicitudes!$E$3:$E$502,"&gt;="&amp;AG$3,Solicitudes!$G$3:$G$502,"Aprobada",Solicitudes!$L$3:$L$502,"Licencia")+COUNTIFS(Solicitudes!$A$3:$A$502,$A74,Solicitudes!$D$3:$D$502,"&lt;="&amp;AG$3,Solicitudes!$E$3:$E$502,"&gt;="&amp;AG$3,Solicitudes!$G$3:$G$502,"Aprobada",Solicitudes!$L$3:$L$502,"Ausencia")&gt;0,"L",IF(COUNTIFS(Solicitudes!$A$3:$A$502,$A74,Solicitudes!$D$3:$D$502,"&lt;="&amp;AG$3,Solicitudes!$E$3:$E$502,"&gt;="&amp;AG$3,Solicitudes!$G$3:$G$502,"Solicitada")+COUNTIFS(Solicitudes!$A$3:$A$502,$A74,Solicitudes!$D$3:$D$502,"&lt;="&amp;AG$3,Solicitudes!$E$3:$E$502,"&gt;="&amp;AG$3,Solicitudes!$G$3:$G$502,"Planificada")&gt;0,"P",""))))</f>
        <v/>
      </c>
    </row>
    <row r="75">
      <c r="A75">
        <f>IF(Saldos!A75="","",Saldos!A75)</f>
        <v/>
      </c>
      <c r="B75">
        <f>IF(A75="","",Saldos!B75)</f>
        <v/>
      </c>
      <c r="C75" s="27">
        <f>IF(OR(C$3="",$A75=""),"",IF(COUNTIFS(Solicitudes!$A$3:$A$502,$A75,Solicitudes!$D$3:$D$502,"&lt;="&amp;C$3,Solicitudes!$E$3:$E$502,"&gt;="&amp;C$3,Solicitudes!$G$3:$G$502,"Aprobada",Solicitudes!$L$3:$L$502,"&lt;&gt;Licencia",Solicitudes!$L$3:$L$502,"&lt;&gt;Ausencia")&gt;0,"V",IF(COUNTIFS(Solicitudes!$A$3:$A$502,$A75,Solicitudes!$D$3:$D$502,"&lt;="&amp;C$3,Solicitudes!$E$3:$E$502,"&gt;="&amp;C$3,Solicitudes!$G$3:$G$502,"Aprobada",Solicitudes!$L$3:$L$502,"Licencia")+COUNTIFS(Solicitudes!$A$3:$A$502,$A75,Solicitudes!$D$3:$D$502,"&lt;="&amp;C$3,Solicitudes!$E$3:$E$502,"&gt;="&amp;C$3,Solicitudes!$G$3:$G$502,"Aprobada",Solicitudes!$L$3:$L$502,"Ausencia")&gt;0,"L",IF(COUNTIFS(Solicitudes!$A$3:$A$502,$A75,Solicitudes!$D$3:$D$502,"&lt;="&amp;C$3,Solicitudes!$E$3:$E$502,"&gt;="&amp;C$3,Solicitudes!$G$3:$G$502,"Solicitada")+COUNTIFS(Solicitudes!$A$3:$A$502,$A75,Solicitudes!$D$3:$D$502,"&lt;="&amp;C$3,Solicitudes!$E$3:$E$502,"&gt;="&amp;C$3,Solicitudes!$G$3:$G$502,"Planificada")&gt;0,"P",""))))</f>
        <v/>
      </c>
      <c r="D75" s="27">
        <f>IF(OR(D$3="",$A75=""),"",IF(COUNTIFS(Solicitudes!$A$3:$A$502,$A75,Solicitudes!$D$3:$D$502,"&lt;="&amp;D$3,Solicitudes!$E$3:$E$502,"&gt;="&amp;D$3,Solicitudes!$G$3:$G$502,"Aprobada",Solicitudes!$L$3:$L$502,"&lt;&gt;Licencia",Solicitudes!$L$3:$L$502,"&lt;&gt;Ausencia")&gt;0,"V",IF(COUNTIFS(Solicitudes!$A$3:$A$502,$A75,Solicitudes!$D$3:$D$502,"&lt;="&amp;D$3,Solicitudes!$E$3:$E$502,"&gt;="&amp;D$3,Solicitudes!$G$3:$G$502,"Aprobada",Solicitudes!$L$3:$L$502,"Licencia")+COUNTIFS(Solicitudes!$A$3:$A$502,$A75,Solicitudes!$D$3:$D$502,"&lt;="&amp;D$3,Solicitudes!$E$3:$E$502,"&gt;="&amp;D$3,Solicitudes!$G$3:$G$502,"Aprobada",Solicitudes!$L$3:$L$502,"Ausencia")&gt;0,"L",IF(COUNTIFS(Solicitudes!$A$3:$A$502,$A75,Solicitudes!$D$3:$D$502,"&lt;="&amp;D$3,Solicitudes!$E$3:$E$502,"&gt;="&amp;D$3,Solicitudes!$G$3:$G$502,"Solicitada")+COUNTIFS(Solicitudes!$A$3:$A$502,$A75,Solicitudes!$D$3:$D$502,"&lt;="&amp;D$3,Solicitudes!$E$3:$E$502,"&gt;="&amp;D$3,Solicitudes!$G$3:$G$502,"Planificada")&gt;0,"P",""))))</f>
        <v/>
      </c>
      <c r="E75" s="27">
        <f>IF(OR(E$3="",$A75=""),"",IF(COUNTIFS(Solicitudes!$A$3:$A$502,$A75,Solicitudes!$D$3:$D$502,"&lt;="&amp;E$3,Solicitudes!$E$3:$E$502,"&gt;="&amp;E$3,Solicitudes!$G$3:$G$502,"Aprobada",Solicitudes!$L$3:$L$502,"&lt;&gt;Licencia",Solicitudes!$L$3:$L$502,"&lt;&gt;Ausencia")&gt;0,"V",IF(COUNTIFS(Solicitudes!$A$3:$A$502,$A75,Solicitudes!$D$3:$D$502,"&lt;="&amp;E$3,Solicitudes!$E$3:$E$502,"&gt;="&amp;E$3,Solicitudes!$G$3:$G$502,"Aprobada",Solicitudes!$L$3:$L$502,"Licencia")+COUNTIFS(Solicitudes!$A$3:$A$502,$A75,Solicitudes!$D$3:$D$502,"&lt;="&amp;E$3,Solicitudes!$E$3:$E$502,"&gt;="&amp;E$3,Solicitudes!$G$3:$G$502,"Aprobada",Solicitudes!$L$3:$L$502,"Ausencia")&gt;0,"L",IF(COUNTIFS(Solicitudes!$A$3:$A$502,$A75,Solicitudes!$D$3:$D$502,"&lt;="&amp;E$3,Solicitudes!$E$3:$E$502,"&gt;="&amp;E$3,Solicitudes!$G$3:$G$502,"Solicitada")+COUNTIFS(Solicitudes!$A$3:$A$502,$A75,Solicitudes!$D$3:$D$502,"&lt;="&amp;E$3,Solicitudes!$E$3:$E$502,"&gt;="&amp;E$3,Solicitudes!$G$3:$G$502,"Planificada")&gt;0,"P",""))))</f>
        <v/>
      </c>
      <c r="F75" s="27">
        <f>IF(OR(F$3="",$A75=""),"",IF(COUNTIFS(Solicitudes!$A$3:$A$502,$A75,Solicitudes!$D$3:$D$502,"&lt;="&amp;F$3,Solicitudes!$E$3:$E$502,"&gt;="&amp;F$3,Solicitudes!$G$3:$G$502,"Aprobada",Solicitudes!$L$3:$L$502,"&lt;&gt;Licencia",Solicitudes!$L$3:$L$502,"&lt;&gt;Ausencia")&gt;0,"V",IF(COUNTIFS(Solicitudes!$A$3:$A$502,$A75,Solicitudes!$D$3:$D$502,"&lt;="&amp;F$3,Solicitudes!$E$3:$E$502,"&gt;="&amp;F$3,Solicitudes!$G$3:$G$502,"Aprobada",Solicitudes!$L$3:$L$502,"Licencia")+COUNTIFS(Solicitudes!$A$3:$A$502,$A75,Solicitudes!$D$3:$D$502,"&lt;="&amp;F$3,Solicitudes!$E$3:$E$502,"&gt;="&amp;F$3,Solicitudes!$G$3:$G$502,"Aprobada",Solicitudes!$L$3:$L$502,"Ausencia")&gt;0,"L",IF(COUNTIFS(Solicitudes!$A$3:$A$502,$A75,Solicitudes!$D$3:$D$502,"&lt;="&amp;F$3,Solicitudes!$E$3:$E$502,"&gt;="&amp;F$3,Solicitudes!$G$3:$G$502,"Solicitada")+COUNTIFS(Solicitudes!$A$3:$A$502,$A75,Solicitudes!$D$3:$D$502,"&lt;="&amp;F$3,Solicitudes!$E$3:$E$502,"&gt;="&amp;F$3,Solicitudes!$G$3:$G$502,"Planificada")&gt;0,"P",""))))</f>
        <v/>
      </c>
      <c r="G75" s="27">
        <f>IF(OR(G$3="",$A75=""),"",IF(COUNTIFS(Solicitudes!$A$3:$A$502,$A75,Solicitudes!$D$3:$D$502,"&lt;="&amp;G$3,Solicitudes!$E$3:$E$502,"&gt;="&amp;G$3,Solicitudes!$G$3:$G$502,"Aprobada",Solicitudes!$L$3:$L$502,"&lt;&gt;Licencia",Solicitudes!$L$3:$L$502,"&lt;&gt;Ausencia")&gt;0,"V",IF(COUNTIFS(Solicitudes!$A$3:$A$502,$A75,Solicitudes!$D$3:$D$502,"&lt;="&amp;G$3,Solicitudes!$E$3:$E$502,"&gt;="&amp;G$3,Solicitudes!$G$3:$G$502,"Aprobada",Solicitudes!$L$3:$L$502,"Licencia")+COUNTIFS(Solicitudes!$A$3:$A$502,$A75,Solicitudes!$D$3:$D$502,"&lt;="&amp;G$3,Solicitudes!$E$3:$E$502,"&gt;="&amp;G$3,Solicitudes!$G$3:$G$502,"Aprobada",Solicitudes!$L$3:$L$502,"Ausencia")&gt;0,"L",IF(COUNTIFS(Solicitudes!$A$3:$A$502,$A75,Solicitudes!$D$3:$D$502,"&lt;="&amp;G$3,Solicitudes!$E$3:$E$502,"&gt;="&amp;G$3,Solicitudes!$G$3:$G$502,"Solicitada")+COUNTIFS(Solicitudes!$A$3:$A$502,$A75,Solicitudes!$D$3:$D$502,"&lt;="&amp;G$3,Solicitudes!$E$3:$E$502,"&gt;="&amp;G$3,Solicitudes!$G$3:$G$502,"Planificada")&gt;0,"P",""))))</f>
        <v/>
      </c>
      <c r="H75" s="27">
        <f>IF(OR(H$3="",$A75=""),"",IF(COUNTIFS(Solicitudes!$A$3:$A$502,$A75,Solicitudes!$D$3:$D$502,"&lt;="&amp;H$3,Solicitudes!$E$3:$E$502,"&gt;="&amp;H$3,Solicitudes!$G$3:$G$502,"Aprobada",Solicitudes!$L$3:$L$502,"&lt;&gt;Licencia",Solicitudes!$L$3:$L$502,"&lt;&gt;Ausencia")&gt;0,"V",IF(COUNTIFS(Solicitudes!$A$3:$A$502,$A75,Solicitudes!$D$3:$D$502,"&lt;="&amp;H$3,Solicitudes!$E$3:$E$502,"&gt;="&amp;H$3,Solicitudes!$G$3:$G$502,"Aprobada",Solicitudes!$L$3:$L$502,"Licencia")+COUNTIFS(Solicitudes!$A$3:$A$502,$A75,Solicitudes!$D$3:$D$502,"&lt;="&amp;H$3,Solicitudes!$E$3:$E$502,"&gt;="&amp;H$3,Solicitudes!$G$3:$G$502,"Aprobada",Solicitudes!$L$3:$L$502,"Ausencia")&gt;0,"L",IF(COUNTIFS(Solicitudes!$A$3:$A$502,$A75,Solicitudes!$D$3:$D$502,"&lt;="&amp;H$3,Solicitudes!$E$3:$E$502,"&gt;="&amp;H$3,Solicitudes!$G$3:$G$502,"Solicitada")+COUNTIFS(Solicitudes!$A$3:$A$502,$A75,Solicitudes!$D$3:$D$502,"&lt;="&amp;H$3,Solicitudes!$E$3:$E$502,"&gt;="&amp;H$3,Solicitudes!$G$3:$G$502,"Planificada")&gt;0,"P",""))))</f>
        <v/>
      </c>
      <c r="I75" s="27">
        <f>IF(OR(I$3="",$A75=""),"",IF(COUNTIFS(Solicitudes!$A$3:$A$502,$A75,Solicitudes!$D$3:$D$502,"&lt;="&amp;I$3,Solicitudes!$E$3:$E$502,"&gt;="&amp;I$3,Solicitudes!$G$3:$G$502,"Aprobada",Solicitudes!$L$3:$L$502,"&lt;&gt;Licencia",Solicitudes!$L$3:$L$502,"&lt;&gt;Ausencia")&gt;0,"V",IF(COUNTIFS(Solicitudes!$A$3:$A$502,$A75,Solicitudes!$D$3:$D$502,"&lt;="&amp;I$3,Solicitudes!$E$3:$E$502,"&gt;="&amp;I$3,Solicitudes!$G$3:$G$502,"Aprobada",Solicitudes!$L$3:$L$502,"Licencia")+COUNTIFS(Solicitudes!$A$3:$A$502,$A75,Solicitudes!$D$3:$D$502,"&lt;="&amp;I$3,Solicitudes!$E$3:$E$502,"&gt;="&amp;I$3,Solicitudes!$G$3:$G$502,"Aprobada",Solicitudes!$L$3:$L$502,"Ausencia")&gt;0,"L",IF(COUNTIFS(Solicitudes!$A$3:$A$502,$A75,Solicitudes!$D$3:$D$502,"&lt;="&amp;I$3,Solicitudes!$E$3:$E$502,"&gt;="&amp;I$3,Solicitudes!$G$3:$G$502,"Solicitada")+COUNTIFS(Solicitudes!$A$3:$A$502,$A75,Solicitudes!$D$3:$D$502,"&lt;="&amp;I$3,Solicitudes!$E$3:$E$502,"&gt;="&amp;I$3,Solicitudes!$G$3:$G$502,"Planificada")&gt;0,"P",""))))</f>
        <v/>
      </c>
      <c r="J75" s="27">
        <f>IF(OR(J$3="",$A75=""),"",IF(COUNTIFS(Solicitudes!$A$3:$A$502,$A75,Solicitudes!$D$3:$D$502,"&lt;="&amp;J$3,Solicitudes!$E$3:$E$502,"&gt;="&amp;J$3,Solicitudes!$G$3:$G$502,"Aprobada",Solicitudes!$L$3:$L$502,"&lt;&gt;Licencia",Solicitudes!$L$3:$L$502,"&lt;&gt;Ausencia")&gt;0,"V",IF(COUNTIFS(Solicitudes!$A$3:$A$502,$A75,Solicitudes!$D$3:$D$502,"&lt;="&amp;J$3,Solicitudes!$E$3:$E$502,"&gt;="&amp;J$3,Solicitudes!$G$3:$G$502,"Aprobada",Solicitudes!$L$3:$L$502,"Licencia")+COUNTIFS(Solicitudes!$A$3:$A$502,$A75,Solicitudes!$D$3:$D$502,"&lt;="&amp;J$3,Solicitudes!$E$3:$E$502,"&gt;="&amp;J$3,Solicitudes!$G$3:$G$502,"Aprobada",Solicitudes!$L$3:$L$502,"Ausencia")&gt;0,"L",IF(COUNTIFS(Solicitudes!$A$3:$A$502,$A75,Solicitudes!$D$3:$D$502,"&lt;="&amp;J$3,Solicitudes!$E$3:$E$502,"&gt;="&amp;J$3,Solicitudes!$G$3:$G$502,"Solicitada")+COUNTIFS(Solicitudes!$A$3:$A$502,$A75,Solicitudes!$D$3:$D$502,"&lt;="&amp;J$3,Solicitudes!$E$3:$E$502,"&gt;="&amp;J$3,Solicitudes!$G$3:$G$502,"Planificada")&gt;0,"P",""))))</f>
        <v/>
      </c>
      <c r="K75" s="27">
        <f>IF(OR(K$3="",$A75=""),"",IF(COUNTIFS(Solicitudes!$A$3:$A$502,$A75,Solicitudes!$D$3:$D$502,"&lt;="&amp;K$3,Solicitudes!$E$3:$E$502,"&gt;="&amp;K$3,Solicitudes!$G$3:$G$502,"Aprobada",Solicitudes!$L$3:$L$502,"&lt;&gt;Licencia",Solicitudes!$L$3:$L$502,"&lt;&gt;Ausencia")&gt;0,"V",IF(COUNTIFS(Solicitudes!$A$3:$A$502,$A75,Solicitudes!$D$3:$D$502,"&lt;="&amp;K$3,Solicitudes!$E$3:$E$502,"&gt;="&amp;K$3,Solicitudes!$G$3:$G$502,"Aprobada",Solicitudes!$L$3:$L$502,"Licencia")+COUNTIFS(Solicitudes!$A$3:$A$502,$A75,Solicitudes!$D$3:$D$502,"&lt;="&amp;K$3,Solicitudes!$E$3:$E$502,"&gt;="&amp;K$3,Solicitudes!$G$3:$G$502,"Aprobada",Solicitudes!$L$3:$L$502,"Ausencia")&gt;0,"L",IF(COUNTIFS(Solicitudes!$A$3:$A$502,$A75,Solicitudes!$D$3:$D$502,"&lt;="&amp;K$3,Solicitudes!$E$3:$E$502,"&gt;="&amp;K$3,Solicitudes!$G$3:$G$502,"Solicitada")+COUNTIFS(Solicitudes!$A$3:$A$502,$A75,Solicitudes!$D$3:$D$502,"&lt;="&amp;K$3,Solicitudes!$E$3:$E$502,"&gt;="&amp;K$3,Solicitudes!$G$3:$G$502,"Planificada")&gt;0,"P",""))))</f>
        <v/>
      </c>
      <c r="L75" s="27">
        <f>IF(OR(L$3="",$A75=""),"",IF(COUNTIFS(Solicitudes!$A$3:$A$502,$A75,Solicitudes!$D$3:$D$502,"&lt;="&amp;L$3,Solicitudes!$E$3:$E$502,"&gt;="&amp;L$3,Solicitudes!$G$3:$G$502,"Aprobada",Solicitudes!$L$3:$L$502,"&lt;&gt;Licencia",Solicitudes!$L$3:$L$502,"&lt;&gt;Ausencia")&gt;0,"V",IF(COUNTIFS(Solicitudes!$A$3:$A$502,$A75,Solicitudes!$D$3:$D$502,"&lt;="&amp;L$3,Solicitudes!$E$3:$E$502,"&gt;="&amp;L$3,Solicitudes!$G$3:$G$502,"Aprobada",Solicitudes!$L$3:$L$502,"Licencia")+COUNTIFS(Solicitudes!$A$3:$A$502,$A75,Solicitudes!$D$3:$D$502,"&lt;="&amp;L$3,Solicitudes!$E$3:$E$502,"&gt;="&amp;L$3,Solicitudes!$G$3:$G$502,"Aprobada",Solicitudes!$L$3:$L$502,"Ausencia")&gt;0,"L",IF(COUNTIFS(Solicitudes!$A$3:$A$502,$A75,Solicitudes!$D$3:$D$502,"&lt;="&amp;L$3,Solicitudes!$E$3:$E$502,"&gt;="&amp;L$3,Solicitudes!$G$3:$G$502,"Solicitada")+COUNTIFS(Solicitudes!$A$3:$A$502,$A75,Solicitudes!$D$3:$D$502,"&lt;="&amp;L$3,Solicitudes!$E$3:$E$502,"&gt;="&amp;L$3,Solicitudes!$G$3:$G$502,"Planificada")&gt;0,"P",""))))</f>
        <v/>
      </c>
      <c r="M75" s="27">
        <f>IF(OR(M$3="",$A75=""),"",IF(COUNTIFS(Solicitudes!$A$3:$A$502,$A75,Solicitudes!$D$3:$D$502,"&lt;="&amp;M$3,Solicitudes!$E$3:$E$502,"&gt;="&amp;M$3,Solicitudes!$G$3:$G$502,"Aprobada",Solicitudes!$L$3:$L$502,"&lt;&gt;Licencia",Solicitudes!$L$3:$L$502,"&lt;&gt;Ausencia")&gt;0,"V",IF(COUNTIFS(Solicitudes!$A$3:$A$502,$A75,Solicitudes!$D$3:$D$502,"&lt;="&amp;M$3,Solicitudes!$E$3:$E$502,"&gt;="&amp;M$3,Solicitudes!$G$3:$G$502,"Aprobada",Solicitudes!$L$3:$L$502,"Licencia")+COUNTIFS(Solicitudes!$A$3:$A$502,$A75,Solicitudes!$D$3:$D$502,"&lt;="&amp;M$3,Solicitudes!$E$3:$E$502,"&gt;="&amp;M$3,Solicitudes!$G$3:$G$502,"Aprobada",Solicitudes!$L$3:$L$502,"Ausencia")&gt;0,"L",IF(COUNTIFS(Solicitudes!$A$3:$A$502,$A75,Solicitudes!$D$3:$D$502,"&lt;="&amp;M$3,Solicitudes!$E$3:$E$502,"&gt;="&amp;M$3,Solicitudes!$G$3:$G$502,"Solicitada")+COUNTIFS(Solicitudes!$A$3:$A$502,$A75,Solicitudes!$D$3:$D$502,"&lt;="&amp;M$3,Solicitudes!$E$3:$E$502,"&gt;="&amp;M$3,Solicitudes!$G$3:$G$502,"Planificada")&gt;0,"P",""))))</f>
        <v/>
      </c>
      <c r="N75" s="27">
        <f>IF(OR(N$3="",$A75=""),"",IF(COUNTIFS(Solicitudes!$A$3:$A$502,$A75,Solicitudes!$D$3:$D$502,"&lt;="&amp;N$3,Solicitudes!$E$3:$E$502,"&gt;="&amp;N$3,Solicitudes!$G$3:$G$502,"Aprobada",Solicitudes!$L$3:$L$502,"&lt;&gt;Licencia",Solicitudes!$L$3:$L$502,"&lt;&gt;Ausencia")&gt;0,"V",IF(COUNTIFS(Solicitudes!$A$3:$A$502,$A75,Solicitudes!$D$3:$D$502,"&lt;="&amp;N$3,Solicitudes!$E$3:$E$502,"&gt;="&amp;N$3,Solicitudes!$G$3:$G$502,"Aprobada",Solicitudes!$L$3:$L$502,"Licencia")+COUNTIFS(Solicitudes!$A$3:$A$502,$A75,Solicitudes!$D$3:$D$502,"&lt;="&amp;N$3,Solicitudes!$E$3:$E$502,"&gt;="&amp;N$3,Solicitudes!$G$3:$G$502,"Aprobada",Solicitudes!$L$3:$L$502,"Ausencia")&gt;0,"L",IF(COUNTIFS(Solicitudes!$A$3:$A$502,$A75,Solicitudes!$D$3:$D$502,"&lt;="&amp;N$3,Solicitudes!$E$3:$E$502,"&gt;="&amp;N$3,Solicitudes!$G$3:$G$502,"Solicitada")+COUNTIFS(Solicitudes!$A$3:$A$502,$A75,Solicitudes!$D$3:$D$502,"&lt;="&amp;N$3,Solicitudes!$E$3:$E$502,"&gt;="&amp;N$3,Solicitudes!$G$3:$G$502,"Planificada")&gt;0,"P",""))))</f>
        <v/>
      </c>
      <c r="O75" s="27">
        <f>IF(OR(O$3="",$A75=""),"",IF(COUNTIFS(Solicitudes!$A$3:$A$502,$A75,Solicitudes!$D$3:$D$502,"&lt;="&amp;O$3,Solicitudes!$E$3:$E$502,"&gt;="&amp;O$3,Solicitudes!$G$3:$G$502,"Aprobada",Solicitudes!$L$3:$L$502,"&lt;&gt;Licencia",Solicitudes!$L$3:$L$502,"&lt;&gt;Ausencia")&gt;0,"V",IF(COUNTIFS(Solicitudes!$A$3:$A$502,$A75,Solicitudes!$D$3:$D$502,"&lt;="&amp;O$3,Solicitudes!$E$3:$E$502,"&gt;="&amp;O$3,Solicitudes!$G$3:$G$502,"Aprobada",Solicitudes!$L$3:$L$502,"Licencia")+COUNTIFS(Solicitudes!$A$3:$A$502,$A75,Solicitudes!$D$3:$D$502,"&lt;="&amp;O$3,Solicitudes!$E$3:$E$502,"&gt;="&amp;O$3,Solicitudes!$G$3:$G$502,"Aprobada",Solicitudes!$L$3:$L$502,"Ausencia")&gt;0,"L",IF(COUNTIFS(Solicitudes!$A$3:$A$502,$A75,Solicitudes!$D$3:$D$502,"&lt;="&amp;O$3,Solicitudes!$E$3:$E$502,"&gt;="&amp;O$3,Solicitudes!$G$3:$G$502,"Solicitada")+COUNTIFS(Solicitudes!$A$3:$A$502,$A75,Solicitudes!$D$3:$D$502,"&lt;="&amp;O$3,Solicitudes!$E$3:$E$502,"&gt;="&amp;O$3,Solicitudes!$G$3:$G$502,"Planificada")&gt;0,"P",""))))</f>
        <v/>
      </c>
      <c r="P75" s="27">
        <f>IF(OR(P$3="",$A75=""),"",IF(COUNTIFS(Solicitudes!$A$3:$A$502,$A75,Solicitudes!$D$3:$D$502,"&lt;="&amp;P$3,Solicitudes!$E$3:$E$502,"&gt;="&amp;P$3,Solicitudes!$G$3:$G$502,"Aprobada",Solicitudes!$L$3:$L$502,"&lt;&gt;Licencia",Solicitudes!$L$3:$L$502,"&lt;&gt;Ausencia")&gt;0,"V",IF(COUNTIFS(Solicitudes!$A$3:$A$502,$A75,Solicitudes!$D$3:$D$502,"&lt;="&amp;P$3,Solicitudes!$E$3:$E$502,"&gt;="&amp;P$3,Solicitudes!$G$3:$G$502,"Aprobada",Solicitudes!$L$3:$L$502,"Licencia")+COUNTIFS(Solicitudes!$A$3:$A$502,$A75,Solicitudes!$D$3:$D$502,"&lt;="&amp;P$3,Solicitudes!$E$3:$E$502,"&gt;="&amp;P$3,Solicitudes!$G$3:$G$502,"Aprobada",Solicitudes!$L$3:$L$502,"Ausencia")&gt;0,"L",IF(COUNTIFS(Solicitudes!$A$3:$A$502,$A75,Solicitudes!$D$3:$D$502,"&lt;="&amp;P$3,Solicitudes!$E$3:$E$502,"&gt;="&amp;P$3,Solicitudes!$G$3:$G$502,"Solicitada")+COUNTIFS(Solicitudes!$A$3:$A$502,$A75,Solicitudes!$D$3:$D$502,"&lt;="&amp;P$3,Solicitudes!$E$3:$E$502,"&gt;="&amp;P$3,Solicitudes!$G$3:$G$502,"Planificada")&gt;0,"P",""))))</f>
        <v/>
      </c>
      <c r="Q75" s="27">
        <f>IF(OR(Q$3="",$A75=""),"",IF(COUNTIFS(Solicitudes!$A$3:$A$502,$A75,Solicitudes!$D$3:$D$502,"&lt;="&amp;Q$3,Solicitudes!$E$3:$E$502,"&gt;="&amp;Q$3,Solicitudes!$G$3:$G$502,"Aprobada",Solicitudes!$L$3:$L$502,"&lt;&gt;Licencia",Solicitudes!$L$3:$L$502,"&lt;&gt;Ausencia")&gt;0,"V",IF(COUNTIFS(Solicitudes!$A$3:$A$502,$A75,Solicitudes!$D$3:$D$502,"&lt;="&amp;Q$3,Solicitudes!$E$3:$E$502,"&gt;="&amp;Q$3,Solicitudes!$G$3:$G$502,"Aprobada",Solicitudes!$L$3:$L$502,"Licencia")+COUNTIFS(Solicitudes!$A$3:$A$502,$A75,Solicitudes!$D$3:$D$502,"&lt;="&amp;Q$3,Solicitudes!$E$3:$E$502,"&gt;="&amp;Q$3,Solicitudes!$G$3:$G$502,"Aprobada",Solicitudes!$L$3:$L$502,"Ausencia")&gt;0,"L",IF(COUNTIFS(Solicitudes!$A$3:$A$502,$A75,Solicitudes!$D$3:$D$502,"&lt;="&amp;Q$3,Solicitudes!$E$3:$E$502,"&gt;="&amp;Q$3,Solicitudes!$G$3:$G$502,"Solicitada")+COUNTIFS(Solicitudes!$A$3:$A$502,$A75,Solicitudes!$D$3:$D$502,"&lt;="&amp;Q$3,Solicitudes!$E$3:$E$502,"&gt;="&amp;Q$3,Solicitudes!$G$3:$G$502,"Planificada")&gt;0,"P",""))))</f>
        <v/>
      </c>
      <c r="R75" s="27">
        <f>IF(OR(R$3="",$A75=""),"",IF(COUNTIFS(Solicitudes!$A$3:$A$502,$A75,Solicitudes!$D$3:$D$502,"&lt;="&amp;R$3,Solicitudes!$E$3:$E$502,"&gt;="&amp;R$3,Solicitudes!$G$3:$G$502,"Aprobada",Solicitudes!$L$3:$L$502,"&lt;&gt;Licencia",Solicitudes!$L$3:$L$502,"&lt;&gt;Ausencia")&gt;0,"V",IF(COUNTIFS(Solicitudes!$A$3:$A$502,$A75,Solicitudes!$D$3:$D$502,"&lt;="&amp;R$3,Solicitudes!$E$3:$E$502,"&gt;="&amp;R$3,Solicitudes!$G$3:$G$502,"Aprobada",Solicitudes!$L$3:$L$502,"Licencia")+COUNTIFS(Solicitudes!$A$3:$A$502,$A75,Solicitudes!$D$3:$D$502,"&lt;="&amp;R$3,Solicitudes!$E$3:$E$502,"&gt;="&amp;R$3,Solicitudes!$G$3:$G$502,"Aprobada",Solicitudes!$L$3:$L$502,"Ausencia")&gt;0,"L",IF(COUNTIFS(Solicitudes!$A$3:$A$502,$A75,Solicitudes!$D$3:$D$502,"&lt;="&amp;R$3,Solicitudes!$E$3:$E$502,"&gt;="&amp;R$3,Solicitudes!$G$3:$G$502,"Solicitada")+COUNTIFS(Solicitudes!$A$3:$A$502,$A75,Solicitudes!$D$3:$D$502,"&lt;="&amp;R$3,Solicitudes!$E$3:$E$502,"&gt;="&amp;R$3,Solicitudes!$G$3:$G$502,"Planificada")&gt;0,"P",""))))</f>
        <v/>
      </c>
      <c r="S75" s="27">
        <f>IF(OR(S$3="",$A75=""),"",IF(COUNTIFS(Solicitudes!$A$3:$A$502,$A75,Solicitudes!$D$3:$D$502,"&lt;="&amp;S$3,Solicitudes!$E$3:$E$502,"&gt;="&amp;S$3,Solicitudes!$G$3:$G$502,"Aprobada",Solicitudes!$L$3:$L$502,"&lt;&gt;Licencia",Solicitudes!$L$3:$L$502,"&lt;&gt;Ausencia")&gt;0,"V",IF(COUNTIFS(Solicitudes!$A$3:$A$502,$A75,Solicitudes!$D$3:$D$502,"&lt;="&amp;S$3,Solicitudes!$E$3:$E$502,"&gt;="&amp;S$3,Solicitudes!$G$3:$G$502,"Aprobada",Solicitudes!$L$3:$L$502,"Licencia")+COUNTIFS(Solicitudes!$A$3:$A$502,$A75,Solicitudes!$D$3:$D$502,"&lt;="&amp;S$3,Solicitudes!$E$3:$E$502,"&gt;="&amp;S$3,Solicitudes!$G$3:$G$502,"Aprobada",Solicitudes!$L$3:$L$502,"Ausencia")&gt;0,"L",IF(COUNTIFS(Solicitudes!$A$3:$A$502,$A75,Solicitudes!$D$3:$D$502,"&lt;="&amp;S$3,Solicitudes!$E$3:$E$502,"&gt;="&amp;S$3,Solicitudes!$G$3:$G$502,"Solicitada")+COUNTIFS(Solicitudes!$A$3:$A$502,$A75,Solicitudes!$D$3:$D$502,"&lt;="&amp;S$3,Solicitudes!$E$3:$E$502,"&gt;="&amp;S$3,Solicitudes!$G$3:$G$502,"Planificada")&gt;0,"P",""))))</f>
        <v/>
      </c>
      <c r="T75" s="27">
        <f>IF(OR(T$3="",$A75=""),"",IF(COUNTIFS(Solicitudes!$A$3:$A$502,$A75,Solicitudes!$D$3:$D$502,"&lt;="&amp;T$3,Solicitudes!$E$3:$E$502,"&gt;="&amp;T$3,Solicitudes!$G$3:$G$502,"Aprobada",Solicitudes!$L$3:$L$502,"&lt;&gt;Licencia",Solicitudes!$L$3:$L$502,"&lt;&gt;Ausencia")&gt;0,"V",IF(COUNTIFS(Solicitudes!$A$3:$A$502,$A75,Solicitudes!$D$3:$D$502,"&lt;="&amp;T$3,Solicitudes!$E$3:$E$502,"&gt;="&amp;T$3,Solicitudes!$G$3:$G$502,"Aprobada",Solicitudes!$L$3:$L$502,"Licencia")+COUNTIFS(Solicitudes!$A$3:$A$502,$A75,Solicitudes!$D$3:$D$502,"&lt;="&amp;T$3,Solicitudes!$E$3:$E$502,"&gt;="&amp;T$3,Solicitudes!$G$3:$G$502,"Aprobada",Solicitudes!$L$3:$L$502,"Ausencia")&gt;0,"L",IF(COUNTIFS(Solicitudes!$A$3:$A$502,$A75,Solicitudes!$D$3:$D$502,"&lt;="&amp;T$3,Solicitudes!$E$3:$E$502,"&gt;="&amp;T$3,Solicitudes!$G$3:$G$502,"Solicitada")+COUNTIFS(Solicitudes!$A$3:$A$502,$A75,Solicitudes!$D$3:$D$502,"&lt;="&amp;T$3,Solicitudes!$E$3:$E$502,"&gt;="&amp;T$3,Solicitudes!$G$3:$G$502,"Planificada")&gt;0,"P",""))))</f>
        <v/>
      </c>
      <c r="U75" s="27">
        <f>IF(OR(U$3="",$A75=""),"",IF(COUNTIFS(Solicitudes!$A$3:$A$502,$A75,Solicitudes!$D$3:$D$502,"&lt;="&amp;U$3,Solicitudes!$E$3:$E$502,"&gt;="&amp;U$3,Solicitudes!$G$3:$G$502,"Aprobada",Solicitudes!$L$3:$L$502,"&lt;&gt;Licencia",Solicitudes!$L$3:$L$502,"&lt;&gt;Ausencia")&gt;0,"V",IF(COUNTIFS(Solicitudes!$A$3:$A$502,$A75,Solicitudes!$D$3:$D$502,"&lt;="&amp;U$3,Solicitudes!$E$3:$E$502,"&gt;="&amp;U$3,Solicitudes!$G$3:$G$502,"Aprobada",Solicitudes!$L$3:$L$502,"Licencia")+COUNTIFS(Solicitudes!$A$3:$A$502,$A75,Solicitudes!$D$3:$D$502,"&lt;="&amp;U$3,Solicitudes!$E$3:$E$502,"&gt;="&amp;U$3,Solicitudes!$G$3:$G$502,"Aprobada",Solicitudes!$L$3:$L$502,"Ausencia")&gt;0,"L",IF(COUNTIFS(Solicitudes!$A$3:$A$502,$A75,Solicitudes!$D$3:$D$502,"&lt;="&amp;U$3,Solicitudes!$E$3:$E$502,"&gt;="&amp;U$3,Solicitudes!$G$3:$G$502,"Solicitada")+COUNTIFS(Solicitudes!$A$3:$A$502,$A75,Solicitudes!$D$3:$D$502,"&lt;="&amp;U$3,Solicitudes!$E$3:$E$502,"&gt;="&amp;U$3,Solicitudes!$G$3:$G$502,"Planificada")&gt;0,"P",""))))</f>
        <v/>
      </c>
      <c r="V75" s="27">
        <f>IF(OR(V$3="",$A75=""),"",IF(COUNTIFS(Solicitudes!$A$3:$A$502,$A75,Solicitudes!$D$3:$D$502,"&lt;="&amp;V$3,Solicitudes!$E$3:$E$502,"&gt;="&amp;V$3,Solicitudes!$G$3:$G$502,"Aprobada",Solicitudes!$L$3:$L$502,"&lt;&gt;Licencia",Solicitudes!$L$3:$L$502,"&lt;&gt;Ausencia")&gt;0,"V",IF(COUNTIFS(Solicitudes!$A$3:$A$502,$A75,Solicitudes!$D$3:$D$502,"&lt;="&amp;V$3,Solicitudes!$E$3:$E$502,"&gt;="&amp;V$3,Solicitudes!$G$3:$G$502,"Aprobada",Solicitudes!$L$3:$L$502,"Licencia")+COUNTIFS(Solicitudes!$A$3:$A$502,$A75,Solicitudes!$D$3:$D$502,"&lt;="&amp;V$3,Solicitudes!$E$3:$E$502,"&gt;="&amp;V$3,Solicitudes!$G$3:$G$502,"Aprobada",Solicitudes!$L$3:$L$502,"Ausencia")&gt;0,"L",IF(COUNTIFS(Solicitudes!$A$3:$A$502,$A75,Solicitudes!$D$3:$D$502,"&lt;="&amp;V$3,Solicitudes!$E$3:$E$502,"&gt;="&amp;V$3,Solicitudes!$G$3:$G$502,"Solicitada")+COUNTIFS(Solicitudes!$A$3:$A$502,$A75,Solicitudes!$D$3:$D$502,"&lt;="&amp;V$3,Solicitudes!$E$3:$E$502,"&gt;="&amp;V$3,Solicitudes!$G$3:$G$502,"Planificada")&gt;0,"P",""))))</f>
        <v/>
      </c>
      <c r="W75" s="27">
        <f>IF(OR(W$3="",$A75=""),"",IF(COUNTIFS(Solicitudes!$A$3:$A$502,$A75,Solicitudes!$D$3:$D$502,"&lt;="&amp;W$3,Solicitudes!$E$3:$E$502,"&gt;="&amp;W$3,Solicitudes!$G$3:$G$502,"Aprobada",Solicitudes!$L$3:$L$502,"&lt;&gt;Licencia",Solicitudes!$L$3:$L$502,"&lt;&gt;Ausencia")&gt;0,"V",IF(COUNTIFS(Solicitudes!$A$3:$A$502,$A75,Solicitudes!$D$3:$D$502,"&lt;="&amp;W$3,Solicitudes!$E$3:$E$502,"&gt;="&amp;W$3,Solicitudes!$G$3:$G$502,"Aprobada",Solicitudes!$L$3:$L$502,"Licencia")+COUNTIFS(Solicitudes!$A$3:$A$502,$A75,Solicitudes!$D$3:$D$502,"&lt;="&amp;W$3,Solicitudes!$E$3:$E$502,"&gt;="&amp;W$3,Solicitudes!$G$3:$G$502,"Aprobada",Solicitudes!$L$3:$L$502,"Ausencia")&gt;0,"L",IF(COUNTIFS(Solicitudes!$A$3:$A$502,$A75,Solicitudes!$D$3:$D$502,"&lt;="&amp;W$3,Solicitudes!$E$3:$E$502,"&gt;="&amp;W$3,Solicitudes!$G$3:$G$502,"Solicitada")+COUNTIFS(Solicitudes!$A$3:$A$502,$A75,Solicitudes!$D$3:$D$502,"&lt;="&amp;W$3,Solicitudes!$E$3:$E$502,"&gt;="&amp;W$3,Solicitudes!$G$3:$G$502,"Planificada")&gt;0,"P",""))))</f>
        <v/>
      </c>
      <c r="X75" s="27">
        <f>IF(OR(X$3="",$A75=""),"",IF(COUNTIFS(Solicitudes!$A$3:$A$502,$A75,Solicitudes!$D$3:$D$502,"&lt;="&amp;X$3,Solicitudes!$E$3:$E$502,"&gt;="&amp;X$3,Solicitudes!$G$3:$G$502,"Aprobada",Solicitudes!$L$3:$L$502,"&lt;&gt;Licencia",Solicitudes!$L$3:$L$502,"&lt;&gt;Ausencia")&gt;0,"V",IF(COUNTIFS(Solicitudes!$A$3:$A$502,$A75,Solicitudes!$D$3:$D$502,"&lt;="&amp;X$3,Solicitudes!$E$3:$E$502,"&gt;="&amp;X$3,Solicitudes!$G$3:$G$502,"Aprobada",Solicitudes!$L$3:$L$502,"Licencia")+COUNTIFS(Solicitudes!$A$3:$A$502,$A75,Solicitudes!$D$3:$D$502,"&lt;="&amp;X$3,Solicitudes!$E$3:$E$502,"&gt;="&amp;X$3,Solicitudes!$G$3:$G$502,"Aprobada",Solicitudes!$L$3:$L$502,"Ausencia")&gt;0,"L",IF(COUNTIFS(Solicitudes!$A$3:$A$502,$A75,Solicitudes!$D$3:$D$502,"&lt;="&amp;X$3,Solicitudes!$E$3:$E$502,"&gt;="&amp;X$3,Solicitudes!$G$3:$G$502,"Solicitada")+COUNTIFS(Solicitudes!$A$3:$A$502,$A75,Solicitudes!$D$3:$D$502,"&lt;="&amp;X$3,Solicitudes!$E$3:$E$502,"&gt;="&amp;X$3,Solicitudes!$G$3:$G$502,"Planificada")&gt;0,"P",""))))</f>
        <v/>
      </c>
      <c r="Y75" s="27">
        <f>IF(OR(Y$3="",$A75=""),"",IF(COUNTIFS(Solicitudes!$A$3:$A$502,$A75,Solicitudes!$D$3:$D$502,"&lt;="&amp;Y$3,Solicitudes!$E$3:$E$502,"&gt;="&amp;Y$3,Solicitudes!$G$3:$G$502,"Aprobada",Solicitudes!$L$3:$L$502,"&lt;&gt;Licencia",Solicitudes!$L$3:$L$502,"&lt;&gt;Ausencia")&gt;0,"V",IF(COUNTIFS(Solicitudes!$A$3:$A$502,$A75,Solicitudes!$D$3:$D$502,"&lt;="&amp;Y$3,Solicitudes!$E$3:$E$502,"&gt;="&amp;Y$3,Solicitudes!$G$3:$G$502,"Aprobada",Solicitudes!$L$3:$L$502,"Licencia")+COUNTIFS(Solicitudes!$A$3:$A$502,$A75,Solicitudes!$D$3:$D$502,"&lt;="&amp;Y$3,Solicitudes!$E$3:$E$502,"&gt;="&amp;Y$3,Solicitudes!$G$3:$G$502,"Aprobada",Solicitudes!$L$3:$L$502,"Ausencia")&gt;0,"L",IF(COUNTIFS(Solicitudes!$A$3:$A$502,$A75,Solicitudes!$D$3:$D$502,"&lt;="&amp;Y$3,Solicitudes!$E$3:$E$502,"&gt;="&amp;Y$3,Solicitudes!$G$3:$G$502,"Solicitada")+COUNTIFS(Solicitudes!$A$3:$A$502,$A75,Solicitudes!$D$3:$D$502,"&lt;="&amp;Y$3,Solicitudes!$E$3:$E$502,"&gt;="&amp;Y$3,Solicitudes!$G$3:$G$502,"Planificada")&gt;0,"P",""))))</f>
        <v/>
      </c>
      <c r="Z75" s="27">
        <f>IF(OR(Z$3="",$A75=""),"",IF(COUNTIFS(Solicitudes!$A$3:$A$502,$A75,Solicitudes!$D$3:$D$502,"&lt;="&amp;Z$3,Solicitudes!$E$3:$E$502,"&gt;="&amp;Z$3,Solicitudes!$G$3:$G$502,"Aprobada",Solicitudes!$L$3:$L$502,"&lt;&gt;Licencia",Solicitudes!$L$3:$L$502,"&lt;&gt;Ausencia")&gt;0,"V",IF(COUNTIFS(Solicitudes!$A$3:$A$502,$A75,Solicitudes!$D$3:$D$502,"&lt;="&amp;Z$3,Solicitudes!$E$3:$E$502,"&gt;="&amp;Z$3,Solicitudes!$G$3:$G$502,"Aprobada",Solicitudes!$L$3:$L$502,"Licencia")+COUNTIFS(Solicitudes!$A$3:$A$502,$A75,Solicitudes!$D$3:$D$502,"&lt;="&amp;Z$3,Solicitudes!$E$3:$E$502,"&gt;="&amp;Z$3,Solicitudes!$G$3:$G$502,"Aprobada",Solicitudes!$L$3:$L$502,"Ausencia")&gt;0,"L",IF(COUNTIFS(Solicitudes!$A$3:$A$502,$A75,Solicitudes!$D$3:$D$502,"&lt;="&amp;Z$3,Solicitudes!$E$3:$E$502,"&gt;="&amp;Z$3,Solicitudes!$G$3:$G$502,"Solicitada")+COUNTIFS(Solicitudes!$A$3:$A$502,$A75,Solicitudes!$D$3:$D$502,"&lt;="&amp;Z$3,Solicitudes!$E$3:$E$502,"&gt;="&amp;Z$3,Solicitudes!$G$3:$G$502,"Planificada")&gt;0,"P",""))))</f>
        <v/>
      </c>
      <c r="AA75" s="27">
        <f>IF(OR(AA$3="",$A75=""),"",IF(COUNTIFS(Solicitudes!$A$3:$A$502,$A75,Solicitudes!$D$3:$D$502,"&lt;="&amp;AA$3,Solicitudes!$E$3:$E$502,"&gt;="&amp;AA$3,Solicitudes!$G$3:$G$502,"Aprobada",Solicitudes!$L$3:$L$502,"&lt;&gt;Licencia",Solicitudes!$L$3:$L$502,"&lt;&gt;Ausencia")&gt;0,"V",IF(COUNTIFS(Solicitudes!$A$3:$A$502,$A75,Solicitudes!$D$3:$D$502,"&lt;="&amp;AA$3,Solicitudes!$E$3:$E$502,"&gt;="&amp;AA$3,Solicitudes!$G$3:$G$502,"Aprobada",Solicitudes!$L$3:$L$502,"Licencia")+COUNTIFS(Solicitudes!$A$3:$A$502,$A75,Solicitudes!$D$3:$D$502,"&lt;="&amp;AA$3,Solicitudes!$E$3:$E$502,"&gt;="&amp;AA$3,Solicitudes!$G$3:$G$502,"Aprobada",Solicitudes!$L$3:$L$502,"Ausencia")&gt;0,"L",IF(COUNTIFS(Solicitudes!$A$3:$A$502,$A75,Solicitudes!$D$3:$D$502,"&lt;="&amp;AA$3,Solicitudes!$E$3:$E$502,"&gt;="&amp;AA$3,Solicitudes!$G$3:$G$502,"Solicitada")+COUNTIFS(Solicitudes!$A$3:$A$502,$A75,Solicitudes!$D$3:$D$502,"&lt;="&amp;AA$3,Solicitudes!$E$3:$E$502,"&gt;="&amp;AA$3,Solicitudes!$G$3:$G$502,"Planificada")&gt;0,"P",""))))</f>
        <v/>
      </c>
      <c r="AB75" s="27">
        <f>IF(OR(AB$3="",$A75=""),"",IF(COUNTIFS(Solicitudes!$A$3:$A$502,$A75,Solicitudes!$D$3:$D$502,"&lt;="&amp;AB$3,Solicitudes!$E$3:$E$502,"&gt;="&amp;AB$3,Solicitudes!$G$3:$G$502,"Aprobada",Solicitudes!$L$3:$L$502,"&lt;&gt;Licencia",Solicitudes!$L$3:$L$502,"&lt;&gt;Ausencia")&gt;0,"V",IF(COUNTIFS(Solicitudes!$A$3:$A$502,$A75,Solicitudes!$D$3:$D$502,"&lt;="&amp;AB$3,Solicitudes!$E$3:$E$502,"&gt;="&amp;AB$3,Solicitudes!$G$3:$G$502,"Aprobada",Solicitudes!$L$3:$L$502,"Licencia")+COUNTIFS(Solicitudes!$A$3:$A$502,$A75,Solicitudes!$D$3:$D$502,"&lt;="&amp;AB$3,Solicitudes!$E$3:$E$502,"&gt;="&amp;AB$3,Solicitudes!$G$3:$G$502,"Aprobada",Solicitudes!$L$3:$L$502,"Ausencia")&gt;0,"L",IF(COUNTIFS(Solicitudes!$A$3:$A$502,$A75,Solicitudes!$D$3:$D$502,"&lt;="&amp;AB$3,Solicitudes!$E$3:$E$502,"&gt;="&amp;AB$3,Solicitudes!$G$3:$G$502,"Solicitada")+COUNTIFS(Solicitudes!$A$3:$A$502,$A75,Solicitudes!$D$3:$D$502,"&lt;="&amp;AB$3,Solicitudes!$E$3:$E$502,"&gt;="&amp;AB$3,Solicitudes!$G$3:$G$502,"Planificada")&gt;0,"P",""))))</f>
        <v/>
      </c>
      <c r="AC75" s="27">
        <f>IF(OR(AC$3="",$A75=""),"",IF(COUNTIFS(Solicitudes!$A$3:$A$502,$A75,Solicitudes!$D$3:$D$502,"&lt;="&amp;AC$3,Solicitudes!$E$3:$E$502,"&gt;="&amp;AC$3,Solicitudes!$G$3:$G$502,"Aprobada",Solicitudes!$L$3:$L$502,"&lt;&gt;Licencia",Solicitudes!$L$3:$L$502,"&lt;&gt;Ausencia")&gt;0,"V",IF(COUNTIFS(Solicitudes!$A$3:$A$502,$A75,Solicitudes!$D$3:$D$502,"&lt;="&amp;AC$3,Solicitudes!$E$3:$E$502,"&gt;="&amp;AC$3,Solicitudes!$G$3:$G$502,"Aprobada",Solicitudes!$L$3:$L$502,"Licencia")+COUNTIFS(Solicitudes!$A$3:$A$502,$A75,Solicitudes!$D$3:$D$502,"&lt;="&amp;AC$3,Solicitudes!$E$3:$E$502,"&gt;="&amp;AC$3,Solicitudes!$G$3:$G$502,"Aprobada",Solicitudes!$L$3:$L$502,"Ausencia")&gt;0,"L",IF(COUNTIFS(Solicitudes!$A$3:$A$502,$A75,Solicitudes!$D$3:$D$502,"&lt;="&amp;AC$3,Solicitudes!$E$3:$E$502,"&gt;="&amp;AC$3,Solicitudes!$G$3:$G$502,"Solicitada")+COUNTIFS(Solicitudes!$A$3:$A$502,$A75,Solicitudes!$D$3:$D$502,"&lt;="&amp;AC$3,Solicitudes!$E$3:$E$502,"&gt;="&amp;AC$3,Solicitudes!$G$3:$G$502,"Planificada")&gt;0,"P",""))))</f>
        <v/>
      </c>
      <c r="AD75" s="27">
        <f>IF(OR(AD$3="",$A75=""),"",IF(COUNTIFS(Solicitudes!$A$3:$A$502,$A75,Solicitudes!$D$3:$D$502,"&lt;="&amp;AD$3,Solicitudes!$E$3:$E$502,"&gt;="&amp;AD$3,Solicitudes!$G$3:$G$502,"Aprobada",Solicitudes!$L$3:$L$502,"&lt;&gt;Licencia",Solicitudes!$L$3:$L$502,"&lt;&gt;Ausencia")&gt;0,"V",IF(COUNTIFS(Solicitudes!$A$3:$A$502,$A75,Solicitudes!$D$3:$D$502,"&lt;="&amp;AD$3,Solicitudes!$E$3:$E$502,"&gt;="&amp;AD$3,Solicitudes!$G$3:$G$502,"Aprobada",Solicitudes!$L$3:$L$502,"Licencia")+COUNTIFS(Solicitudes!$A$3:$A$502,$A75,Solicitudes!$D$3:$D$502,"&lt;="&amp;AD$3,Solicitudes!$E$3:$E$502,"&gt;="&amp;AD$3,Solicitudes!$G$3:$G$502,"Aprobada",Solicitudes!$L$3:$L$502,"Ausencia")&gt;0,"L",IF(COUNTIFS(Solicitudes!$A$3:$A$502,$A75,Solicitudes!$D$3:$D$502,"&lt;="&amp;AD$3,Solicitudes!$E$3:$E$502,"&gt;="&amp;AD$3,Solicitudes!$G$3:$G$502,"Solicitada")+COUNTIFS(Solicitudes!$A$3:$A$502,$A75,Solicitudes!$D$3:$D$502,"&lt;="&amp;AD$3,Solicitudes!$E$3:$E$502,"&gt;="&amp;AD$3,Solicitudes!$G$3:$G$502,"Planificada")&gt;0,"P",""))))</f>
        <v/>
      </c>
      <c r="AE75" s="27">
        <f>IF(OR(AE$3="",$A75=""),"",IF(COUNTIFS(Solicitudes!$A$3:$A$502,$A75,Solicitudes!$D$3:$D$502,"&lt;="&amp;AE$3,Solicitudes!$E$3:$E$502,"&gt;="&amp;AE$3,Solicitudes!$G$3:$G$502,"Aprobada",Solicitudes!$L$3:$L$502,"&lt;&gt;Licencia",Solicitudes!$L$3:$L$502,"&lt;&gt;Ausencia")&gt;0,"V",IF(COUNTIFS(Solicitudes!$A$3:$A$502,$A75,Solicitudes!$D$3:$D$502,"&lt;="&amp;AE$3,Solicitudes!$E$3:$E$502,"&gt;="&amp;AE$3,Solicitudes!$G$3:$G$502,"Aprobada",Solicitudes!$L$3:$L$502,"Licencia")+COUNTIFS(Solicitudes!$A$3:$A$502,$A75,Solicitudes!$D$3:$D$502,"&lt;="&amp;AE$3,Solicitudes!$E$3:$E$502,"&gt;="&amp;AE$3,Solicitudes!$G$3:$G$502,"Aprobada",Solicitudes!$L$3:$L$502,"Ausencia")&gt;0,"L",IF(COUNTIFS(Solicitudes!$A$3:$A$502,$A75,Solicitudes!$D$3:$D$502,"&lt;="&amp;AE$3,Solicitudes!$E$3:$E$502,"&gt;="&amp;AE$3,Solicitudes!$G$3:$G$502,"Solicitada")+COUNTIFS(Solicitudes!$A$3:$A$502,$A75,Solicitudes!$D$3:$D$502,"&lt;="&amp;AE$3,Solicitudes!$E$3:$E$502,"&gt;="&amp;AE$3,Solicitudes!$G$3:$G$502,"Planificada")&gt;0,"P",""))))</f>
        <v/>
      </c>
      <c r="AF75" s="27">
        <f>IF(OR(AF$3="",$A75=""),"",IF(COUNTIFS(Solicitudes!$A$3:$A$502,$A75,Solicitudes!$D$3:$D$502,"&lt;="&amp;AF$3,Solicitudes!$E$3:$E$502,"&gt;="&amp;AF$3,Solicitudes!$G$3:$G$502,"Aprobada",Solicitudes!$L$3:$L$502,"&lt;&gt;Licencia",Solicitudes!$L$3:$L$502,"&lt;&gt;Ausencia")&gt;0,"V",IF(COUNTIFS(Solicitudes!$A$3:$A$502,$A75,Solicitudes!$D$3:$D$502,"&lt;="&amp;AF$3,Solicitudes!$E$3:$E$502,"&gt;="&amp;AF$3,Solicitudes!$G$3:$G$502,"Aprobada",Solicitudes!$L$3:$L$502,"Licencia")+COUNTIFS(Solicitudes!$A$3:$A$502,$A75,Solicitudes!$D$3:$D$502,"&lt;="&amp;AF$3,Solicitudes!$E$3:$E$502,"&gt;="&amp;AF$3,Solicitudes!$G$3:$G$502,"Aprobada",Solicitudes!$L$3:$L$502,"Ausencia")&gt;0,"L",IF(COUNTIFS(Solicitudes!$A$3:$A$502,$A75,Solicitudes!$D$3:$D$502,"&lt;="&amp;AF$3,Solicitudes!$E$3:$E$502,"&gt;="&amp;AF$3,Solicitudes!$G$3:$G$502,"Solicitada")+COUNTIFS(Solicitudes!$A$3:$A$502,$A75,Solicitudes!$D$3:$D$502,"&lt;="&amp;AF$3,Solicitudes!$E$3:$E$502,"&gt;="&amp;AF$3,Solicitudes!$G$3:$G$502,"Planificada")&gt;0,"P",""))))</f>
        <v/>
      </c>
      <c r="AG75" s="27">
        <f>IF(OR(AG$3="",$A75=""),"",IF(COUNTIFS(Solicitudes!$A$3:$A$502,$A75,Solicitudes!$D$3:$D$502,"&lt;="&amp;AG$3,Solicitudes!$E$3:$E$502,"&gt;="&amp;AG$3,Solicitudes!$G$3:$G$502,"Aprobada",Solicitudes!$L$3:$L$502,"&lt;&gt;Licencia",Solicitudes!$L$3:$L$502,"&lt;&gt;Ausencia")&gt;0,"V",IF(COUNTIFS(Solicitudes!$A$3:$A$502,$A75,Solicitudes!$D$3:$D$502,"&lt;="&amp;AG$3,Solicitudes!$E$3:$E$502,"&gt;="&amp;AG$3,Solicitudes!$G$3:$G$502,"Aprobada",Solicitudes!$L$3:$L$502,"Licencia")+COUNTIFS(Solicitudes!$A$3:$A$502,$A75,Solicitudes!$D$3:$D$502,"&lt;="&amp;AG$3,Solicitudes!$E$3:$E$502,"&gt;="&amp;AG$3,Solicitudes!$G$3:$G$502,"Aprobada",Solicitudes!$L$3:$L$502,"Ausencia")&gt;0,"L",IF(COUNTIFS(Solicitudes!$A$3:$A$502,$A75,Solicitudes!$D$3:$D$502,"&lt;="&amp;AG$3,Solicitudes!$E$3:$E$502,"&gt;="&amp;AG$3,Solicitudes!$G$3:$G$502,"Solicitada")+COUNTIFS(Solicitudes!$A$3:$A$502,$A75,Solicitudes!$D$3:$D$502,"&lt;="&amp;AG$3,Solicitudes!$E$3:$E$502,"&gt;="&amp;AG$3,Solicitudes!$G$3:$G$502,"Planificada")&gt;0,"P",""))))</f>
        <v/>
      </c>
    </row>
    <row r="76">
      <c r="A76">
        <f>IF(Saldos!A76="","",Saldos!A76)</f>
        <v/>
      </c>
      <c r="B76">
        <f>IF(A76="","",Saldos!B76)</f>
        <v/>
      </c>
      <c r="C76" s="27">
        <f>IF(OR(C$3="",$A76=""),"",IF(COUNTIFS(Solicitudes!$A$3:$A$502,$A76,Solicitudes!$D$3:$D$502,"&lt;="&amp;C$3,Solicitudes!$E$3:$E$502,"&gt;="&amp;C$3,Solicitudes!$G$3:$G$502,"Aprobada",Solicitudes!$L$3:$L$502,"&lt;&gt;Licencia",Solicitudes!$L$3:$L$502,"&lt;&gt;Ausencia")&gt;0,"V",IF(COUNTIFS(Solicitudes!$A$3:$A$502,$A76,Solicitudes!$D$3:$D$502,"&lt;="&amp;C$3,Solicitudes!$E$3:$E$502,"&gt;="&amp;C$3,Solicitudes!$G$3:$G$502,"Aprobada",Solicitudes!$L$3:$L$502,"Licencia")+COUNTIFS(Solicitudes!$A$3:$A$502,$A76,Solicitudes!$D$3:$D$502,"&lt;="&amp;C$3,Solicitudes!$E$3:$E$502,"&gt;="&amp;C$3,Solicitudes!$G$3:$G$502,"Aprobada",Solicitudes!$L$3:$L$502,"Ausencia")&gt;0,"L",IF(COUNTIFS(Solicitudes!$A$3:$A$502,$A76,Solicitudes!$D$3:$D$502,"&lt;="&amp;C$3,Solicitudes!$E$3:$E$502,"&gt;="&amp;C$3,Solicitudes!$G$3:$G$502,"Solicitada")+COUNTIFS(Solicitudes!$A$3:$A$502,$A76,Solicitudes!$D$3:$D$502,"&lt;="&amp;C$3,Solicitudes!$E$3:$E$502,"&gt;="&amp;C$3,Solicitudes!$G$3:$G$502,"Planificada")&gt;0,"P",""))))</f>
        <v/>
      </c>
      <c r="D76" s="27">
        <f>IF(OR(D$3="",$A76=""),"",IF(COUNTIFS(Solicitudes!$A$3:$A$502,$A76,Solicitudes!$D$3:$D$502,"&lt;="&amp;D$3,Solicitudes!$E$3:$E$502,"&gt;="&amp;D$3,Solicitudes!$G$3:$G$502,"Aprobada",Solicitudes!$L$3:$L$502,"&lt;&gt;Licencia",Solicitudes!$L$3:$L$502,"&lt;&gt;Ausencia")&gt;0,"V",IF(COUNTIFS(Solicitudes!$A$3:$A$502,$A76,Solicitudes!$D$3:$D$502,"&lt;="&amp;D$3,Solicitudes!$E$3:$E$502,"&gt;="&amp;D$3,Solicitudes!$G$3:$G$502,"Aprobada",Solicitudes!$L$3:$L$502,"Licencia")+COUNTIFS(Solicitudes!$A$3:$A$502,$A76,Solicitudes!$D$3:$D$502,"&lt;="&amp;D$3,Solicitudes!$E$3:$E$502,"&gt;="&amp;D$3,Solicitudes!$G$3:$G$502,"Aprobada",Solicitudes!$L$3:$L$502,"Ausencia")&gt;0,"L",IF(COUNTIFS(Solicitudes!$A$3:$A$502,$A76,Solicitudes!$D$3:$D$502,"&lt;="&amp;D$3,Solicitudes!$E$3:$E$502,"&gt;="&amp;D$3,Solicitudes!$G$3:$G$502,"Solicitada")+COUNTIFS(Solicitudes!$A$3:$A$502,$A76,Solicitudes!$D$3:$D$502,"&lt;="&amp;D$3,Solicitudes!$E$3:$E$502,"&gt;="&amp;D$3,Solicitudes!$G$3:$G$502,"Planificada")&gt;0,"P",""))))</f>
        <v/>
      </c>
      <c r="E76" s="27">
        <f>IF(OR(E$3="",$A76=""),"",IF(COUNTIFS(Solicitudes!$A$3:$A$502,$A76,Solicitudes!$D$3:$D$502,"&lt;="&amp;E$3,Solicitudes!$E$3:$E$502,"&gt;="&amp;E$3,Solicitudes!$G$3:$G$502,"Aprobada",Solicitudes!$L$3:$L$502,"&lt;&gt;Licencia",Solicitudes!$L$3:$L$502,"&lt;&gt;Ausencia")&gt;0,"V",IF(COUNTIFS(Solicitudes!$A$3:$A$502,$A76,Solicitudes!$D$3:$D$502,"&lt;="&amp;E$3,Solicitudes!$E$3:$E$502,"&gt;="&amp;E$3,Solicitudes!$G$3:$G$502,"Aprobada",Solicitudes!$L$3:$L$502,"Licencia")+COUNTIFS(Solicitudes!$A$3:$A$502,$A76,Solicitudes!$D$3:$D$502,"&lt;="&amp;E$3,Solicitudes!$E$3:$E$502,"&gt;="&amp;E$3,Solicitudes!$G$3:$G$502,"Aprobada",Solicitudes!$L$3:$L$502,"Ausencia")&gt;0,"L",IF(COUNTIFS(Solicitudes!$A$3:$A$502,$A76,Solicitudes!$D$3:$D$502,"&lt;="&amp;E$3,Solicitudes!$E$3:$E$502,"&gt;="&amp;E$3,Solicitudes!$G$3:$G$502,"Solicitada")+COUNTIFS(Solicitudes!$A$3:$A$502,$A76,Solicitudes!$D$3:$D$502,"&lt;="&amp;E$3,Solicitudes!$E$3:$E$502,"&gt;="&amp;E$3,Solicitudes!$G$3:$G$502,"Planificada")&gt;0,"P",""))))</f>
        <v/>
      </c>
      <c r="F76" s="27">
        <f>IF(OR(F$3="",$A76=""),"",IF(COUNTIFS(Solicitudes!$A$3:$A$502,$A76,Solicitudes!$D$3:$D$502,"&lt;="&amp;F$3,Solicitudes!$E$3:$E$502,"&gt;="&amp;F$3,Solicitudes!$G$3:$G$502,"Aprobada",Solicitudes!$L$3:$L$502,"&lt;&gt;Licencia",Solicitudes!$L$3:$L$502,"&lt;&gt;Ausencia")&gt;0,"V",IF(COUNTIFS(Solicitudes!$A$3:$A$502,$A76,Solicitudes!$D$3:$D$502,"&lt;="&amp;F$3,Solicitudes!$E$3:$E$502,"&gt;="&amp;F$3,Solicitudes!$G$3:$G$502,"Aprobada",Solicitudes!$L$3:$L$502,"Licencia")+COUNTIFS(Solicitudes!$A$3:$A$502,$A76,Solicitudes!$D$3:$D$502,"&lt;="&amp;F$3,Solicitudes!$E$3:$E$502,"&gt;="&amp;F$3,Solicitudes!$G$3:$G$502,"Aprobada",Solicitudes!$L$3:$L$502,"Ausencia")&gt;0,"L",IF(COUNTIFS(Solicitudes!$A$3:$A$502,$A76,Solicitudes!$D$3:$D$502,"&lt;="&amp;F$3,Solicitudes!$E$3:$E$502,"&gt;="&amp;F$3,Solicitudes!$G$3:$G$502,"Solicitada")+COUNTIFS(Solicitudes!$A$3:$A$502,$A76,Solicitudes!$D$3:$D$502,"&lt;="&amp;F$3,Solicitudes!$E$3:$E$502,"&gt;="&amp;F$3,Solicitudes!$G$3:$G$502,"Planificada")&gt;0,"P",""))))</f>
        <v/>
      </c>
      <c r="G76" s="27">
        <f>IF(OR(G$3="",$A76=""),"",IF(COUNTIFS(Solicitudes!$A$3:$A$502,$A76,Solicitudes!$D$3:$D$502,"&lt;="&amp;G$3,Solicitudes!$E$3:$E$502,"&gt;="&amp;G$3,Solicitudes!$G$3:$G$502,"Aprobada",Solicitudes!$L$3:$L$502,"&lt;&gt;Licencia",Solicitudes!$L$3:$L$502,"&lt;&gt;Ausencia")&gt;0,"V",IF(COUNTIFS(Solicitudes!$A$3:$A$502,$A76,Solicitudes!$D$3:$D$502,"&lt;="&amp;G$3,Solicitudes!$E$3:$E$502,"&gt;="&amp;G$3,Solicitudes!$G$3:$G$502,"Aprobada",Solicitudes!$L$3:$L$502,"Licencia")+COUNTIFS(Solicitudes!$A$3:$A$502,$A76,Solicitudes!$D$3:$D$502,"&lt;="&amp;G$3,Solicitudes!$E$3:$E$502,"&gt;="&amp;G$3,Solicitudes!$G$3:$G$502,"Aprobada",Solicitudes!$L$3:$L$502,"Ausencia")&gt;0,"L",IF(COUNTIFS(Solicitudes!$A$3:$A$502,$A76,Solicitudes!$D$3:$D$502,"&lt;="&amp;G$3,Solicitudes!$E$3:$E$502,"&gt;="&amp;G$3,Solicitudes!$G$3:$G$502,"Solicitada")+COUNTIFS(Solicitudes!$A$3:$A$502,$A76,Solicitudes!$D$3:$D$502,"&lt;="&amp;G$3,Solicitudes!$E$3:$E$502,"&gt;="&amp;G$3,Solicitudes!$G$3:$G$502,"Planificada")&gt;0,"P",""))))</f>
        <v/>
      </c>
      <c r="H76" s="27">
        <f>IF(OR(H$3="",$A76=""),"",IF(COUNTIFS(Solicitudes!$A$3:$A$502,$A76,Solicitudes!$D$3:$D$502,"&lt;="&amp;H$3,Solicitudes!$E$3:$E$502,"&gt;="&amp;H$3,Solicitudes!$G$3:$G$502,"Aprobada",Solicitudes!$L$3:$L$502,"&lt;&gt;Licencia",Solicitudes!$L$3:$L$502,"&lt;&gt;Ausencia")&gt;0,"V",IF(COUNTIFS(Solicitudes!$A$3:$A$502,$A76,Solicitudes!$D$3:$D$502,"&lt;="&amp;H$3,Solicitudes!$E$3:$E$502,"&gt;="&amp;H$3,Solicitudes!$G$3:$G$502,"Aprobada",Solicitudes!$L$3:$L$502,"Licencia")+COUNTIFS(Solicitudes!$A$3:$A$502,$A76,Solicitudes!$D$3:$D$502,"&lt;="&amp;H$3,Solicitudes!$E$3:$E$502,"&gt;="&amp;H$3,Solicitudes!$G$3:$G$502,"Aprobada",Solicitudes!$L$3:$L$502,"Ausencia")&gt;0,"L",IF(COUNTIFS(Solicitudes!$A$3:$A$502,$A76,Solicitudes!$D$3:$D$502,"&lt;="&amp;H$3,Solicitudes!$E$3:$E$502,"&gt;="&amp;H$3,Solicitudes!$G$3:$G$502,"Solicitada")+COUNTIFS(Solicitudes!$A$3:$A$502,$A76,Solicitudes!$D$3:$D$502,"&lt;="&amp;H$3,Solicitudes!$E$3:$E$502,"&gt;="&amp;H$3,Solicitudes!$G$3:$G$502,"Planificada")&gt;0,"P",""))))</f>
        <v/>
      </c>
      <c r="I76" s="27">
        <f>IF(OR(I$3="",$A76=""),"",IF(COUNTIFS(Solicitudes!$A$3:$A$502,$A76,Solicitudes!$D$3:$D$502,"&lt;="&amp;I$3,Solicitudes!$E$3:$E$502,"&gt;="&amp;I$3,Solicitudes!$G$3:$G$502,"Aprobada",Solicitudes!$L$3:$L$502,"&lt;&gt;Licencia",Solicitudes!$L$3:$L$502,"&lt;&gt;Ausencia")&gt;0,"V",IF(COUNTIFS(Solicitudes!$A$3:$A$502,$A76,Solicitudes!$D$3:$D$502,"&lt;="&amp;I$3,Solicitudes!$E$3:$E$502,"&gt;="&amp;I$3,Solicitudes!$G$3:$G$502,"Aprobada",Solicitudes!$L$3:$L$502,"Licencia")+COUNTIFS(Solicitudes!$A$3:$A$502,$A76,Solicitudes!$D$3:$D$502,"&lt;="&amp;I$3,Solicitudes!$E$3:$E$502,"&gt;="&amp;I$3,Solicitudes!$G$3:$G$502,"Aprobada",Solicitudes!$L$3:$L$502,"Ausencia")&gt;0,"L",IF(COUNTIFS(Solicitudes!$A$3:$A$502,$A76,Solicitudes!$D$3:$D$502,"&lt;="&amp;I$3,Solicitudes!$E$3:$E$502,"&gt;="&amp;I$3,Solicitudes!$G$3:$G$502,"Solicitada")+COUNTIFS(Solicitudes!$A$3:$A$502,$A76,Solicitudes!$D$3:$D$502,"&lt;="&amp;I$3,Solicitudes!$E$3:$E$502,"&gt;="&amp;I$3,Solicitudes!$G$3:$G$502,"Planificada")&gt;0,"P",""))))</f>
        <v/>
      </c>
      <c r="J76" s="27">
        <f>IF(OR(J$3="",$A76=""),"",IF(COUNTIFS(Solicitudes!$A$3:$A$502,$A76,Solicitudes!$D$3:$D$502,"&lt;="&amp;J$3,Solicitudes!$E$3:$E$502,"&gt;="&amp;J$3,Solicitudes!$G$3:$G$502,"Aprobada",Solicitudes!$L$3:$L$502,"&lt;&gt;Licencia",Solicitudes!$L$3:$L$502,"&lt;&gt;Ausencia")&gt;0,"V",IF(COUNTIFS(Solicitudes!$A$3:$A$502,$A76,Solicitudes!$D$3:$D$502,"&lt;="&amp;J$3,Solicitudes!$E$3:$E$502,"&gt;="&amp;J$3,Solicitudes!$G$3:$G$502,"Aprobada",Solicitudes!$L$3:$L$502,"Licencia")+COUNTIFS(Solicitudes!$A$3:$A$502,$A76,Solicitudes!$D$3:$D$502,"&lt;="&amp;J$3,Solicitudes!$E$3:$E$502,"&gt;="&amp;J$3,Solicitudes!$G$3:$G$502,"Aprobada",Solicitudes!$L$3:$L$502,"Ausencia")&gt;0,"L",IF(COUNTIFS(Solicitudes!$A$3:$A$502,$A76,Solicitudes!$D$3:$D$502,"&lt;="&amp;J$3,Solicitudes!$E$3:$E$502,"&gt;="&amp;J$3,Solicitudes!$G$3:$G$502,"Solicitada")+COUNTIFS(Solicitudes!$A$3:$A$502,$A76,Solicitudes!$D$3:$D$502,"&lt;="&amp;J$3,Solicitudes!$E$3:$E$502,"&gt;="&amp;J$3,Solicitudes!$G$3:$G$502,"Planificada")&gt;0,"P",""))))</f>
        <v/>
      </c>
      <c r="K76" s="27">
        <f>IF(OR(K$3="",$A76=""),"",IF(COUNTIFS(Solicitudes!$A$3:$A$502,$A76,Solicitudes!$D$3:$D$502,"&lt;="&amp;K$3,Solicitudes!$E$3:$E$502,"&gt;="&amp;K$3,Solicitudes!$G$3:$G$502,"Aprobada",Solicitudes!$L$3:$L$502,"&lt;&gt;Licencia",Solicitudes!$L$3:$L$502,"&lt;&gt;Ausencia")&gt;0,"V",IF(COUNTIFS(Solicitudes!$A$3:$A$502,$A76,Solicitudes!$D$3:$D$502,"&lt;="&amp;K$3,Solicitudes!$E$3:$E$502,"&gt;="&amp;K$3,Solicitudes!$G$3:$G$502,"Aprobada",Solicitudes!$L$3:$L$502,"Licencia")+COUNTIFS(Solicitudes!$A$3:$A$502,$A76,Solicitudes!$D$3:$D$502,"&lt;="&amp;K$3,Solicitudes!$E$3:$E$502,"&gt;="&amp;K$3,Solicitudes!$G$3:$G$502,"Aprobada",Solicitudes!$L$3:$L$502,"Ausencia")&gt;0,"L",IF(COUNTIFS(Solicitudes!$A$3:$A$502,$A76,Solicitudes!$D$3:$D$502,"&lt;="&amp;K$3,Solicitudes!$E$3:$E$502,"&gt;="&amp;K$3,Solicitudes!$G$3:$G$502,"Solicitada")+COUNTIFS(Solicitudes!$A$3:$A$502,$A76,Solicitudes!$D$3:$D$502,"&lt;="&amp;K$3,Solicitudes!$E$3:$E$502,"&gt;="&amp;K$3,Solicitudes!$G$3:$G$502,"Planificada")&gt;0,"P",""))))</f>
        <v/>
      </c>
      <c r="L76" s="27">
        <f>IF(OR(L$3="",$A76=""),"",IF(COUNTIFS(Solicitudes!$A$3:$A$502,$A76,Solicitudes!$D$3:$D$502,"&lt;="&amp;L$3,Solicitudes!$E$3:$E$502,"&gt;="&amp;L$3,Solicitudes!$G$3:$G$502,"Aprobada",Solicitudes!$L$3:$L$502,"&lt;&gt;Licencia",Solicitudes!$L$3:$L$502,"&lt;&gt;Ausencia")&gt;0,"V",IF(COUNTIFS(Solicitudes!$A$3:$A$502,$A76,Solicitudes!$D$3:$D$502,"&lt;="&amp;L$3,Solicitudes!$E$3:$E$502,"&gt;="&amp;L$3,Solicitudes!$G$3:$G$502,"Aprobada",Solicitudes!$L$3:$L$502,"Licencia")+COUNTIFS(Solicitudes!$A$3:$A$502,$A76,Solicitudes!$D$3:$D$502,"&lt;="&amp;L$3,Solicitudes!$E$3:$E$502,"&gt;="&amp;L$3,Solicitudes!$G$3:$G$502,"Aprobada",Solicitudes!$L$3:$L$502,"Ausencia")&gt;0,"L",IF(COUNTIFS(Solicitudes!$A$3:$A$502,$A76,Solicitudes!$D$3:$D$502,"&lt;="&amp;L$3,Solicitudes!$E$3:$E$502,"&gt;="&amp;L$3,Solicitudes!$G$3:$G$502,"Solicitada")+COUNTIFS(Solicitudes!$A$3:$A$502,$A76,Solicitudes!$D$3:$D$502,"&lt;="&amp;L$3,Solicitudes!$E$3:$E$502,"&gt;="&amp;L$3,Solicitudes!$G$3:$G$502,"Planificada")&gt;0,"P",""))))</f>
        <v/>
      </c>
      <c r="M76" s="27">
        <f>IF(OR(M$3="",$A76=""),"",IF(COUNTIFS(Solicitudes!$A$3:$A$502,$A76,Solicitudes!$D$3:$D$502,"&lt;="&amp;M$3,Solicitudes!$E$3:$E$502,"&gt;="&amp;M$3,Solicitudes!$G$3:$G$502,"Aprobada",Solicitudes!$L$3:$L$502,"&lt;&gt;Licencia",Solicitudes!$L$3:$L$502,"&lt;&gt;Ausencia")&gt;0,"V",IF(COUNTIFS(Solicitudes!$A$3:$A$502,$A76,Solicitudes!$D$3:$D$502,"&lt;="&amp;M$3,Solicitudes!$E$3:$E$502,"&gt;="&amp;M$3,Solicitudes!$G$3:$G$502,"Aprobada",Solicitudes!$L$3:$L$502,"Licencia")+COUNTIFS(Solicitudes!$A$3:$A$502,$A76,Solicitudes!$D$3:$D$502,"&lt;="&amp;M$3,Solicitudes!$E$3:$E$502,"&gt;="&amp;M$3,Solicitudes!$G$3:$G$502,"Aprobada",Solicitudes!$L$3:$L$502,"Ausencia")&gt;0,"L",IF(COUNTIFS(Solicitudes!$A$3:$A$502,$A76,Solicitudes!$D$3:$D$502,"&lt;="&amp;M$3,Solicitudes!$E$3:$E$502,"&gt;="&amp;M$3,Solicitudes!$G$3:$G$502,"Solicitada")+COUNTIFS(Solicitudes!$A$3:$A$502,$A76,Solicitudes!$D$3:$D$502,"&lt;="&amp;M$3,Solicitudes!$E$3:$E$502,"&gt;="&amp;M$3,Solicitudes!$G$3:$G$502,"Planificada")&gt;0,"P",""))))</f>
        <v/>
      </c>
      <c r="N76" s="27">
        <f>IF(OR(N$3="",$A76=""),"",IF(COUNTIFS(Solicitudes!$A$3:$A$502,$A76,Solicitudes!$D$3:$D$502,"&lt;="&amp;N$3,Solicitudes!$E$3:$E$502,"&gt;="&amp;N$3,Solicitudes!$G$3:$G$502,"Aprobada",Solicitudes!$L$3:$L$502,"&lt;&gt;Licencia",Solicitudes!$L$3:$L$502,"&lt;&gt;Ausencia")&gt;0,"V",IF(COUNTIFS(Solicitudes!$A$3:$A$502,$A76,Solicitudes!$D$3:$D$502,"&lt;="&amp;N$3,Solicitudes!$E$3:$E$502,"&gt;="&amp;N$3,Solicitudes!$G$3:$G$502,"Aprobada",Solicitudes!$L$3:$L$502,"Licencia")+COUNTIFS(Solicitudes!$A$3:$A$502,$A76,Solicitudes!$D$3:$D$502,"&lt;="&amp;N$3,Solicitudes!$E$3:$E$502,"&gt;="&amp;N$3,Solicitudes!$G$3:$G$502,"Aprobada",Solicitudes!$L$3:$L$502,"Ausencia")&gt;0,"L",IF(COUNTIFS(Solicitudes!$A$3:$A$502,$A76,Solicitudes!$D$3:$D$502,"&lt;="&amp;N$3,Solicitudes!$E$3:$E$502,"&gt;="&amp;N$3,Solicitudes!$G$3:$G$502,"Solicitada")+COUNTIFS(Solicitudes!$A$3:$A$502,$A76,Solicitudes!$D$3:$D$502,"&lt;="&amp;N$3,Solicitudes!$E$3:$E$502,"&gt;="&amp;N$3,Solicitudes!$G$3:$G$502,"Planificada")&gt;0,"P",""))))</f>
        <v/>
      </c>
      <c r="O76" s="27">
        <f>IF(OR(O$3="",$A76=""),"",IF(COUNTIFS(Solicitudes!$A$3:$A$502,$A76,Solicitudes!$D$3:$D$502,"&lt;="&amp;O$3,Solicitudes!$E$3:$E$502,"&gt;="&amp;O$3,Solicitudes!$G$3:$G$502,"Aprobada",Solicitudes!$L$3:$L$502,"&lt;&gt;Licencia",Solicitudes!$L$3:$L$502,"&lt;&gt;Ausencia")&gt;0,"V",IF(COUNTIFS(Solicitudes!$A$3:$A$502,$A76,Solicitudes!$D$3:$D$502,"&lt;="&amp;O$3,Solicitudes!$E$3:$E$502,"&gt;="&amp;O$3,Solicitudes!$G$3:$G$502,"Aprobada",Solicitudes!$L$3:$L$502,"Licencia")+COUNTIFS(Solicitudes!$A$3:$A$502,$A76,Solicitudes!$D$3:$D$502,"&lt;="&amp;O$3,Solicitudes!$E$3:$E$502,"&gt;="&amp;O$3,Solicitudes!$G$3:$G$502,"Aprobada",Solicitudes!$L$3:$L$502,"Ausencia")&gt;0,"L",IF(COUNTIFS(Solicitudes!$A$3:$A$502,$A76,Solicitudes!$D$3:$D$502,"&lt;="&amp;O$3,Solicitudes!$E$3:$E$502,"&gt;="&amp;O$3,Solicitudes!$G$3:$G$502,"Solicitada")+COUNTIFS(Solicitudes!$A$3:$A$502,$A76,Solicitudes!$D$3:$D$502,"&lt;="&amp;O$3,Solicitudes!$E$3:$E$502,"&gt;="&amp;O$3,Solicitudes!$G$3:$G$502,"Planificada")&gt;0,"P",""))))</f>
        <v/>
      </c>
      <c r="P76" s="27">
        <f>IF(OR(P$3="",$A76=""),"",IF(COUNTIFS(Solicitudes!$A$3:$A$502,$A76,Solicitudes!$D$3:$D$502,"&lt;="&amp;P$3,Solicitudes!$E$3:$E$502,"&gt;="&amp;P$3,Solicitudes!$G$3:$G$502,"Aprobada",Solicitudes!$L$3:$L$502,"&lt;&gt;Licencia",Solicitudes!$L$3:$L$502,"&lt;&gt;Ausencia")&gt;0,"V",IF(COUNTIFS(Solicitudes!$A$3:$A$502,$A76,Solicitudes!$D$3:$D$502,"&lt;="&amp;P$3,Solicitudes!$E$3:$E$502,"&gt;="&amp;P$3,Solicitudes!$G$3:$G$502,"Aprobada",Solicitudes!$L$3:$L$502,"Licencia")+COUNTIFS(Solicitudes!$A$3:$A$502,$A76,Solicitudes!$D$3:$D$502,"&lt;="&amp;P$3,Solicitudes!$E$3:$E$502,"&gt;="&amp;P$3,Solicitudes!$G$3:$G$502,"Aprobada",Solicitudes!$L$3:$L$502,"Ausencia")&gt;0,"L",IF(COUNTIFS(Solicitudes!$A$3:$A$502,$A76,Solicitudes!$D$3:$D$502,"&lt;="&amp;P$3,Solicitudes!$E$3:$E$502,"&gt;="&amp;P$3,Solicitudes!$G$3:$G$502,"Solicitada")+COUNTIFS(Solicitudes!$A$3:$A$502,$A76,Solicitudes!$D$3:$D$502,"&lt;="&amp;P$3,Solicitudes!$E$3:$E$502,"&gt;="&amp;P$3,Solicitudes!$G$3:$G$502,"Planificada")&gt;0,"P",""))))</f>
        <v/>
      </c>
      <c r="Q76" s="27">
        <f>IF(OR(Q$3="",$A76=""),"",IF(COUNTIFS(Solicitudes!$A$3:$A$502,$A76,Solicitudes!$D$3:$D$502,"&lt;="&amp;Q$3,Solicitudes!$E$3:$E$502,"&gt;="&amp;Q$3,Solicitudes!$G$3:$G$502,"Aprobada",Solicitudes!$L$3:$L$502,"&lt;&gt;Licencia",Solicitudes!$L$3:$L$502,"&lt;&gt;Ausencia")&gt;0,"V",IF(COUNTIFS(Solicitudes!$A$3:$A$502,$A76,Solicitudes!$D$3:$D$502,"&lt;="&amp;Q$3,Solicitudes!$E$3:$E$502,"&gt;="&amp;Q$3,Solicitudes!$G$3:$G$502,"Aprobada",Solicitudes!$L$3:$L$502,"Licencia")+COUNTIFS(Solicitudes!$A$3:$A$502,$A76,Solicitudes!$D$3:$D$502,"&lt;="&amp;Q$3,Solicitudes!$E$3:$E$502,"&gt;="&amp;Q$3,Solicitudes!$G$3:$G$502,"Aprobada",Solicitudes!$L$3:$L$502,"Ausencia")&gt;0,"L",IF(COUNTIFS(Solicitudes!$A$3:$A$502,$A76,Solicitudes!$D$3:$D$502,"&lt;="&amp;Q$3,Solicitudes!$E$3:$E$502,"&gt;="&amp;Q$3,Solicitudes!$G$3:$G$502,"Solicitada")+COUNTIFS(Solicitudes!$A$3:$A$502,$A76,Solicitudes!$D$3:$D$502,"&lt;="&amp;Q$3,Solicitudes!$E$3:$E$502,"&gt;="&amp;Q$3,Solicitudes!$G$3:$G$502,"Planificada")&gt;0,"P",""))))</f>
        <v/>
      </c>
      <c r="R76" s="27">
        <f>IF(OR(R$3="",$A76=""),"",IF(COUNTIFS(Solicitudes!$A$3:$A$502,$A76,Solicitudes!$D$3:$D$502,"&lt;="&amp;R$3,Solicitudes!$E$3:$E$502,"&gt;="&amp;R$3,Solicitudes!$G$3:$G$502,"Aprobada",Solicitudes!$L$3:$L$502,"&lt;&gt;Licencia",Solicitudes!$L$3:$L$502,"&lt;&gt;Ausencia")&gt;0,"V",IF(COUNTIFS(Solicitudes!$A$3:$A$502,$A76,Solicitudes!$D$3:$D$502,"&lt;="&amp;R$3,Solicitudes!$E$3:$E$502,"&gt;="&amp;R$3,Solicitudes!$G$3:$G$502,"Aprobada",Solicitudes!$L$3:$L$502,"Licencia")+COUNTIFS(Solicitudes!$A$3:$A$502,$A76,Solicitudes!$D$3:$D$502,"&lt;="&amp;R$3,Solicitudes!$E$3:$E$502,"&gt;="&amp;R$3,Solicitudes!$G$3:$G$502,"Aprobada",Solicitudes!$L$3:$L$502,"Ausencia")&gt;0,"L",IF(COUNTIFS(Solicitudes!$A$3:$A$502,$A76,Solicitudes!$D$3:$D$502,"&lt;="&amp;R$3,Solicitudes!$E$3:$E$502,"&gt;="&amp;R$3,Solicitudes!$G$3:$G$502,"Solicitada")+COUNTIFS(Solicitudes!$A$3:$A$502,$A76,Solicitudes!$D$3:$D$502,"&lt;="&amp;R$3,Solicitudes!$E$3:$E$502,"&gt;="&amp;R$3,Solicitudes!$G$3:$G$502,"Planificada")&gt;0,"P",""))))</f>
        <v/>
      </c>
      <c r="S76" s="27">
        <f>IF(OR(S$3="",$A76=""),"",IF(COUNTIFS(Solicitudes!$A$3:$A$502,$A76,Solicitudes!$D$3:$D$502,"&lt;="&amp;S$3,Solicitudes!$E$3:$E$502,"&gt;="&amp;S$3,Solicitudes!$G$3:$G$502,"Aprobada",Solicitudes!$L$3:$L$502,"&lt;&gt;Licencia",Solicitudes!$L$3:$L$502,"&lt;&gt;Ausencia")&gt;0,"V",IF(COUNTIFS(Solicitudes!$A$3:$A$502,$A76,Solicitudes!$D$3:$D$502,"&lt;="&amp;S$3,Solicitudes!$E$3:$E$502,"&gt;="&amp;S$3,Solicitudes!$G$3:$G$502,"Aprobada",Solicitudes!$L$3:$L$502,"Licencia")+COUNTIFS(Solicitudes!$A$3:$A$502,$A76,Solicitudes!$D$3:$D$502,"&lt;="&amp;S$3,Solicitudes!$E$3:$E$502,"&gt;="&amp;S$3,Solicitudes!$G$3:$G$502,"Aprobada",Solicitudes!$L$3:$L$502,"Ausencia")&gt;0,"L",IF(COUNTIFS(Solicitudes!$A$3:$A$502,$A76,Solicitudes!$D$3:$D$502,"&lt;="&amp;S$3,Solicitudes!$E$3:$E$502,"&gt;="&amp;S$3,Solicitudes!$G$3:$G$502,"Solicitada")+COUNTIFS(Solicitudes!$A$3:$A$502,$A76,Solicitudes!$D$3:$D$502,"&lt;="&amp;S$3,Solicitudes!$E$3:$E$502,"&gt;="&amp;S$3,Solicitudes!$G$3:$G$502,"Planificada")&gt;0,"P",""))))</f>
        <v/>
      </c>
      <c r="T76" s="27">
        <f>IF(OR(T$3="",$A76=""),"",IF(COUNTIFS(Solicitudes!$A$3:$A$502,$A76,Solicitudes!$D$3:$D$502,"&lt;="&amp;T$3,Solicitudes!$E$3:$E$502,"&gt;="&amp;T$3,Solicitudes!$G$3:$G$502,"Aprobada",Solicitudes!$L$3:$L$502,"&lt;&gt;Licencia",Solicitudes!$L$3:$L$502,"&lt;&gt;Ausencia")&gt;0,"V",IF(COUNTIFS(Solicitudes!$A$3:$A$502,$A76,Solicitudes!$D$3:$D$502,"&lt;="&amp;T$3,Solicitudes!$E$3:$E$502,"&gt;="&amp;T$3,Solicitudes!$G$3:$G$502,"Aprobada",Solicitudes!$L$3:$L$502,"Licencia")+COUNTIFS(Solicitudes!$A$3:$A$502,$A76,Solicitudes!$D$3:$D$502,"&lt;="&amp;T$3,Solicitudes!$E$3:$E$502,"&gt;="&amp;T$3,Solicitudes!$G$3:$G$502,"Aprobada",Solicitudes!$L$3:$L$502,"Ausencia")&gt;0,"L",IF(COUNTIFS(Solicitudes!$A$3:$A$502,$A76,Solicitudes!$D$3:$D$502,"&lt;="&amp;T$3,Solicitudes!$E$3:$E$502,"&gt;="&amp;T$3,Solicitudes!$G$3:$G$502,"Solicitada")+COUNTIFS(Solicitudes!$A$3:$A$502,$A76,Solicitudes!$D$3:$D$502,"&lt;="&amp;T$3,Solicitudes!$E$3:$E$502,"&gt;="&amp;T$3,Solicitudes!$G$3:$G$502,"Planificada")&gt;0,"P",""))))</f>
        <v/>
      </c>
      <c r="U76" s="27">
        <f>IF(OR(U$3="",$A76=""),"",IF(COUNTIFS(Solicitudes!$A$3:$A$502,$A76,Solicitudes!$D$3:$D$502,"&lt;="&amp;U$3,Solicitudes!$E$3:$E$502,"&gt;="&amp;U$3,Solicitudes!$G$3:$G$502,"Aprobada",Solicitudes!$L$3:$L$502,"&lt;&gt;Licencia",Solicitudes!$L$3:$L$502,"&lt;&gt;Ausencia")&gt;0,"V",IF(COUNTIFS(Solicitudes!$A$3:$A$502,$A76,Solicitudes!$D$3:$D$502,"&lt;="&amp;U$3,Solicitudes!$E$3:$E$502,"&gt;="&amp;U$3,Solicitudes!$G$3:$G$502,"Aprobada",Solicitudes!$L$3:$L$502,"Licencia")+COUNTIFS(Solicitudes!$A$3:$A$502,$A76,Solicitudes!$D$3:$D$502,"&lt;="&amp;U$3,Solicitudes!$E$3:$E$502,"&gt;="&amp;U$3,Solicitudes!$G$3:$G$502,"Aprobada",Solicitudes!$L$3:$L$502,"Ausencia")&gt;0,"L",IF(COUNTIFS(Solicitudes!$A$3:$A$502,$A76,Solicitudes!$D$3:$D$502,"&lt;="&amp;U$3,Solicitudes!$E$3:$E$502,"&gt;="&amp;U$3,Solicitudes!$G$3:$G$502,"Solicitada")+COUNTIFS(Solicitudes!$A$3:$A$502,$A76,Solicitudes!$D$3:$D$502,"&lt;="&amp;U$3,Solicitudes!$E$3:$E$502,"&gt;="&amp;U$3,Solicitudes!$G$3:$G$502,"Planificada")&gt;0,"P",""))))</f>
        <v/>
      </c>
      <c r="V76" s="27">
        <f>IF(OR(V$3="",$A76=""),"",IF(COUNTIFS(Solicitudes!$A$3:$A$502,$A76,Solicitudes!$D$3:$D$502,"&lt;="&amp;V$3,Solicitudes!$E$3:$E$502,"&gt;="&amp;V$3,Solicitudes!$G$3:$G$502,"Aprobada",Solicitudes!$L$3:$L$502,"&lt;&gt;Licencia",Solicitudes!$L$3:$L$502,"&lt;&gt;Ausencia")&gt;0,"V",IF(COUNTIFS(Solicitudes!$A$3:$A$502,$A76,Solicitudes!$D$3:$D$502,"&lt;="&amp;V$3,Solicitudes!$E$3:$E$502,"&gt;="&amp;V$3,Solicitudes!$G$3:$G$502,"Aprobada",Solicitudes!$L$3:$L$502,"Licencia")+COUNTIFS(Solicitudes!$A$3:$A$502,$A76,Solicitudes!$D$3:$D$502,"&lt;="&amp;V$3,Solicitudes!$E$3:$E$502,"&gt;="&amp;V$3,Solicitudes!$G$3:$G$502,"Aprobada",Solicitudes!$L$3:$L$502,"Ausencia")&gt;0,"L",IF(COUNTIFS(Solicitudes!$A$3:$A$502,$A76,Solicitudes!$D$3:$D$502,"&lt;="&amp;V$3,Solicitudes!$E$3:$E$502,"&gt;="&amp;V$3,Solicitudes!$G$3:$G$502,"Solicitada")+COUNTIFS(Solicitudes!$A$3:$A$502,$A76,Solicitudes!$D$3:$D$502,"&lt;="&amp;V$3,Solicitudes!$E$3:$E$502,"&gt;="&amp;V$3,Solicitudes!$G$3:$G$502,"Planificada")&gt;0,"P",""))))</f>
        <v/>
      </c>
      <c r="W76" s="27">
        <f>IF(OR(W$3="",$A76=""),"",IF(COUNTIFS(Solicitudes!$A$3:$A$502,$A76,Solicitudes!$D$3:$D$502,"&lt;="&amp;W$3,Solicitudes!$E$3:$E$502,"&gt;="&amp;W$3,Solicitudes!$G$3:$G$502,"Aprobada",Solicitudes!$L$3:$L$502,"&lt;&gt;Licencia",Solicitudes!$L$3:$L$502,"&lt;&gt;Ausencia")&gt;0,"V",IF(COUNTIFS(Solicitudes!$A$3:$A$502,$A76,Solicitudes!$D$3:$D$502,"&lt;="&amp;W$3,Solicitudes!$E$3:$E$502,"&gt;="&amp;W$3,Solicitudes!$G$3:$G$502,"Aprobada",Solicitudes!$L$3:$L$502,"Licencia")+COUNTIFS(Solicitudes!$A$3:$A$502,$A76,Solicitudes!$D$3:$D$502,"&lt;="&amp;W$3,Solicitudes!$E$3:$E$502,"&gt;="&amp;W$3,Solicitudes!$G$3:$G$502,"Aprobada",Solicitudes!$L$3:$L$502,"Ausencia")&gt;0,"L",IF(COUNTIFS(Solicitudes!$A$3:$A$502,$A76,Solicitudes!$D$3:$D$502,"&lt;="&amp;W$3,Solicitudes!$E$3:$E$502,"&gt;="&amp;W$3,Solicitudes!$G$3:$G$502,"Solicitada")+COUNTIFS(Solicitudes!$A$3:$A$502,$A76,Solicitudes!$D$3:$D$502,"&lt;="&amp;W$3,Solicitudes!$E$3:$E$502,"&gt;="&amp;W$3,Solicitudes!$G$3:$G$502,"Planificada")&gt;0,"P",""))))</f>
        <v/>
      </c>
      <c r="X76" s="27">
        <f>IF(OR(X$3="",$A76=""),"",IF(COUNTIFS(Solicitudes!$A$3:$A$502,$A76,Solicitudes!$D$3:$D$502,"&lt;="&amp;X$3,Solicitudes!$E$3:$E$502,"&gt;="&amp;X$3,Solicitudes!$G$3:$G$502,"Aprobada",Solicitudes!$L$3:$L$502,"&lt;&gt;Licencia",Solicitudes!$L$3:$L$502,"&lt;&gt;Ausencia")&gt;0,"V",IF(COUNTIFS(Solicitudes!$A$3:$A$502,$A76,Solicitudes!$D$3:$D$502,"&lt;="&amp;X$3,Solicitudes!$E$3:$E$502,"&gt;="&amp;X$3,Solicitudes!$G$3:$G$502,"Aprobada",Solicitudes!$L$3:$L$502,"Licencia")+COUNTIFS(Solicitudes!$A$3:$A$502,$A76,Solicitudes!$D$3:$D$502,"&lt;="&amp;X$3,Solicitudes!$E$3:$E$502,"&gt;="&amp;X$3,Solicitudes!$G$3:$G$502,"Aprobada",Solicitudes!$L$3:$L$502,"Ausencia")&gt;0,"L",IF(COUNTIFS(Solicitudes!$A$3:$A$502,$A76,Solicitudes!$D$3:$D$502,"&lt;="&amp;X$3,Solicitudes!$E$3:$E$502,"&gt;="&amp;X$3,Solicitudes!$G$3:$G$502,"Solicitada")+COUNTIFS(Solicitudes!$A$3:$A$502,$A76,Solicitudes!$D$3:$D$502,"&lt;="&amp;X$3,Solicitudes!$E$3:$E$502,"&gt;="&amp;X$3,Solicitudes!$G$3:$G$502,"Planificada")&gt;0,"P",""))))</f>
        <v/>
      </c>
      <c r="Y76" s="27">
        <f>IF(OR(Y$3="",$A76=""),"",IF(COUNTIFS(Solicitudes!$A$3:$A$502,$A76,Solicitudes!$D$3:$D$502,"&lt;="&amp;Y$3,Solicitudes!$E$3:$E$502,"&gt;="&amp;Y$3,Solicitudes!$G$3:$G$502,"Aprobada",Solicitudes!$L$3:$L$502,"&lt;&gt;Licencia",Solicitudes!$L$3:$L$502,"&lt;&gt;Ausencia")&gt;0,"V",IF(COUNTIFS(Solicitudes!$A$3:$A$502,$A76,Solicitudes!$D$3:$D$502,"&lt;="&amp;Y$3,Solicitudes!$E$3:$E$502,"&gt;="&amp;Y$3,Solicitudes!$G$3:$G$502,"Aprobada",Solicitudes!$L$3:$L$502,"Licencia")+COUNTIFS(Solicitudes!$A$3:$A$502,$A76,Solicitudes!$D$3:$D$502,"&lt;="&amp;Y$3,Solicitudes!$E$3:$E$502,"&gt;="&amp;Y$3,Solicitudes!$G$3:$G$502,"Aprobada",Solicitudes!$L$3:$L$502,"Ausencia")&gt;0,"L",IF(COUNTIFS(Solicitudes!$A$3:$A$502,$A76,Solicitudes!$D$3:$D$502,"&lt;="&amp;Y$3,Solicitudes!$E$3:$E$502,"&gt;="&amp;Y$3,Solicitudes!$G$3:$G$502,"Solicitada")+COUNTIFS(Solicitudes!$A$3:$A$502,$A76,Solicitudes!$D$3:$D$502,"&lt;="&amp;Y$3,Solicitudes!$E$3:$E$502,"&gt;="&amp;Y$3,Solicitudes!$G$3:$G$502,"Planificada")&gt;0,"P",""))))</f>
        <v/>
      </c>
      <c r="Z76" s="27">
        <f>IF(OR(Z$3="",$A76=""),"",IF(COUNTIFS(Solicitudes!$A$3:$A$502,$A76,Solicitudes!$D$3:$D$502,"&lt;="&amp;Z$3,Solicitudes!$E$3:$E$502,"&gt;="&amp;Z$3,Solicitudes!$G$3:$G$502,"Aprobada",Solicitudes!$L$3:$L$502,"&lt;&gt;Licencia",Solicitudes!$L$3:$L$502,"&lt;&gt;Ausencia")&gt;0,"V",IF(COUNTIFS(Solicitudes!$A$3:$A$502,$A76,Solicitudes!$D$3:$D$502,"&lt;="&amp;Z$3,Solicitudes!$E$3:$E$502,"&gt;="&amp;Z$3,Solicitudes!$G$3:$G$502,"Aprobada",Solicitudes!$L$3:$L$502,"Licencia")+COUNTIFS(Solicitudes!$A$3:$A$502,$A76,Solicitudes!$D$3:$D$502,"&lt;="&amp;Z$3,Solicitudes!$E$3:$E$502,"&gt;="&amp;Z$3,Solicitudes!$G$3:$G$502,"Aprobada",Solicitudes!$L$3:$L$502,"Ausencia")&gt;0,"L",IF(COUNTIFS(Solicitudes!$A$3:$A$502,$A76,Solicitudes!$D$3:$D$502,"&lt;="&amp;Z$3,Solicitudes!$E$3:$E$502,"&gt;="&amp;Z$3,Solicitudes!$G$3:$G$502,"Solicitada")+COUNTIFS(Solicitudes!$A$3:$A$502,$A76,Solicitudes!$D$3:$D$502,"&lt;="&amp;Z$3,Solicitudes!$E$3:$E$502,"&gt;="&amp;Z$3,Solicitudes!$G$3:$G$502,"Planificada")&gt;0,"P",""))))</f>
        <v/>
      </c>
      <c r="AA76" s="27">
        <f>IF(OR(AA$3="",$A76=""),"",IF(COUNTIFS(Solicitudes!$A$3:$A$502,$A76,Solicitudes!$D$3:$D$502,"&lt;="&amp;AA$3,Solicitudes!$E$3:$E$502,"&gt;="&amp;AA$3,Solicitudes!$G$3:$G$502,"Aprobada",Solicitudes!$L$3:$L$502,"&lt;&gt;Licencia",Solicitudes!$L$3:$L$502,"&lt;&gt;Ausencia")&gt;0,"V",IF(COUNTIFS(Solicitudes!$A$3:$A$502,$A76,Solicitudes!$D$3:$D$502,"&lt;="&amp;AA$3,Solicitudes!$E$3:$E$502,"&gt;="&amp;AA$3,Solicitudes!$G$3:$G$502,"Aprobada",Solicitudes!$L$3:$L$502,"Licencia")+COUNTIFS(Solicitudes!$A$3:$A$502,$A76,Solicitudes!$D$3:$D$502,"&lt;="&amp;AA$3,Solicitudes!$E$3:$E$502,"&gt;="&amp;AA$3,Solicitudes!$G$3:$G$502,"Aprobada",Solicitudes!$L$3:$L$502,"Ausencia")&gt;0,"L",IF(COUNTIFS(Solicitudes!$A$3:$A$502,$A76,Solicitudes!$D$3:$D$502,"&lt;="&amp;AA$3,Solicitudes!$E$3:$E$502,"&gt;="&amp;AA$3,Solicitudes!$G$3:$G$502,"Solicitada")+COUNTIFS(Solicitudes!$A$3:$A$502,$A76,Solicitudes!$D$3:$D$502,"&lt;="&amp;AA$3,Solicitudes!$E$3:$E$502,"&gt;="&amp;AA$3,Solicitudes!$G$3:$G$502,"Planificada")&gt;0,"P",""))))</f>
        <v/>
      </c>
      <c r="AB76" s="27">
        <f>IF(OR(AB$3="",$A76=""),"",IF(COUNTIFS(Solicitudes!$A$3:$A$502,$A76,Solicitudes!$D$3:$D$502,"&lt;="&amp;AB$3,Solicitudes!$E$3:$E$502,"&gt;="&amp;AB$3,Solicitudes!$G$3:$G$502,"Aprobada",Solicitudes!$L$3:$L$502,"&lt;&gt;Licencia",Solicitudes!$L$3:$L$502,"&lt;&gt;Ausencia")&gt;0,"V",IF(COUNTIFS(Solicitudes!$A$3:$A$502,$A76,Solicitudes!$D$3:$D$502,"&lt;="&amp;AB$3,Solicitudes!$E$3:$E$502,"&gt;="&amp;AB$3,Solicitudes!$G$3:$G$502,"Aprobada",Solicitudes!$L$3:$L$502,"Licencia")+COUNTIFS(Solicitudes!$A$3:$A$502,$A76,Solicitudes!$D$3:$D$502,"&lt;="&amp;AB$3,Solicitudes!$E$3:$E$502,"&gt;="&amp;AB$3,Solicitudes!$G$3:$G$502,"Aprobada",Solicitudes!$L$3:$L$502,"Ausencia")&gt;0,"L",IF(COUNTIFS(Solicitudes!$A$3:$A$502,$A76,Solicitudes!$D$3:$D$502,"&lt;="&amp;AB$3,Solicitudes!$E$3:$E$502,"&gt;="&amp;AB$3,Solicitudes!$G$3:$G$502,"Solicitada")+COUNTIFS(Solicitudes!$A$3:$A$502,$A76,Solicitudes!$D$3:$D$502,"&lt;="&amp;AB$3,Solicitudes!$E$3:$E$502,"&gt;="&amp;AB$3,Solicitudes!$G$3:$G$502,"Planificada")&gt;0,"P",""))))</f>
        <v/>
      </c>
      <c r="AC76" s="27">
        <f>IF(OR(AC$3="",$A76=""),"",IF(COUNTIFS(Solicitudes!$A$3:$A$502,$A76,Solicitudes!$D$3:$D$502,"&lt;="&amp;AC$3,Solicitudes!$E$3:$E$502,"&gt;="&amp;AC$3,Solicitudes!$G$3:$G$502,"Aprobada",Solicitudes!$L$3:$L$502,"&lt;&gt;Licencia",Solicitudes!$L$3:$L$502,"&lt;&gt;Ausencia")&gt;0,"V",IF(COUNTIFS(Solicitudes!$A$3:$A$502,$A76,Solicitudes!$D$3:$D$502,"&lt;="&amp;AC$3,Solicitudes!$E$3:$E$502,"&gt;="&amp;AC$3,Solicitudes!$G$3:$G$502,"Aprobada",Solicitudes!$L$3:$L$502,"Licencia")+COUNTIFS(Solicitudes!$A$3:$A$502,$A76,Solicitudes!$D$3:$D$502,"&lt;="&amp;AC$3,Solicitudes!$E$3:$E$502,"&gt;="&amp;AC$3,Solicitudes!$G$3:$G$502,"Aprobada",Solicitudes!$L$3:$L$502,"Ausencia")&gt;0,"L",IF(COUNTIFS(Solicitudes!$A$3:$A$502,$A76,Solicitudes!$D$3:$D$502,"&lt;="&amp;AC$3,Solicitudes!$E$3:$E$502,"&gt;="&amp;AC$3,Solicitudes!$G$3:$G$502,"Solicitada")+COUNTIFS(Solicitudes!$A$3:$A$502,$A76,Solicitudes!$D$3:$D$502,"&lt;="&amp;AC$3,Solicitudes!$E$3:$E$502,"&gt;="&amp;AC$3,Solicitudes!$G$3:$G$502,"Planificada")&gt;0,"P",""))))</f>
        <v/>
      </c>
      <c r="AD76" s="27">
        <f>IF(OR(AD$3="",$A76=""),"",IF(COUNTIFS(Solicitudes!$A$3:$A$502,$A76,Solicitudes!$D$3:$D$502,"&lt;="&amp;AD$3,Solicitudes!$E$3:$E$502,"&gt;="&amp;AD$3,Solicitudes!$G$3:$G$502,"Aprobada",Solicitudes!$L$3:$L$502,"&lt;&gt;Licencia",Solicitudes!$L$3:$L$502,"&lt;&gt;Ausencia")&gt;0,"V",IF(COUNTIFS(Solicitudes!$A$3:$A$502,$A76,Solicitudes!$D$3:$D$502,"&lt;="&amp;AD$3,Solicitudes!$E$3:$E$502,"&gt;="&amp;AD$3,Solicitudes!$G$3:$G$502,"Aprobada",Solicitudes!$L$3:$L$502,"Licencia")+COUNTIFS(Solicitudes!$A$3:$A$502,$A76,Solicitudes!$D$3:$D$502,"&lt;="&amp;AD$3,Solicitudes!$E$3:$E$502,"&gt;="&amp;AD$3,Solicitudes!$G$3:$G$502,"Aprobada",Solicitudes!$L$3:$L$502,"Ausencia")&gt;0,"L",IF(COUNTIFS(Solicitudes!$A$3:$A$502,$A76,Solicitudes!$D$3:$D$502,"&lt;="&amp;AD$3,Solicitudes!$E$3:$E$502,"&gt;="&amp;AD$3,Solicitudes!$G$3:$G$502,"Solicitada")+COUNTIFS(Solicitudes!$A$3:$A$502,$A76,Solicitudes!$D$3:$D$502,"&lt;="&amp;AD$3,Solicitudes!$E$3:$E$502,"&gt;="&amp;AD$3,Solicitudes!$G$3:$G$502,"Planificada")&gt;0,"P",""))))</f>
        <v/>
      </c>
      <c r="AE76" s="27">
        <f>IF(OR(AE$3="",$A76=""),"",IF(COUNTIFS(Solicitudes!$A$3:$A$502,$A76,Solicitudes!$D$3:$D$502,"&lt;="&amp;AE$3,Solicitudes!$E$3:$E$502,"&gt;="&amp;AE$3,Solicitudes!$G$3:$G$502,"Aprobada",Solicitudes!$L$3:$L$502,"&lt;&gt;Licencia",Solicitudes!$L$3:$L$502,"&lt;&gt;Ausencia")&gt;0,"V",IF(COUNTIFS(Solicitudes!$A$3:$A$502,$A76,Solicitudes!$D$3:$D$502,"&lt;="&amp;AE$3,Solicitudes!$E$3:$E$502,"&gt;="&amp;AE$3,Solicitudes!$G$3:$G$502,"Aprobada",Solicitudes!$L$3:$L$502,"Licencia")+COUNTIFS(Solicitudes!$A$3:$A$502,$A76,Solicitudes!$D$3:$D$502,"&lt;="&amp;AE$3,Solicitudes!$E$3:$E$502,"&gt;="&amp;AE$3,Solicitudes!$G$3:$G$502,"Aprobada",Solicitudes!$L$3:$L$502,"Ausencia")&gt;0,"L",IF(COUNTIFS(Solicitudes!$A$3:$A$502,$A76,Solicitudes!$D$3:$D$502,"&lt;="&amp;AE$3,Solicitudes!$E$3:$E$502,"&gt;="&amp;AE$3,Solicitudes!$G$3:$G$502,"Solicitada")+COUNTIFS(Solicitudes!$A$3:$A$502,$A76,Solicitudes!$D$3:$D$502,"&lt;="&amp;AE$3,Solicitudes!$E$3:$E$502,"&gt;="&amp;AE$3,Solicitudes!$G$3:$G$502,"Planificada")&gt;0,"P",""))))</f>
        <v/>
      </c>
      <c r="AF76" s="27">
        <f>IF(OR(AF$3="",$A76=""),"",IF(COUNTIFS(Solicitudes!$A$3:$A$502,$A76,Solicitudes!$D$3:$D$502,"&lt;="&amp;AF$3,Solicitudes!$E$3:$E$502,"&gt;="&amp;AF$3,Solicitudes!$G$3:$G$502,"Aprobada",Solicitudes!$L$3:$L$502,"&lt;&gt;Licencia",Solicitudes!$L$3:$L$502,"&lt;&gt;Ausencia")&gt;0,"V",IF(COUNTIFS(Solicitudes!$A$3:$A$502,$A76,Solicitudes!$D$3:$D$502,"&lt;="&amp;AF$3,Solicitudes!$E$3:$E$502,"&gt;="&amp;AF$3,Solicitudes!$G$3:$G$502,"Aprobada",Solicitudes!$L$3:$L$502,"Licencia")+COUNTIFS(Solicitudes!$A$3:$A$502,$A76,Solicitudes!$D$3:$D$502,"&lt;="&amp;AF$3,Solicitudes!$E$3:$E$502,"&gt;="&amp;AF$3,Solicitudes!$G$3:$G$502,"Aprobada",Solicitudes!$L$3:$L$502,"Ausencia")&gt;0,"L",IF(COUNTIFS(Solicitudes!$A$3:$A$502,$A76,Solicitudes!$D$3:$D$502,"&lt;="&amp;AF$3,Solicitudes!$E$3:$E$502,"&gt;="&amp;AF$3,Solicitudes!$G$3:$G$502,"Solicitada")+COUNTIFS(Solicitudes!$A$3:$A$502,$A76,Solicitudes!$D$3:$D$502,"&lt;="&amp;AF$3,Solicitudes!$E$3:$E$502,"&gt;="&amp;AF$3,Solicitudes!$G$3:$G$502,"Planificada")&gt;0,"P",""))))</f>
        <v/>
      </c>
      <c r="AG76" s="27">
        <f>IF(OR(AG$3="",$A76=""),"",IF(COUNTIFS(Solicitudes!$A$3:$A$502,$A76,Solicitudes!$D$3:$D$502,"&lt;="&amp;AG$3,Solicitudes!$E$3:$E$502,"&gt;="&amp;AG$3,Solicitudes!$G$3:$G$502,"Aprobada",Solicitudes!$L$3:$L$502,"&lt;&gt;Licencia",Solicitudes!$L$3:$L$502,"&lt;&gt;Ausencia")&gt;0,"V",IF(COUNTIFS(Solicitudes!$A$3:$A$502,$A76,Solicitudes!$D$3:$D$502,"&lt;="&amp;AG$3,Solicitudes!$E$3:$E$502,"&gt;="&amp;AG$3,Solicitudes!$G$3:$G$502,"Aprobada",Solicitudes!$L$3:$L$502,"Licencia")+COUNTIFS(Solicitudes!$A$3:$A$502,$A76,Solicitudes!$D$3:$D$502,"&lt;="&amp;AG$3,Solicitudes!$E$3:$E$502,"&gt;="&amp;AG$3,Solicitudes!$G$3:$G$502,"Aprobada",Solicitudes!$L$3:$L$502,"Ausencia")&gt;0,"L",IF(COUNTIFS(Solicitudes!$A$3:$A$502,$A76,Solicitudes!$D$3:$D$502,"&lt;="&amp;AG$3,Solicitudes!$E$3:$E$502,"&gt;="&amp;AG$3,Solicitudes!$G$3:$G$502,"Solicitada")+COUNTIFS(Solicitudes!$A$3:$A$502,$A76,Solicitudes!$D$3:$D$502,"&lt;="&amp;AG$3,Solicitudes!$E$3:$E$502,"&gt;="&amp;AG$3,Solicitudes!$G$3:$G$502,"Planificada")&gt;0,"P",""))))</f>
        <v/>
      </c>
    </row>
    <row r="77">
      <c r="A77">
        <f>IF(Saldos!A77="","",Saldos!A77)</f>
        <v/>
      </c>
      <c r="B77">
        <f>IF(A77="","",Saldos!B77)</f>
        <v/>
      </c>
      <c r="C77" s="27">
        <f>IF(OR(C$3="",$A77=""),"",IF(COUNTIFS(Solicitudes!$A$3:$A$502,$A77,Solicitudes!$D$3:$D$502,"&lt;="&amp;C$3,Solicitudes!$E$3:$E$502,"&gt;="&amp;C$3,Solicitudes!$G$3:$G$502,"Aprobada",Solicitudes!$L$3:$L$502,"&lt;&gt;Licencia",Solicitudes!$L$3:$L$502,"&lt;&gt;Ausencia")&gt;0,"V",IF(COUNTIFS(Solicitudes!$A$3:$A$502,$A77,Solicitudes!$D$3:$D$502,"&lt;="&amp;C$3,Solicitudes!$E$3:$E$502,"&gt;="&amp;C$3,Solicitudes!$G$3:$G$502,"Aprobada",Solicitudes!$L$3:$L$502,"Licencia")+COUNTIFS(Solicitudes!$A$3:$A$502,$A77,Solicitudes!$D$3:$D$502,"&lt;="&amp;C$3,Solicitudes!$E$3:$E$502,"&gt;="&amp;C$3,Solicitudes!$G$3:$G$502,"Aprobada",Solicitudes!$L$3:$L$502,"Ausencia")&gt;0,"L",IF(COUNTIFS(Solicitudes!$A$3:$A$502,$A77,Solicitudes!$D$3:$D$502,"&lt;="&amp;C$3,Solicitudes!$E$3:$E$502,"&gt;="&amp;C$3,Solicitudes!$G$3:$G$502,"Solicitada")+COUNTIFS(Solicitudes!$A$3:$A$502,$A77,Solicitudes!$D$3:$D$502,"&lt;="&amp;C$3,Solicitudes!$E$3:$E$502,"&gt;="&amp;C$3,Solicitudes!$G$3:$G$502,"Planificada")&gt;0,"P",""))))</f>
        <v/>
      </c>
      <c r="D77" s="27">
        <f>IF(OR(D$3="",$A77=""),"",IF(COUNTIFS(Solicitudes!$A$3:$A$502,$A77,Solicitudes!$D$3:$D$502,"&lt;="&amp;D$3,Solicitudes!$E$3:$E$502,"&gt;="&amp;D$3,Solicitudes!$G$3:$G$502,"Aprobada",Solicitudes!$L$3:$L$502,"&lt;&gt;Licencia",Solicitudes!$L$3:$L$502,"&lt;&gt;Ausencia")&gt;0,"V",IF(COUNTIFS(Solicitudes!$A$3:$A$502,$A77,Solicitudes!$D$3:$D$502,"&lt;="&amp;D$3,Solicitudes!$E$3:$E$502,"&gt;="&amp;D$3,Solicitudes!$G$3:$G$502,"Aprobada",Solicitudes!$L$3:$L$502,"Licencia")+COUNTIFS(Solicitudes!$A$3:$A$502,$A77,Solicitudes!$D$3:$D$502,"&lt;="&amp;D$3,Solicitudes!$E$3:$E$502,"&gt;="&amp;D$3,Solicitudes!$G$3:$G$502,"Aprobada",Solicitudes!$L$3:$L$502,"Ausencia")&gt;0,"L",IF(COUNTIFS(Solicitudes!$A$3:$A$502,$A77,Solicitudes!$D$3:$D$502,"&lt;="&amp;D$3,Solicitudes!$E$3:$E$502,"&gt;="&amp;D$3,Solicitudes!$G$3:$G$502,"Solicitada")+COUNTIFS(Solicitudes!$A$3:$A$502,$A77,Solicitudes!$D$3:$D$502,"&lt;="&amp;D$3,Solicitudes!$E$3:$E$502,"&gt;="&amp;D$3,Solicitudes!$G$3:$G$502,"Planificada")&gt;0,"P",""))))</f>
        <v/>
      </c>
      <c r="E77" s="27">
        <f>IF(OR(E$3="",$A77=""),"",IF(COUNTIFS(Solicitudes!$A$3:$A$502,$A77,Solicitudes!$D$3:$D$502,"&lt;="&amp;E$3,Solicitudes!$E$3:$E$502,"&gt;="&amp;E$3,Solicitudes!$G$3:$G$502,"Aprobada",Solicitudes!$L$3:$L$502,"&lt;&gt;Licencia",Solicitudes!$L$3:$L$502,"&lt;&gt;Ausencia")&gt;0,"V",IF(COUNTIFS(Solicitudes!$A$3:$A$502,$A77,Solicitudes!$D$3:$D$502,"&lt;="&amp;E$3,Solicitudes!$E$3:$E$502,"&gt;="&amp;E$3,Solicitudes!$G$3:$G$502,"Aprobada",Solicitudes!$L$3:$L$502,"Licencia")+COUNTIFS(Solicitudes!$A$3:$A$502,$A77,Solicitudes!$D$3:$D$502,"&lt;="&amp;E$3,Solicitudes!$E$3:$E$502,"&gt;="&amp;E$3,Solicitudes!$G$3:$G$502,"Aprobada",Solicitudes!$L$3:$L$502,"Ausencia")&gt;0,"L",IF(COUNTIFS(Solicitudes!$A$3:$A$502,$A77,Solicitudes!$D$3:$D$502,"&lt;="&amp;E$3,Solicitudes!$E$3:$E$502,"&gt;="&amp;E$3,Solicitudes!$G$3:$G$502,"Solicitada")+COUNTIFS(Solicitudes!$A$3:$A$502,$A77,Solicitudes!$D$3:$D$502,"&lt;="&amp;E$3,Solicitudes!$E$3:$E$502,"&gt;="&amp;E$3,Solicitudes!$G$3:$G$502,"Planificada")&gt;0,"P",""))))</f>
        <v/>
      </c>
      <c r="F77" s="27">
        <f>IF(OR(F$3="",$A77=""),"",IF(COUNTIFS(Solicitudes!$A$3:$A$502,$A77,Solicitudes!$D$3:$D$502,"&lt;="&amp;F$3,Solicitudes!$E$3:$E$502,"&gt;="&amp;F$3,Solicitudes!$G$3:$G$502,"Aprobada",Solicitudes!$L$3:$L$502,"&lt;&gt;Licencia",Solicitudes!$L$3:$L$502,"&lt;&gt;Ausencia")&gt;0,"V",IF(COUNTIFS(Solicitudes!$A$3:$A$502,$A77,Solicitudes!$D$3:$D$502,"&lt;="&amp;F$3,Solicitudes!$E$3:$E$502,"&gt;="&amp;F$3,Solicitudes!$G$3:$G$502,"Aprobada",Solicitudes!$L$3:$L$502,"Licencia")+COUNTIFS(Solicitudes!$A$3:$A$502,$A77,Solicitudes!$D$3:$D$502,"&lt;="&amp;F$3,Solicitudes!$E$3:$E$502,"&gt;="&amp;F$3,Solicitudes!$G$3:$G$502,"Aprobada",Solicitudes!$L$3:$L$502,"Ausencia")&gt;0,"L",IF(COUNTIFS(Solicitudes!$A$3:$A$502,$A77,Solicitudes!$D$3:$D$502,"&lt;="&amp;F$3,Solicitudes!$E$3:$E$502,"&gt;="&amp;F$3,Solicitudes!$G$3:$G$502,"Solicitada")+COUNTIFS(Solicitudes!$A$3:$A$502,$A77,Solicitudes!$D$3:$D$502,"&lt;="&amp;F$3,Solicitudes!$E$3:$E$502,"&gt;="&amp;F$3,Solicitudes!$G$3:$G$502,"Planificada")&gt;0,"P",""))))</f>
        <v/>
      </c>
      <c r="G77" s="27">
        <f>IF(OR(G$3="",$A77=""),"",IF(COUNTIFS(Solicitudes!$A$3:$A$502,$A77,Solicitudes!$D$3:$D$502,"&lt;="&amp;G$3,Solicitudes!$E$3:$E$502,"&gt;="&amp;G$3,Solicitudes!$G$3:$G$502,"Aprobada",Solicitudes!$L$3:$L$502,"&lt;&gt;Licencia",Solicitudes!$L$3:$L$502,"&lt;&gt;Ausencia")&gt;0,"V",IF(COUNTIFS(Solicitudes!$A$3:$A$502,$A77,Solicitudes!$D$3:$D$502,"&lt;="&amp;G$3,Solicitudes!$E$3:$E$502,"&gt;="&amp;G$3,Solicitudes!$G$3:$G$502,"Aprobada",Solicitudes!$L$3:$L$502,"Licencia")+COUNTIFS(Solicitudes!$A$3:$A$502,$A77,Solicitudes!$D$3:$D$502,"&lt;="&amp;G$3,Solicitudes!$E$3:$E$502,"&gt;="&amp;G$3,Solicitudes!$G$3:$G$502,"Aprobada",Solicitudes!$L$3:$L$502,"Ausencia")&gt;0,"L",IF(COUNTIFS(Solicitudes!$A$3:$A$502,$A77,Solicitudes!$D$3:$D$502,"&lt;="&amp;G$3,Solicitudes!$E$3:$E$502,"&gt;="&amp;G$3,Solicitudes!$G$3:$G$502,"Solicitada")+COUNTIFS(Solicitudes!$A$3:$A$502,$A77,Solicitudes!$D$3:$D$502,"&lt;="&amp;G$3,Solicitudes!$E$3:$E$502,"&gt;="&amp;G$3,Solicitudes!$G$3:$G$502,"Planificada")&gt;0,"P",""))))</f>
        <v/>
      </c>
      <c r="H77" s="27">
        <f>IF(OR(H$3="",$A77=""),"",IF(COUNTIFS(Solicitudes!$A$3:$A$502,$A77,Solicitudes!$D$3:$D$502,"&lt;="&amp;H$3,Solicitudes!$E$3:$E$502,"&gt;="&amp;H$3,Solicitudes!$G$3:$G$502,"Aprobada",Solicitudes!$L$3:$L$502,"&lt;&gt;Licencia",Solicitudes!$L$3:$L$502,"&lt;&gt;Ausencia")&gt;0,"V",IF(COUNTIFS(Solicitudes!$A$3:$A$502,$A77,Solicitudes!$D$3:$D$502,"&lt;="&amp;H$3,Solicitudes!$E$3:$E$502,"&gt;="&amp;H$3,Solicitudes!$G$3:$G$502,"Aprobada",Solicitudes!$L$3:$L$502,"Licencia")+COUNTIFS(Solicitudes!$A$3:$A$502,$A77,Solicitudes!$D$3:$D$502,"&lt;="&amp;H$3,Solicitudes!$E$3:$E$502,"&gt;="&amp;H$3,Solicitudes!$G$3:$G$502,"Aprobada",Solicitudes!$L$3:$L$502,"Ausencia")&gt;0,"L",IF(COUNTIFS(Solicitudes!$A$3:$A$502,$A77,Solicitudes!$D$3:$D$502,"&lt;="&amp;H$3,Solicitudes!$E$3:$E$502,"&gt;="&amp;H$3,Solicitudes!$G$3:$G$502,"Solicitada")+COUNTIFS(Solicitudes!$A$3:$A$502,$A77,Solicitudes!$D$3:$D$502,"&lt;="&amp;H$3,Solicitudes!$E$3:$E$502,"&gt;="&amp;H$3,Solicitudes!$G$3:$G$502,"Planificada")&gt;0,"P",""))))</f>
        <v/>
      </c>
      <c r="I77" s="27">
        <f>IF(OR(I$3="",$A77=""),"",IF(COUNTIFS(Solicitudes!$A$3:$A$502,$A77,Solicitudes!$D$3:$D$502,"&lt;="&amp;I$3,Solicitudes!$E$3:$E$502,"&gt;="&amp;I$3,Solicitudes!$G$3:$G$502,"Aprobada",Solicitudes!$L$3:$L$502,"&lt;&gt;Licencia",Solicitudes!$L$3:$L$502,"&lt;&gt;Ausencia")&gt;0,"V",IF(COUNTIFS(Solicitudes!$A$3:$A$502,$A77,Solicitudes!$D$3:$D$502,"&lt;="&amp;I$3,Solicitudes!$E$3:$E$502,"&gt;="&amp;I$3,Solicitudes!$G$3:$G$502,"Aprobada",Solicitudes!$L$3:$L$502,"Licencia")+COUNTIFS(Solicitudes!$A$3:$A$502,$A77,Solicitudes!$D$3:$D$502,"&lt;="&amp;I$3,Solicitudes!$E$3:$E$502,"&gt;="&amp;I$3,Solicitudes!$G$3:$G$502,"Aprobada",Solicitudes!$L$3:$L$502,"Ausencia")&gt;0,"L",IF(COUNTIFS(Solicitudes!$A$3:$A$502,$A77,Solicitudes!$D$3:$D$502,"&lt;="&amp;I$3,Solicitudes!$E$3:$E$502,"&gt;="&amp;I$3,Solicitudes!$G$3:$G$502,"Solicitada")+COUNTIFS(Solicitudes!$A$3:$A$502,$A77,Solicitudes!$D$3:$D$502,"&lt;="&amp;I$3,Solicitudes!$E$3:$E$502,"&gt;="&amp;I$3,Solicitudes!$G$3:$G$502,"Planificada")&gt;0,"P",""))))</f>
        <v/>
      </c>
      <c r="J77" s="27">
        <f>IF(OR(J$3="",$A77=""),"",IF(COUNTIFS(Solicitudes!$A$3:$A$502,$A77,Solicitudes!$D$3:$D$502,"&lt;="&amp;J$3,Solicitudes!$E$3:$E$502,"&gt;="&amp;J$3,Solicitudes!$G$3:$G$502,"Aprobada",Solicitudes!$L$3:$L$502,"&lt;&gt;Licencia",Solicitudes!$L$3:$L$502,"&lt;&gt;Ausencia")&gt;0,"V",IF(COUNTIFS(Solicitudes!$A$3:$A$502,$A77,Solicitudes!$D$3:$D$502,"&lt;="&amp;J$3,Solicitudes!$E$3:$E$502,"&gt;="&amp;J$3,Solicitudes!$G$3:$G$502,"Aprobada",Solicitudes!$L$3:$L$502,"Licencia")+COUNTIFS(Solicitudes!$A$3:$A$502,$A77,Solicitudes!$D$3:$D$502,"&lt;="&amp;J$3,Solicitudes!$E$3:$E$502,"&gt;="&amp;J$3,Solicitudes!$G$3:$G$502,"Aprobada",Solicitudes!$L$3:$L$502,"Ausencia")&gt;0,"L",IF(COUNTIFS(Solicitudes!$A$3:$A$502,$A77,Solicitudes!$D$3:$D$502,"&lt;="&amp;J$3,Solicitudes!$E$3:$E$502,"&gt;="&amp;J$3,Solicitudes!$G$3:$G$502,"Solicitada")+COUNTIFS(Solicitudes!$A$3:$A$502,$A77,Solicitudes!$D$3:$D$502,"&lt;="&amp;J$3,Solicitudes!$E$3:$E$502,"&gt;="&amp;J$3,Solicitudes!$G$3:$G$502,"Planificada")&gt;0,"P",""))))</f>
        <v/>
      </c>
      <c r="K77" s="27">
        <f>IF(OR(K$3="",$A77=""),"",IF(COUNTIFS(Solicitudes!$A$3:$A$502,$A77,Solicitudes!$D$3:$D$502,"&lt;="&amp;K$3,Solicitudes!$E$3:$E$502,"&gt;="&amp;K$3,Solicitudes!$G$3:$G$502,"Aprobada",Solicitudes!$L$3:$L$502,"&lt;&gt;Licencia",Solicitudes!$L$3:$L$502,"&lt;&gt;Ausencia")&gt;0,"V",IF(COUNTIFS(Solicitudes!$A$3:$A$502,$A77,Solicitudes!$D$3:$D$502,"&lt;="&amp;K$3,Solicitudes!$E$3:$E$502,"&gt;="&amp;K$3,Solicitudes!$G$3:$G$502,"Aprobada",Solicitudes!$L$3:$L$502,"Licencia")+COUNTIFS(Solicitudes!$A$3:$A$502,$A77,Solicitudes!$D$3:$D$502,"&lt;="&amp;K$3,Solicitudes!$E$3:$E$502,"&gt;="&amp;K$3,Solicitudes!$G$3:$G$502,"Aprobada",Solicitudes!$L$3:$L$502,"Ausencia")&gt;0,"L",IF(COUNTIFS(Solicitudes!$A$3:$A$502,$A77,Solicitudes!$D$3:$D$502,"&lt;="&amp;K$3,Solicitudes!$E$3:$E$502,"&gt;="&amp;K$3,Solicitudes!$G$3:$G$502,"Solicitada")+COUNTIFS(Solicitudes!$A$3:$A$502,$A77,Solicitudes!$D$3:$D$502,"&lt;="&amp;K$3,Solicitudes!$E$3:$E$502,"&gt;="&amp;K$3,Solicitudes!$G$3:$G$502,"Planificada")&gt;0,"P",""))))</f>
        <v/>
      </c>
      <c r="L77" s="27">
        <f>IF(OR(L$3="",$A77=""),"",IF(COUNTIFS(Solicitudes!$A$3:$A$502,$A77,Solicitudes!$D$3:$D$502,"&lt;="&amp;L$3,Solicitudes!$E$3:$E$502,"&gt;="&amp;L$3,Solicitudes!$G$3:$G$502,"Aprobada",Solicitudes!$L$3:$L$502,"&lt;&gt;Licencia",Solicitudes!$L$3:$L$502,"&lt;&gt;Ausencia")&gt;0,"V",IF(COUNTIFS(Solicitudes!$A$3:$A$502,$A77,Solicitudes!$D$3:$D$502,"&lt;="&amp;L$3,Solicitudes!$E$3:$E$502,"&gt;="&amp;L$3,Solicitudes!$G$3:$G$502,"Aprobada",Solicitudes!$L$3:$L$502,"Licencia")+COUNTIFS(Solicitudes!$A$3:$A$502,$A77,Solicitudes!$D$3:$D$502,"&lt;="&amp;L$3,Solicitudes!$E$3:$E$502,"&gt;="&amp;L$3,Solicitudes!$G$3:$G$502,"Aprobada",Solicitudes!$L$3:$L$502,"Ausencia")&gt;0,"L",IF(COUNTIFS(Solicitudes!$A$3:$A$502,$A77,Solicitudes!$D$3:$D$502,"&lt;="&amp;L$3,Solicitudes!$E$3:$E$502,"&gt;="&amp;L$3,Solicitudes!$G$3:$G$502,"Solicitada")+COUNTIFS(Solicitudes!$A$3:$A$502,$A77,Solicitudes!$D$3:$D$502,"&lt;="&amp;L$3,Solicitudes!$E$3:$E$502,"&gt;="&amp;L$3,Solicitudes!$G$3:$G$502,"Planificada")&gt;0,"P",""))))</f>
        <v/>
      </c>
      <c r="M77" s="27">
        <f>IF(OR(M$3="",$A77=""),"",IF(COUNTIFS(Solicitudes!$A$3:$A$502,$A77,Solicitudes!$D$3:$D$502,"&lt;="&amp;M$3,Solicitudes!$E$3:$E$502,"&gt;="&amp;M$3,Solicitudes!$G$3:$G$502,"Aprobada",Solicitudes!$L$3:$L$502,"&lt;&gt;Licencia",Solicitudes!$L$3:$L$502,"&lt;&gt;Ausencia")&gt;0,"V",IF(COUNTIFS(Solicitudes!$A$3:$A$502,$A77,Solicitudes!$D$3:$D$502,"&lt;="&amp;M$3,Solicitudes!$E$3:$E$502,"&gt;="&amp;M$3,Solicitudes!$G$3:$G$502,"Aprobada",Solicitudes!$L$3:$L$502,"Licencia")+COUNTIFS(Solicitudes!$A$3:$A$502,$A77,Solicitudes!$D$3:$D$502,"&lt;="&amp;M$3,Solicitudes!$E$3:$E$502,"&gt;="&amp;M$3,Solicitudes!$G$3:$G$502,"Aprobada",Solicitudes!$L$3:$L$502,"Ausencia")&gt;0,"L",IF(COUNTIFS(Solicitudes!$A$3:$A$502,$A77,Solicitudes!$D$3:$D$502,"&lt;="&amp;M$3,Solicitudes!$E$3:$E$502,"&gt;="&amp;M$3,Solicitudes!$G$3:$G$502,"Solicitada")+COUNTIFS(Solicitudes!$A$3:$A$502,$A77,Solicitudes!$D$3:$D$502,"&lt;="&amp;M$3,Solicitudes!$E$3:$E$502,"&gt;="&amp;M$3,Solicitudes!$G$3:$G$502,"Planificada")&gt;0,"P",""))))</f>
        <v/>
      </c>
      <c r="N77" s="27">
        <f>IF(OR(N$3="",$A77=""),"",IF(COUNTIFS(Solicitudes!$A$3:$A$502,$A77,Solicitudes!$D$3:$D$502,"&lt;="&amp;N$3,Solicitudes!$E$3:$E$502,"&gt;="&amp;N$3,Solicitudes!$G$3:$G$502,"Aprobada",Solicitudes!$L$3:$L$502,"&lt;&gt;Licencia",Solicitudes!$L$3:$L$502,"&lt;&gt;Ausencia")&gt;0,"V",IF(COUNTIFS(Solicitudes!$A$3:$A$502,$A77,Solicitudes!$D$3:$D$502,"&lt;="&amp;N$3,Solicitudes!$E$3:$E$502,"&gt;="&amp;N$3,Solicitudes!$G$3:$G$502,"Aprobada",Solicitudes!$L$3:$L$502,"Licencia")+COUNTIFS(Solicitudes!$A$3:$A$502,$A77,Solicitudes!$D$3:$D$502,"&lt;="&amp;N$3,Solicitudes!$E$3:$E$502,"&gt;="&amp;N$3,Solicitudes!$G$3:$G$502,"Aprobada",Solicitudes!$L$3:$L$502,"Ausencia")&gt;0,"L",IF(COUNTIFS(Solicitudes!$A$3:$A$502,$A77,Solicitudes!$D$3:$D$502,"&lt;="&amp;N$3,Solicitudes!$E$3:$E$502,"&gt;="&amp;N$3,Solicitudes!$G$3:$G$502,"Solicitada")+COUNTIFS(Solicitudes!$A$3:$A$502,$A77,Solicitudes!$D$3:$D$502,"&lt;="&amp;N$3,Solicitudes!$E$3:$E$502,"&gt;="&amp;N$3,Solicitudes!$G$3:$G$502,"Planificada")&gt;0,"P",""))))</f>
        <v/>
      </c>
      <c r="O77" s="27">
        <f>IF(OR(O$3="",$A77=""),"",IF(COUNTIFS(Solicitudes!$A$3:$A$502,$A77,Solicitudes!$D$3:$D$502,"&lt;="&amp;O$3,Solicitudes!$E$3:$E$502,"&gt;="&amp;O$3,Solicitudes!$G$3:$G$502,"Aprobada",Solicitudes!$L$3:$L$502,"&lt;&gt;Licencia",Solicitudes!$L$3:$L$502,"&lt;&gt;Ausencia")&gt;0,"V",IF(COUNTIFS(Solicitudes!$A$3:$A$502,$A77,Solicitudes!$D$3:$D$502,"&lt;="&amp;O$3,Solicitudes!$E$3:$E$502,"&gt;="&amp;O$3,Solicitudes!$G$3:$G$502,"Aprobada",Solicitudes!$L$3:$L$502,"Licencia")+COUNTIFS(Solicitudes!$A$3:$A$502,$A77,Solicitudes!$D$3:$D$502,"&lt;="&amp;O$3,Solicitudes!$E$3:$E$502,"&gt;="&amp;O$3,Solicitudes!$G$3:$G$502,"Aprobada",Solicitudes!$L$3:$L$502,"Ausencia")&gt;0,"L",IF(COUNTIFS(Solicitudes!$A$3:$A$502,$A77,Solicitudes!$D$3:$D$502,"&lt;="&amp;O$3,Solicitudes!$E$3:$E$502,"&gt;="&amp;O$3,Solicitudes!$G$3:$G$502,"Solicitada")+COUNTIFS(Solicitudes!$A$3:$A$502,$A77,Solicitudes!$D$3:$D$502,"&lt;="&amp;O$3,Solicitudes!$E$3:$E$502,"&gt;="&amp;O$3,Solicitudes!$G$3:$G$502,"Planificada")&gt;0,"P",""))))</f>
        <v/>
      </c>
      <c r="P77" s="27">
        <f>IF(OR(P$3="",$A77=""),"",IF(COUNTIFS(Solicitudes!$A$3:$A$502,$A77,Solicitudes!$D$3:$D$502,"&lt;="&amp;P$3,Solicitudes!$E$3:$E$502,"&gt;="&amp;P$3,Solicitudes!$G$3:$G$502,"Aprobada",Solicitudes!$L$3:$L$502,"&lt;&gt;Licencia",Solicitudes!$L$3:$L$502,"&lt;&gt;Ausencia")&gt;0,"V",IF(COUNTIFS(Solicitudes!$A$3:$A$502,$A77,Solicitudes!$D$3:$D$502,"&lt;="&amp;P$3,Solicitudes!$E$3:$E$502,"&gt;="&amp;P$3,Solicitudes!$G$3:$G$502,"Aprobada",Solicitudes!$L$3:$L$502,"Licencia")+COUNTIFS(Solicitudes!$A$3:$A$502,$A77,Solicitudes!$D$3:$D$502,"&lt;="&amp;P$3,Solicitudes!$E$3:$E$502,"&gt;="&amp;P$3,Solicitudes!$G$3:$G$502,"Aprobada",Solicitudes!$L$3:$L$502,"Ausencia")&gt;0,"L",IF(COUNTIFS(Solicitudes!$A$3:$A$502,$A77,Solicitudes!$D$3:$D$502,"&lt;="&amp;P$3,Solicitudes!$E$3:$E$502,"&gt;="&amp;P$3,Solicitudes!$G$3:$G$502,"Solicitada")+COUNTIFS(Solicitudes!$A$3:$A$502,$A77,Solicitudes!$D$3:$D$502,"&lt;="&amp;P$3,Solicitudes!$E$3:$E$502,"&gt;="&amp;P$3,Solicitudes!$G$3:$G$502,"Planificada")&gt;0,"P",""))))</f>
        <v/>
      </c>
      <c r="Q77" s="27">
        <f>IF(OR(Q$3="",$A77=""),"",IF(COUNTIFS(Solicitudes!$A$3:$A$502,$A77,Solicitudes!$D$3:$D$502,"&lt;="&amp;Q$3,Solicitudes!$E$3:$E$502,"&gt;="&amp;Q$3,Solicitudes!$G$3:$G$502,"Aprobada",Solicitudes!$L$3:$L$502,"&lt;&gt;Licencia",Solicitudes!$L$3:$L$502,"&lt;&gt;Ausencia")&gt;0,"V",IF(COUNTIFS(Solicitudes!$A$3:$A$502,$A77,Solicitudes!$D$3:$D$502,"&lt;="&amp;Q$3,Solicitudes!$E$3:$E$502,"&gt;="&amp;Q$3,Solicitudes!$G$3:$G$502,"Aprobada",Solicitudes!$L$3:$L$502,"Licencia")+COUNTIFS(Solicitudes!$A$3:$A$502,$A77,Solicitudes!$D$3:$D$502,"&lt;="&amp;Q$3,Solicitudes!$E$3:$E$502,"&gt;="&amp;Q$3,Solicitudes!$G$3:$G$502,"Aprobada",Solicitudes!$L$3:$L$502,"Ausencia")&gt;0,"L",IF(COUNTIFS(Solicitudes!$A$3:$A$502,$A77,Solicitudes!$D$3:$D$502,"&lt;="&amp;Q$3,Solicitudes!$E$3:$E$502,"&gt;="&amp;Q$3,Solicitudes!$G$3:$G$502,"Solicitada")+COUNTIFS(Solicitudes!$A$3:$A$502,$A77,Solicitudes!$D$3:$D$502,"&lt;="&amp;Q$3,Solicitudes!$E$3:$E$502,"&gt;="&amp;Q$3,Solicitudes!$G$3:$G$502,"Planificada")&gt;0,"P",""))))</f>
        <v/>
      </c>
      <c r="R77" s="27">
        <f>IF(OR(R$3="",$A77=""),"",IF(COUNTIFS(Solicitudes!$A$3:$A$502,$A77,Solicitudes!$D$3:$D$502,"&lt;="&amp;R$3,Solicitudes!$E$3:$E$502,"&gt;="&amp;R$3,Solicitudes!$G$3:$G$502,"Aprobada",Solicitudes!$L$3:$L$502,"&lt;&gt;Licencia",Solicitudes!$L$3:$L$502,"&lt;&gt;Ausencia")&gt;0,"V",IF(COUNTIFS(Solicitudes!$A$3:$A$502,$A77,Solicitudes!$D$3:$D$502,"&lt;="&amp;R$3,Solicitudes!$E$3:$E$502,"&gt;="&amp;R$3,Solicitudes!$G$3:$G$502,"Aprobada",Solicitudes!$L$3:$L$502,"Licencia")+COUNTIFS(Solicitudes!$A$3:$A$502,$A77,Solicitudes!$D$3:$D$502,"&lt;="&amp;R$3,Solicitudes!$E$3:$E$502,"&gt;="&amp;R$3,Solicitudes!$G$3:$G$502,"Aprobada",Solicitudes!$L$3:$L$502,"Ausencia")&gt;0,"L",IF(COUNTIFS(Solicitudes!$A$3:$A$502,$A77,Solicitudes!$D$3:$D$502,"&lt;="&amp;R$3,Solicitudes!$E$3:$E$502,"&gt;="&amp;R$3,Solicitudes!$G$3:$G$502,"Solicitada")+COUNTIFS(Solicitudes!$A$3:$A$502,$A77,Solicitudes!$D$3:$D$502,"&lt;="&amp;R$3,Solicitudes!$E$3:$E$502,"&gt;="&amp;R$3,Solicitudes!$G$3:$G$502,"Planificada")&gt;0,"P",""))))</f>
        <v/>
      </c>
      <c r="S77" s="27">
        <f>IF(OR(S$3="",$A77=""),"",IF(COUNTIFS(Solicitudes!$A$3:$A$502,$A77,Solicitudes!$D$3:$D$502,"&lt;="&amp;S$3,Solicitudes!$E$3:$E$502,"&gt;="&amp;S$3,Solicitudes!$G$3:$G$502,"Aprobada",Solicitudes!$L$3:$L$502,"&lt;&gt;Licencia",Solicitudes!$L$3:$L$502,"&lt;&gt;Ausencia")&gt;0,"V",IF(COUNTIFS(Solicitudes!$A$3:$A$502,$A77,Solicitudes!$D$3:$D$502,"&lt;="&amp;S$3,Solicitudes!$E$3:$E$502,"&gt;="&amp;S$3,Solicitudes!$G$3:$G$502,"Aprobada",Solicitudes!$L$3:$L$502,"Licencia")+COUNTIFS(Solicitudes!$A$3:$A$502,$A77,Solicitudes!$D$3:$D$502,"&lt;="&amp;S$3,Solicitudes!$E$3:$E$502,"&gt;="&amp;S$3,Solicitudes!$G$3:$G$502,"Aprobada",Solicitudes!$L$3:$L$502,"Ausencia")&gt;0,"L",IF(COUNTIFS(Solicitudes!$A$3:$A$502,$A77,Solicitudes!$D$3:$D$502,"&lt;="&amp;S$3,Solicitudes!$E$3:$E$502,"&gt;="&amp;S$3,Solicitudes!$G$3:$G$502,"Solicitada")+COUNTIFS(Solicitudes!$A$3:$A$502,$A77,Solicitudes!$D$3:$D$502,"&lt;="&amp;S$3,Solicitudes!$E$3:$E$502,"&gt;="&amp;S$3,Solicitudes!$G$3:$G$502,"Planificada")&gt;0,"P",""))))</f>
        <v/>
      </c>
      <c r="T77" s="27">
        <f>IF(OR(T$3="",$A77=""),"",IF(COUNTIFS(Solicitudes!$A$3:$A$502,$A77,Solicitudes!$D$3:$D$502,"&lt;="&amp;T$3,Solicitudes!$E$3:$E$502,"&gt;="&amp;T$3,Solicitudes!$G$3:$G$502,"Aprobada",Solicitudes!$L$3:$L$502,"&lt;&gt;Licencia",Solicitudes!$L$3:$L$502,"&lt;&gt;Ausencia")&gt;0,"V",IF(COUNTIFS(Solicitudes!$A$3:$A$502,$A77,Solicitudes!$D$3:$D$502,"&lt;="&amp;T$3,Solicitudes!$E$3:$E$502,"&gt;="&amp;T$3,Solicitudes!$G$3:$G$502,"Aprobada",Solicitudes!$L$3:$L$502,"Licencia")+COUNTIFS(Solicitudes!$A$3:$A$502,$A77,Solicitudes!$D$3:$D$502,"&lt;="&amp;T$3,Solicitudes!$E$3:$E$502,"&gt;="&amp;T$3,Solicitudes!$G$3:$G$502,"Aprobada",Solicitudes!$L$3:$L$502,"Ausencia")&gt;0,"L",IF(COUNTIFS(Solicitudes!$A$3:$A$502,$A77,Solicitudes!$D$3:$D$502,"&lt;="&amp;T$3,Solicitudes!$E$3:$E$502,"&gt;="&amp;T$3,Solicitudes!$G$3:$G$502,"Solicitada")+COUNTIFS(Solicitudes!$A$3:$A$502,$A77,Solicitudes!$D$3:$D$502,"&lt;="&amp;T$3,Solicitudes!$E$3:$E$502,"&gt;="&amp;T$3,Solicitudes!$G$3:$G$502,"Planificada")&gt;0,"P",""))))</f>
        <v/>
      </c>
      <c r="U77" s="27">
        <f>IF(OR(U$3="",$A77=""),"",IF(COUNTIFS(Solicitudes!$A$3:$A$502,$A77,Solicitudes!$D$3:$D$502,"&lt;="&amp;U$3,Solicitudes!$E$3:$E$502,"&gt;="&amp;U$3,Solicitudes!$G$3:$G$502,"Aprobada",Solicitudes!$L$3:$L$502,"&lt;&gt;Licencia",Solicitudes!$L$3:$L$502,"&lt;&gt;Ausencia")&gt;0,"V",IF(COUNTIFS(Solicitudes!$A$3:$A$502,$A77,Solicitudes!$D$3:$D$502,"&lt;="&amp;U$3,Solicitudes!$E$3:$E$502,"&gt;="&amp;U$3,Solicitudes!$G$3:$G$502,"Aprobada",Solicitudes!$L$3:$L$502,"Licencia")+COUNTIFS(Solicitudes!$A$3:$A$502,$A77,Solicitudes!$D$3:$D$502,"&lt;="&amp;U$3,Solicitudes!$E$3:$E$502,"&gt;="&amp;U$3,Solicitudes!$G$3:$G$502,"Aprobada",Solicitudes!$L$3:$L$502,"Ausencia")&gt;0,"L",IF(COUNTIFS(Solicitudes!$A$3:$A$502,$A77,Solicitudes!$D$3:$D$502,"&lt;="&amp;U$3,Solicitudes!$E$3:$E$502,"&gt;="&amp;U$3,Solicitudes!$G$3:$G$502,"Solicitada")+COUNTIFS(Solicitudes!$A$3:$A$502,$A77,Solicitudes!$D$3:$D$502,"&lt;="&amp;U$3,Solicitudes!$E$3:$E$502,"&gt;="&amp;U$3,Solicitudes!$G$3:$G$502,"Planificada")&gt;0,"P",""))))</f>
        <v/>
      </c>
      <c r="V77" s="27">
        <f>IF(OR(V$3="",$A77=""),"",IF(COUNTIFS(Solicitudes!$A$3:$A$502,$A77,Solicitudes!$D$3:$D$502,"&lt;="&amp;V$3,Solicitudes!$E$3:$E$502,"&gt;="&amp;V$3,Solicitudes!$G$3:$G$502,"Aprobada",Solicitudes!$L$3:$L$502,"&lt;&gt;Licencia",Solicitudes!$L$3:$L$502,"&lt;&gt;Ausencia")&gt;0,"V",IF(COUNTIFS(Solicitudes!$A$3:$A$502,$A77,Solicitudes!$D$3:$D$502,"&lt;="&amp;V$3,Solicitudes!$E$3:$E$502,"&gt;="&amp;V$3,Solicitudes!$G$3:$G$502,"Aprobada",Solicitudes!$L$3:$L$502,"Licencia")+COUNTIFS(Solicitudes!$A$3:$A$502,$A77,Solicitudes!$D$3:$D$502,"&lt;="&amp;V$3,Solicitudes!$E$3:$E$502,"&gt;="&amp;V$3,Solicitudes!$G$3:$G$502,"Aprobada",Solicitudes!$L$3:$L$502,"Ausencia")&gt;0,"L",IF(COUNTIFS(Solicitudes!$A$3:$A$502,$A77,Solicitudes!$D$3:$D$502,"&lt;="&amp;V$3,Solicitudes!$E$3:$E$502,"&gt;="&amp;V$3,Solicitudes!$G$3:$G$502,"Solicitada")+COUNTIFS(Solicitudes!$A$3:$A$502,$A77,Solicitudes!$D$3:$D$502,"&lt;="&amp;V$3,Solicitudes!$E$3:$E$502,"&gt;="&amp;V$3,Solicitudes!$G$3:$G$502,"Planificada")&gt;0,"P",""))))</f>
        <v/>
      </c>
      <c r="W77" s="27">
        <f>IF(OR(W$3="",$A77=""),"",IF(COUNTIFS(Solicitudes!$A$3:$A$502,$A77,Solicitudes!$D$3:$D$502,"&lt;="&amp;W$3,Solicitudes!$E$3:$E$502,"&gt;="&amp;W$3,Solicitudes!$G$3:$G$502,"Aprobada",Solicitudes!$L$3:$L$502,"&lt;&gt;Licencia",Solicitudes!$L$3:$L$502,"&lt;&gt;Ausencia")&gt;0,"V",IF(COUNTIFS(Solicitudes!$A$3:$A$502,$A77,Solicitudes!$D$3:$D$502,"&lt;="&amp;W$3,Solicitudes!$E$3:$E$502,"&gt;="&amp;W$3,Solicitudes!$G$3:$G$502,"Aprobada",Solicitudes!$L$3:$L$502,"Licencia")+COUNTIFS(Solicitudes!$A$3:$A$502,$A77,Solicitudes!$D$3:$D$502,"&lt;="&amp;W$3,Solicitudes!$E$3:$E$502,"&gt;="&amp;W$3,Solicitudes!$G$3:$G$502,"Aprobada",Solicitudes!$L$3:$L$502,"Ausencia")&gt;0,"L",IF(COUNTIFS(Solicitudes!$A$3:$A$502,$A77,Solicitudes!$D$3:$D$502,"&lt;="&amp;W$3,Solicitudes!$E$3:$E$502,"&gt;="&amp;W$3,Solicitudes!$G$3:$G$502,"Solicitada")+COUNTIFS(Solicitudes!$A$3:$A$502,$A77,Solicitudes!$D$3:$D$502,"&lt;="&amp;W$3,Solicitudes!$E$3:$E$502,"&gt;="&amp;W$3,Solicitudes!$G$3:$G$502,"Planificada")&gt;0,"P",""))))</f>
        <v/>
      </c>
      <c r="X77" s="27">
        <f>IF(OR(X$3="",$A77=""),"",IF(COUNTIFS(Solicitudes!$A$3:$A$502,$A77,Solicitudes!$D$3:$D$502,"&lt;="&amp;X$3,Solicitudes!$E$3:$E$502,"&gt;="&amp;X$3,Solicitudes!$G$3:$G$502,"Aprobada",Solicitudes!$L$3:$L$502,"&lt;&gt;Licencia",Solicitudes!$L$3:$L$502,"&lt;&gt;Ausencia")&gt;0,"V",IF(COUNTIFS(Solicitudes!$A$3:$A$502,$A77,Solicitudes!$D$3:$D$502,"&lt;="&amp;X$3,Solicitudes!$E$3:$E$502,"&gt;="&amp;X$3,Solicitudes!$G$3:$G$502,"Aprobada",Solicitudes!$L$3:$L$502,"Licencia")+COUNTIFS(Solicitudes!$A$3:$A$502,$A77,Solicitudes!$D$3:$D$502,"&lt;="&amp;X$3,Solicitudes!$E$3:$E$502,"&gt;="&amp;X$3,Solicitudes!$G$3:$G$502,"Aprobada",Solicitudes!$L$3:$L$502,"Ausencia")&gt;0,"L",IF(COUNTIFS(Solicitudes!$A$3:$A$502,$A77,Solicitudes!$D$3:$D$502,"&lt;="&amp;X$3,Solicitudes!$E$3:$E$502,"&gt;="&amp;X$3,Solicitudes!$G$3:$G$502,"Solicitada")+COUNTIFS(Solicitudes!$A$3:$A$502,$A77,Solicitudes!$D$3:$D$502,"&lt;="&amp;X$3,Solicitudes!$E$3:$E$502,"&gt;="&amp;X$3,Solicitudes!$G$3:$G$502,"Planificada")&gt;0,"P",""))))</f>
        <v/>
      </c>
      <c r="Y77" s="27">
        <f>IF(OR(Y$3="",$A77=""),"",IF(COUNTIFS(Solicitudes!$A$3:$A$502,$A77,Solicitudes!$D$3:$D$502,"&lt;="&amp;Y$3,Solicitudes!$E$3:$E$502,"&gt;="&amp;Y$3,Solicitudes!$G$3:$G$502,"Aprobada",Solicitudes!$L$3:$L$502,"&lt;&gt;Licencia",Solicitudes!$L$3:$L$502,"&lt;&gt;Ausencia")&gt;0,"V",IF(COUNTIFS(Solicitudes!$A$3:$A$502,$A77,Solicitudes!$D$3:$D$502,"&lt;="&amp;Y$3,Solicitudes!$E$3:$E$502,"&gt;="&amp;Y$3,Solicitudes!$G$3:$G$502,"Aprobada",Solicitudes!$L$3:$L$502,"Licencia")+COUNTIFS(Solicitudes!$A$3:$A$502,$A77,Solicitudes!$D$3:$D$502,"&lt;="&amp;Y$3,Solicitudes!$E$3:$E$502,"&gt;="&amp;Y$3,Solicitudes!$G$3:$G$502,"Aprobada",Solicitudes!$L$3:$L$502,"Ausencia")&gt;0,"L",IF(COUNTIFS(Solicitudes!$A$3:$A$502,$A77,Solicitudes!$D$3:$D$502,"&lt;="&amp;Y$3,Solicitudes!$E$3:$E$502,"&gt;="&amp;Y$3,Solicitudes!$G$3:$G$502,"Solicitada")+COUNTIFS(Solicitudes!$A$3:$A$502,$A77,Solicitudes!$D$3:$D$502,"&lt;="&amp;Y$3,Solicitudes!$E$3:$E$502,"&gt;="&amp;Y$3,Solicitudes!$G$3:$G$502,"Planificada")&gt;0,"P",""))))</f>
        <v/>
      </c>
      <c r="Z77" s="27">
        <f>IF(OR(Z$3="",$A77=""),"",IF(COUNTIFS(Solicitudes!$A$3:$A$502,$A77,Solicitudes!$D$3:$D$502,"&lt;="&amp;Z$3,Solicitudes!$E$3:$E$502,"&gt;="&amp;Z$3,Solicitudes!$G$3:$G$502,"Aprobada",Solicitudes!$L$3:$L$502,"&lt;&gt;Licencia",Solicitudes!$L$3:$L$502,"&lt;&gt;Ausencia")&gt;0,"V",IF(COUNTIFS(Solicitudes!$A$3:$A$502,$A77,Solicitudes!$D$3:$D$502,"&lt;="&amp;Z$3,Solicitudes!$E$3:$E$502,"&gt;="&amp;Z$3,Solicitudes!$G$3:$G$502,"Aprobada",Solicitudes!$L$3:$L$502,"Licencia")+COUNTIFS(Solicitudes!$A$3:$A$502,$A77,Solicitudes!$D$3:$D$502,"&lt;="&amp;Z$3,Solicitudes!$E$3:$E$502,"&gt;="&amp;Z$3,Solicitudes!$G$3:$G$502,"Aprobada",Solicitudes!$L$3:$L$502,"Ausencia")&gt;0,"L",IF(COUNTIFS(Solicitudes!$A$3:$A$502,$A77,Solicitudes!$D$3:$D$502,"&lt;="&amp;Z$3,Solicitudes!$E$3:$E$502,"&gt;="&amp;Z$3,Solicitudes!$G$3:$G$502,"Solicitada")+COUNTIFS(Solicitudes!$A$3:$A$502,$A77,Solicitudes!$D$3:$D$502,"&lt;="&amp;Z$3,Solicitudes!$E$3:$E$502,"&gt;="&amp;Z$3,Solicitudes!$G$3:$G$502,"Planificada")&gt;0,"P",""))))</f>
        <v/>
      </c>
      <c r="AA77" s="27">
        <f>IF(OR(AA$3="",$A77=""),"",IF(COUNTIFS(Solicitudes!$A$3:$A$502,$A77,Solicitudes!$D$3:$D$502,"&lt;="&amp;AA$3,Solicitudes!$E$3:$E$502,"&gt;="&amp;AA$3,Solicitudes!$G$3:$G$502,"Aprobada",Solicitudes!$L$3:$L$502,"&lt;&gt;Licencia",Solicitudes!$L$3:$L$502,"&lt;&gt;Ausencia")&gt;0,"V",IF(COUNTIFS(Solicitudes!$A$3:$A$502,$A77,Solicitudes!$D$3:$D$502,"&lt;="&amp;AA$3,Solicitudes!$E$3:$E$502,"&gt;="&amp;AA$3,Solicitudes!$G$3:$G$502,"Aprobada",Solicitudes!$L$3:$L$502,"Licencia")+COUNTIFS(Solicitudes!$A$3:$A$502,$A77,Solicitudes!$D$3:$D$502,"&lt;="&amp;AA$3,Solicitudes!$E$3:$E$502,"&gt;="&amp;AA$3,Solicitudes!$G$3:$G$502,"Aprobada",Solicitudes!$L$3:$L$502,"Ausencia")&gt;0,"L",IF(COUNTIFS(Solicitudes!$A$3:$A$502,$A77,Solicitudes!$D$3:$D$502,"&lt;="&amp;AA$3,Solicitudes!$E$3:$E$502,"&gt;="&amp;AA$3,Solicitudes!$G$3:$G$502,"Solicitada")+COUNTIFS(Solicitudes!$A$3:$A$502,$A77,Solicitudes!$D$3:$D$502,"&lt;="&amp;AA$3,Solicitudes!$E$3:$E$502,"&gt;="&amp;AA$3,Solicitudes!$G$3:$G$502,"Planificada")&gt;0,"P",""))))</f>
        <v/>
      </c>
      <c r="AB77" s="27">
        <f>IF(OR(AB$3="",$A77=""),"",IF(COUNTIFS(Solicitudes!$A$3:$A$502,$A77,Solicitudes!$D$3:$D$502,"&lt;="&amp;AB$3,Solicitudes!$E$3:$E$502,"&gt;="&amp;AB$3,Solicitudes!$G$3:$G$502,"Aprobada",Solicitudes!$L$3:$L$502,"&lt;&gt;Licencia",Solicitudes!$L$3:$L$502,"&lt;&gt;Ausencia")&gt;0,"V",IF(COUNTIFS(Solicitudes!$A$3:$A$502,$A77,Solicitudes!$D$3:$D$502,"&lt;="&amp;AB$3,Solicitudes!$E$3:$E$502,"&gt;="&amp;AB$3,Solicitudes!$G$3:$G$502,"Aprobada",Solicitudes!$L$3:$L$502,"Licencia")+COUNTIFS(Solicitudes!$A$3:$A$502,$A77,Solicitudes!$D$3:$D$502,"&lt;="&amp;AB$3,Solicitudes!$E$3:$E$502,"&gt;="&amp;AB$3,Solicitudes!$G$3:$G$502,"Aprobada",Solicitudes!$L$3:$L$502,"Ausencia")&gt;0,"L",IF(COUNTIFS(Solicitudes!$A$3:$A$502,$A77,Solicitudes!$D$3:$D$502,"&lt;="&amp;AB$3,Solicitudes!$E$3:$E$502,"&gt;="&amp;AB$3,Solicitudes!$G$3:$G$502,"Solicitada")+COUNTIFS(Solicitudes!$A$3:$A$502,$A77,Solicitudes!$D$3:$D$502,"&lt;="&amp;AB$3,Solicitudes!$E$3:$E$502,"&gt;="&amp;AB$3,Solicitudes!$G$3:$G$502,"Planificada")&gt;0,"P",""))))</f>
        <v/>
      </c>
      <c r="AC77" s="27">
        <f>IF(OR(AC$3="",$A77=""),"",IF(COUNTIFS(Solicitudes!$A$3:$A$502,$A77,Solicitudes!$D$3:$D$502,"&lt;="&amp;AC$3,Solicitudes!$E$3:$E$502,"&gt;="&amp;AC$3,Solicitudes!$G$3:$G$502,"Aprobada",Solicitudes!$L$3:$L$502,"&lt;&gt;Licencia",Solicitudes!$L$3:$L$502,"&lt;&gt;Ausencia")&gt;0,"V",IF(COUNTIFS(Solicitudes!$A$3:$A$502,$A77,Solicitudes!$D$3:$D$502,"&lt;="&amp;AC$3,Solicitudes!$E$3:$E$502,"&gt;="&amp;AC$3,Solicitudes!$G$3:$G$502,"Aprobada",Solicitudes!$L$3:$L$502,"Licencia")+COUNTIFS(Solicitudes!$A$3:$A$502,$A77,Solicitudes!$D$3:$D$502,"&lt;="&amp;AC$3,Solicitudes!$E$3:$E$502,"&gt;="&amp;AC$3,Solicitudes!$G$3:$G$502,"Aprobada",Solicitudes!$L$3:$L$502,"Ausencia")&gt;0,"L",IF(COUNTIFS(Solicitudes!$A$3:$A$502,$A77,Solicitudes!$D$3:$D$502,"&lt;="&amp;AC$3,Solicitudes!$E$3:$E$502,"&gt;="&amp;AC$3,Solicitudes!$G$3:$G$502,"Solicitada")+COUNTIFS(Solicitudes!$A$3:$A$502,$A77,Solicitudes!$D$3:$D$502,"&lt;="&amp;AC$3,Solicitudes!$E$3:$E$502,"&gt;="&amp;AC$3,Solicitudes!$G$3:$G$502,"Planificada")&gt;0,"P",""))))</f>
        <v/>
      </c>
      <c r="AD77" s="27">
        <f>IF(OR(AD$3="",$A77=""),"",IF(COUNTIFS(Solicitudes!$A$3:$A$502,$A77,Solicitudes!$D$3:$D$502,"&lt;="&amp;AD$3,Solicitudes!$E$3:$E$502,"&gt;="&amp;AD$3,Solicitudes!$G$3:$G$502,"Aprobada",Solicitudes!$L$3:$L$502,"&lt;&gt;Licencia",Solicitudes!$L$3:$L$502,"&lt;&gt;Ausencia")&gt;0,"V",IF(COUNTIFS(Solicitudes!$A$3:$A$502,$A77,Solicitudes!$D$3:$D$502,"&lt;="&amp;AD$3,Solicitudes!$E$3:$E$502,"&gt;="&amp;AD$3,Solicitudes!$G$3:$G$502,"Aprobada",Solicitudes!$L$3:$L$502,"Licencia")+COUNTIFS(Solicitudes!$A$3:$A$502,$A77,Solicitudes!$D$3:$D$502,"&lt;="&amp;AD$3,Solicitudes!$E$3:$E$502,"&gt;="&amp;AD$3,Solicitudes!$G$3:$G$502,"Aprobada",Solicitudes!$L$3:$L$502,"Ausencia")&gt;0,"L",IF(COUNTIFS(Solicitudes!$A$3:$A$502,$A77,Solicitudes!$D$3:$D$502,"&lt;="&amp;AD$3,Solicitudes!$E$3:$E$502,"&gt;="&amp;AD$3,Solicitudes!$G$3:$G$502,"Solicitada")+COUNTIFS(Solicitudes!$A$3:$A$502,$A77,Solicitudes!$D$3:$D$502,"&lt;="&amp;AD$3,Solicitudes!$E$3:$E$502,"&gt;="&amp;AD$3,Solicitudes!$G$3:$G$502,"Planificada")&gt;0,"P",""))))</f>
        <v/>
      </c>
      <c r="AE77" s="27">
        <f>IF(OR(AE$3="",$A77=""),"",IF(COUNTIFS(Solicitudes!$A$3:$A$502,$A77,Solicitudes!$D$3:$D$502,"&lt;="&amp;AE$3,Solicitudes!$E$3:$E$502,"&gt;="&amp;AE$3,Solicitudes!$G$3:$G$502,"Aprobada",Solicitudes!$L$3:$L$502,"&lt;&gt;Licencia",Solicitudes!$L$3:$L$502,"&lt;&gt;Ausencia")&gt;0,"V",IF(COUNTIFS(Solicitudes!$A$3:$A$502,$A77,Solicitudes!$D$3:$D$502,"&lt;="&amp;AE$3,Solicitudes!$E$3:$E$502,"&gt;="&amp;AE$3,Solicitudes!$G$3:$G$502,"Aprobada",Solicitudes!$L$3:$L$502,"Licencia")+COUNTIFS(Solicitudes!$A$3:$A$502,$A77,Solicitudes!$D$3:$D$502,"&lt;="&amp;AE$3,Solicitudes!$E$3:$E$502,"&gt;="&amp;AE$3,Solicitudes!$G$3:$G$502,"Aprobada",Solicitudes!$L$3:$L$502,"Ausencia")&gt;0,"L",IF(COUNTIFS(Solicitudes!$A$3:$A$502,$A77,Solicitudes!$D$3:$D$502,"&lt;="&amp;AE$3,Solicitudes!$E$3:$E$502,"&gt;="&amp;AE$3,Solicitudes!$G$3:$G$502,"Solicitada")+COUNTIFS(Solicitudes!$A$3:$A$502,$A77,Solicitudes!$D$3:$D$502,"&lt;="&amp;AE$3,Solicitudes!$E$3:$E$502,"&gt;="&amp;AE$3,Solicitudes!$G$3:$G$502,"Planificada")&gt;0,"P",""))))</f>
        <v/>
      </c>
      <c r="AF77" s="27">
        <f>IF(OR(AF$3="",$A77=""),"",IF(COUNTIFS(Solicitudes!$A$3:$A$502,$A77,Solicitudes!$D$3:$D$502,"&lt;="&amp;AF$3,Solicitudes!$E$3:$E$502,"&gt;="&amp;AF$3,Solicitudes!$G$3:$G$502,"Aprobada",Solicitudes!$L$3:$L$502,"&lt;&gt;Licencia",Solicitudes!$L$3:$L$502,"&lt;&gt;Ausencia")&gt;0,"V",IF(COUNTIFS(Solicitudes!$A$3:$A$502,$A77,Solicitudes!$D$3:$D$502,"&lt;="&amp;AF$3,Solicitudes!$E$3:$E$502,"&gt;="&amp;AF$3,Solicitudes!$G$3:$G$502,"Aprobada",Solicitudes!$L$3:$L$502,"Licencia")+COUNTIFS(Solicitudes!$A$3:$A$502,$A77,Solicitudes!$D$3:$D$502,"&lt;="&amp;AF$3,Solicitudes!$E$3:$E$502,"&gt;="&amp;AF$3,Solicitudes!$G$3:$G$502,"Aprobada",Solicitudes!$L$3:$L$502,"Ausencia")&gt;0,"L",IF(COUNTIFS(Solicitudes!$A$3:$A$502,$A77,Solicitudes!$D$3:$D$502,"&lt;="&amp;AF$3,Solicitudes!$E$3:$E$502,"&gt;="&amp;AF$3,Solicitudes!$G$3:$G$502,"Solicitada")+COUNTIFS(Solicitudes!$A$3:$A$502,$A77,Solicitudes!$D$3:$D$502,"&lt;="&amp;AF$3,Solicitudes!$E$3:$E$502,"&gt;="&amp;AF$3,Solicitudes!$G$3:$G$502,"Planificada")&gt;0,"P",""))))</f>
        <v/>
      </c>
      <c r="AG77" s="27">
        <f>IF(OR(AG$3="",$A77=""),"",IF(COUNTIFS(Solicitudes!$A$3:$A$502,$A77,Solicitudes!$D$3:$D$502,"&lt;="&amp;AG$3,Solicitudes!$E$3:$E$502,"&gt;="&amp;AG$3,Solicitudes!$G$3:$G$502,"Aprobada",Solicitudes!$L$3:$L$502,"&lt;&gt;Licencia",Solicitudes!$L$3:$L$502,"&lt;&gt;Ausencia")&gt;0,"V",IF(COUNTIFS(Solicitudes!$A$3:$A$502,$A77,Solicitudes!$D$3:$D$502,"&lt;="&amp;AG$3,Solicitudes!$E$3:$E$502,"&gt;="&amp;AG$3,Solicitudes!$G$3:$G$502,"Aprobada",Solicitudes!$L$3:$L$502,"Licencia")+COUNTIFS(Solicitudes!$A$3:$A$502,$A77,Solicitudes!$D$3:$D$502,"&lt;="&amp;AG$3,Solicitudes!$E$3:$E$502,"&gt;="&amp;AG$3,Solicitudes!$G$3:$G$502,"Aprobada",Solicitudes!$L$3:$L$502,"Ausencia")&gt;0,"L",IF(COUNTIFS(Solicitudes!$A$3:$A$502,$A77,Solicitudes!$D$3:$D$502,"&lt;="&amp;AG$3,Solicitudes!$E$3:$E$502,"&gt;="&amp;AG$3,Solicitudes!$G$3:$G$502,"Solicitada")+COUNTIFS(Solicitudes!$A$3:$A$502,$A77,Solicitudes!$D$3:$D$502,"&lt;="&amp;AG$3,Solicitudes!$E$3:$E$502,"&gt;="&amp;AG$3,Solicitudes!$G$3:$G$502,"Planificada")&gt;0,"P",""))))</f>
        <v/>
      </c>
    </row>
    <row r="78">
      <c r="A78">
        <f>IF(Saldos!A78="","",Saldos!A78)</f>
        <v/>
      </c>
      <c r="B78">
        <f>IF(A78="","",Saldos!B78)</f>
        <v/>
      </c>
      <c r="C78" s="27">
        <f>IF(OR(C$3="",$A78=""),"",IF(COUNTIFS(Solicitudes!$A$3:$A$502,$A78,Solicitudes!$D$3:$D$502,"&lt;="&amp;C$3,Solicitudes!$E$3:$E$502,"&gt;="&amp;C$3,Solicitudes!$G$3:$G$502,"Aprobada",Solicitudes!$L$3:$L$502,"&lt;&gt;Licencia",Solicitudes!$L$3:$L$502,"&lt;&gt;Ausencia")&gt;0,"V",IF(COUNTIFS(Solicitudes!$A$3:$A$502,$A78,Solicitudes!$D$3:$D$502,"&lt;="&amp;C$3,Solicitudes!$E$3:$E$502,"&gt;="&amp;C$3,Solicitudes!$G$3:$G$502,"Aprobada",Solicitudes!$L$3:$L$502,"Licencia")+COUNTIFS(Solicitudes!$A$3:$A$502,$A78,Solicitudes!$D$3:$D$502,"&lt;="&amp;C$3,Solicitudes!$E$3:$E$502,"&gt;="&amp;C$3,Solicitudes!$G$3:$G$502,"Aprobada",Solicitudes!$L$3:$L$502,"Ausencia")&gt;0,"L",IF(COUNTIFS(Solicitudes!$A$3:$A$502,$A78,Solicitudes!$D$3:$D$502,"&lt;="&amp;C$3,Solicitudes!$E$3:$E$502,"&gt;="&amp;C$3,Solicitudes!$G$3:$G$502,"Solicitada")+COUNTIFS(Solicitudes!$A$3:$A$502,$A78,Solicitudes!$D$3:$D$502,"&lt;="&amp;C$3,Solicitudes!$E$3:$E$502,"&gt;="&amp;C$3,Solicitudes!$G$3:$G$502,"Planificada")&gt;0,"P",""))))</f>
        <v/>
      </c>
      <c r="D78" s="27">
        <f>IF(OR(D$3="",$A78=""),"",IF(COUNTIFS(Solicitudes!$A$3:$A$502,$A78,Solicitudes!$D$3:$D$502,"&lt;="&amp;D$3,Solicitudes!$E$3:$E$502,"&gt;="&amp;D$3,Solicitudes!$G$3:$G$502,"Aprobada",Solicitudes!$L$3:$L$502,"&lt;&gt;Licencia",Solicitudes!$L$3:$L$502,"&lt;&gt;Ausencia")&gt;0,"V",IF(COUNTIFS(Solicitudes!$A$3:$A$502,$A78,Solicitudes!$D$3:$D$502,"&lt;="&amp;D$3,Solicitudes!$E$3:$E$502,"&gt;="&amp;D$3,Solicitudes!$G$3:$G$502,"Aprobada",Solicitudes!$L$3:$L$502,"Licencia")+COUNTIFS(Solicitudes!$A$3:$A$502,$A78,Solicitudes!$D$3:$D$502,"&lt;="&amp;D$3,Solicitudes!$E$3:$E$502,"&gt;="&amp;D$3,Solicitudes!$G$3:$G$502,"Aprobada",Solicitudes!$L$3:$L$502,"Ausencia")&gt;0,"L",IF(COUNTIFS(Solicitudes!$A$3:$A$502,$A78,Solicitudes!$D$3:$D$502,"&lt;="&amp;D$3,Solicitudes!$E$3:$E$502,"&gt;="&amp;D$3,Solicitudes!$G$3:$G$502,"Solicitada")+COUNTIFS(Solicitudes!$A$3:$A$502,$A78,Solicitudes!$D$3:$D$502,"&lt;="&amp;D$3,Solicitudes!$E$3:$E$502,"&gt;="&amp;D$3,Solicitudes!$G$3:$G$502,"Planificada")&gt;0,"P",""))))</f>
        <v/>
      </c>
      <c r="E78" s="27">
        <f>IF(OR(E$3="",$A78=""),"",IF(COUNTIFS(Solicitudes!$A$3:$A$502,$A78,Solicitudes!$D$3:$D$502,"&lt;="&amp;E$3,Solicitudes!$E$3:$E$502,"&gt;="&amp;E$3,Solicitudes!$G$3:$G$502,"Aprobada",Solicitudes!$L$3:$L$502,"&lt;&gt;Licencia",Solicitudes!$L$3:$L$502,"&lt;&gt;Ausencia")&gt;0,"V",IF(COUNTIFS(Solicitudes!$A$3:$A$502,$A78,Solicitudes!$D$3:$D$502,"&lt;="&amp;E$3,Solicitudes!$E$3:$E$502,"&gt;="&amp;E$3,Solicitudes!$G$3:$G$502,"Aprobada",Solicitudes!$L$3:$L$502,"Licencia")+COUNTIFS(Solicitudes!$A$3:$A$502,$A78,Solicitudes!$D$3:$D$502,"&lt;="&amp;E$3,Solicitudes!$E$3:$E$502,"&gt;="&amp;E$3,Solicitudes!$G$3:$G$502,"Aprobada",Solicitudes!$L$3:$L$502,"Ausencia")&gt;0,"L",IF(COUNTIFS(Solicitudes!$A$3:$A$502,$A78,Solicitudes!$D$3:$D$502,"&lt;="&amp;E$3,Solicitudes!$E$3:$E$502,"&gt;="&amp;E$3,Solicitudes!$G$3:$G$502,"Solicitada")+COUNTIFS(Solicitudes!$A$3:$A$502,$A78,Solicitudes!$D$3:$D$502,"&lt;="&amp;E$3,Solicitudes!$E$3:$E$502,"&gt;="&amp;E$3,Solicitudes!$G$3:$G$502,"Planificada")&gt;0,"P",""))))</f>
        <v/>
      </c>
      <c r="F78" s="27">
        <f>IF(OR(F$3="",$A78=""),"",IF(COUNTIFS(Solicitudes!$A$3:$A$502,$A78,Solicitudes!$D$3:$D$502,"&lt;="&amp;F$3,Solicitudes!$E$3:$E$502,"&gt;="&amp;F$3,Solicitudes!$G$3:$G$502,"Aprobada",Solicitudes!$L$3:$L$502,"&lt;&gt;Licencia",Solicitudes!$L$3:$L$502,"&lt;&gt;Ausencia")&gt;0,"V",IF(COUNTIFS(Solicitudes!$A$3:$A$502,$A78,Solicitudes!$D$3:$D$502,"&lt;="&amp;F$3,Solicitudes!$E$3:$E$502,"&gt;="&amp;F$3,Solicitudes!$G$3:$G$502,"Aprobada",Solicitudes!$L$3:$L$502,"Licencia")+COUNTIFS(Solicitudes!$A$3:$A$502,$A78,Solicitudes!$D$3:$D$502,"&lt;="&amp;F$3,Solicitudes!$E$3:$E$502,"&gt;="&amp;F$3,Solicitudes!$G$3:$G$502,"Aprobada",Solicitudes!$L$3:$L$502,"Ausencia")&gt;0,"L",IF(COUNTIFS(Solicitudes!$A$3:$A$502,$A78,Solicitudes!$D$3:$D$502,"&lt;="&amp;F$3,Solicitudes!$E$3:$E$502,"&gt;="&amp;F$3,Solicitudes!$G$3:$G$502,"Solicitada")+COUNTIFS(Solicitudes!$A$3:$A$502,$A78,Solicitudes!$D$3:$D$502,"&lt;="&amp;F$3,Solicitudes!$E$3:$E$502,"&gt;="&amp;F$3,Solicitudes!$G$3:$G$502,"Planificada")&gt;0,"P",""))))</f>
        <v/>
      </c>
      <c r="G78" s="27">
        <f>IF(OR(G$3="",$A78=""),"",IF(COUNTIFS(Solicitudes!$A$3:$A$502,$A78,Solicitudes!$D$3:$D$502,"&lt;="&amp;G$3,Solicitudes!$E$3:$E$502,"&gt;="&amp;G$3,Solicitudes!$G$3:$G$502,"Aprobada",Solicitudes!$L$3:$L$502,"&lt;&gt;Licencia",Solicitudes!$L$3:$L$502,"&lt;&gt;Ausencia")&gt;0,"V",IF(COUNTIFS(Solicitudes!$A$3:$A$502,$A78,Solicitudes!$D$3:$D$502,"&lt;="&amp;G$3,Solicitudes!$E$3:$E$502,"&gt;="&amp;G$3,Solicitudes!$G$3:$G$502,"Aprobada",Solicitudes!$L$3:$L$502,"Licencia")+COUNTIFS(Solicitudes!$A$3:$A$502,$A78,Solicitudes!$D$3:$D$502,"&lt;="&amp;G$3,Solicitudes!$E$3:$E$502,"&gt;="&amp;G$3,Solicitudes!$G$3:$G$502,"Aprobada",Solicitudes!$L$3:$L$502,"Ausencia")&gt;0,"L",IF(COUNTIFS(Solicitudes!$A$3:$A$502,$A78,Solicitudes!$D$3:$D$502,"&lt;="&amp;G$3,Solicitudes!$E$3:$E$502,"&gt;="&amp;G$3,Solicitudes!$G$3:$G$502,"Solicitada")+COUNTIFS(Solicitudes!$A$3:$A$502,$A78,Solicitudes!$D$3:$D$502,"&lt;="&amp;G$3,Solicitudes!$E$3:$E$502,"&gt;="&amp;G$3,Solicitudes!$G$3:$G$502,"Planificada")&gt;0,"P",""))))</f>
        <v/>
      </c>
      <c r="H78" s="27">
        <f>IF(OR(H$3="",$A78=""),"",IF(COUNTIFS(Solicitudes!$A$3:$A$502,$A78,Solicitudes!$D$3:$D$502,"&lt;="&amp;H$3,Solicitudes!$E$3:$E$502,"&gt;="&amp;H$3,Solicitudes!$G$3:$G$502,"Aprobada",Solicitudes!$L$3:$L$502,"&lt;&gt;Licencia",Solicitudes!$L$3:$L$502,"&lt;&gt;Ausencia")&gt;0,"V",IF(COUNTIFS(Solicitudes!$A$3:$A$502,$A78,Solicitudes!$D$3:$D$502,"&lt;="&amp;H$3,Solicitudes!$E$3:$E$502,"&gt;="&amp;H$3,Solicitudes!$G$3:$G$502,"Aprobada",Solicitudes!$L$3:$L$502,"Licencia")+COUNTIFS(Solicitudes!$A$3:$A$502,$A78,Solicitudes!$D$3:$D$502,"&lt;="&amp;H$3,Solicitudes!$E$3:$E$502,"&gt;="&amp;H$3,Solicitudes!$G$3:$G$502,"Aprobada",Solicitudes!$L$3:$L$502,"Ausencia")&gt;0,"L",IF(COUNTIFS(Solicitudes!$A$3:$A$502,$A78,Solicitudes!$D$3:$D$502,"&lt;="&amp;H$3,Solicitudes!$E$3:$E$502,"&gt;="&amp;H$3,Solicitudes!$G$3:$G$502,"Solicitada")+COUNTIFS(Solicitudes!$A$3:$A$502,$A78,Solicitudes!$D$3:$D$502,"&lt;="&amp;H$3,Solicitudes!$E$3:$E$502,"&gt;="&amp;H$3,Solicitudes!$G$3:$G$502,"Planificada")&gt;0,"P",""))))</f>
        <v/>
      </c>
      <c r="I78" s="27">
        <f>IF(OR(I$3="",$A78=""),"",IF(COUNTIFS(Solicitudes!$A$3:$A$502,$A78,Solicitudes!$D$3:$D$502,"&lt;="&amp;I$3,Solicitudes!$E$3:$E$502,"&gt;="&amp;I$3,Solicitudes!$G$3:$G$502,"Aprobada",Solicitudes!$L$3:$L$502,"&lt;&gt;Licencia",Solicitudes!$L$3:$L$502,"&lt;&gt;Ausencia")&gt;0,"V",IF(COUNTIFS(Solicitudes!$A$3:$A$502,$A78,Solicitudes!$D$3:$D$502,"&lt;="&amp;I$3,Solicitudes!$E$3:$E$502,"&gt;="&amp;I$3,Solicitudes!$G$3:$G$502,"Aprobada",Solicitudes!$L$3:$L$502,"Licencia")+COUNTIFS(Solicitudes!$A$3:$A$502,$A78,Solicitudes!$D$3:$D$502,"&lt;="&amp;I$3,Solicitudes!$E$3:$E$502,"&gt;="&amp;I$3,Solicitudes!$G$3:$G$502,"Aprobada",Solicitudes!$L$3:$L$502,"Ausencia")&gt;0,"L",IF(COUNTIFS(Solicitudes!$A$3:$A$502,$A78,Solicitudes!$D$3:$D$502,"&lt;="&amp;I$3,Solicitudes!$E$3:$E$502,"&gt;="&amp;I$3,Solicitudes!$G$3:$G$502,"Solicitada")+COUNTIFS(Solicitudes!$A$3:$A$502,$A78,Solicitudes!$D$3:$D$502,"&lt;="&amp;I$3,Solicitudes!$E$3:$E$502,"&gt;="&amp;I$3,Solicitudes!$G$3:$G$502,"Planificada")&gt;0,"P",""))))</f>
        <v/>
      </c>
      <c r="J78" s="27">
        <f>IF(OR(J$3="",$A78=""),"",IF(COUNTIFS(Solicitudes!$A$3:$A$502,$A78,Solicitudes!$D$3:$D$502,"&lt;="&amp;J$3,Solicitudes!$E$3:$E$502,"&gt;="&amp;J$3,Solicitudes!$G$3:$G$502,"Aprobada",Solicitudes!$L$3:$L$502,"&lt;&gt;Licencia",Solicitudes!$L$3:$L$502,"&lt;&gt;Ausencia")&gt;0,"V",IF(COUNTIFS(Solicitudes!$A$3:$A$502,$A78,Solicitudes!$D$3:$D$502,"&lt;="&amp;J$3,Solicitudes!$E$3:$E$502,"&gt;="&amp;J$3,Solicitudes!$G$3:$G$502,"Aprobada",Solicitudes!$L$3:$L$502,"Licencia")+COUNTIFS(Solicitudes!$A$3:$A$502,$A78,Solicitudes!$D$3:$D$502,"&lt;="&amp;J$3,Solicitudes!$E$3:$E$502,"&gt;="&amp;J$3,Solicitudes!$G$3:$G$502,"Aprobada",Solicitudes!$L$3:$L$502,"Ausencia")&gt;0,"L",IF(COUNTIFS(Solicitudes!$A$3:$A$502,$A78,Solicitudes!$D$3:$D$502,"&lt;="&amp;J$3,Solicitudes!$E$3:$E$502,"&gt;="&amp;J$3,Solicitudes!$G$3:$G$502,"Solicitada")+COUNTIFS(Solicitudes!$A$3:$A$502,$A78,Solicitudes!$D$3:$D$502,"&lt;="&amp;J$3,Solicitudes!$E$3:$E$502,"&gt;="&amp;J$3,Solicitudes!$G$3:$G$502,"Planificada")&gt;0,"P",""))))</f>
        <v/>
      </c>
      <c r="K78" s="27">
        <f>IF(OR(K$3="",$A78=""),"",IF(COUNTIFS(Solicitudes!$A$3:$A$502,$A78,Solicitudes!$D$3:$D$502,"&lt;="&amp;K$3,Solicitudes!$E$3:$E$502,"&gt;="&amp;K$3,Solicitudes!$G$3:$G$502,"Aprobada",Solicitudes!$L$3:$L$502,"&lt;&gt;Licencia",Solicitudes!$L$3:$L$502,"&lt;&gt;Ausencia")&gt;0,"V",IF(COUNTIFS(Solicitudes!$A$3:$A$502,$A78,Solicitudes!$D$3:$D$502,"&lt;="&amp;K$3,Solicitudes!$E$3:$E$502,"&gt;="&amp;K$3,Solicitudes!$G$3:$G$502,"Aprobada",Solicitudes!$L$3:$L$502,"Licencia")+COUNTIFS(Solicitudes!$A$3:$A$502,$A78,Solicitudes!$D$3:$D$502,"&lt;="&amp;K$3,Solicitudes!$E$3:$E$502,"&gt;="&amp;K$3,Solicitudes!$G$3:$G$502,"Aprobada",Solicitudes!$L$3:$L$502,"Ausencia")&gt;0,"L",IF(COUNTIFS(Solicitudes!$A$3:$A$502,$A78,Solicitudes!$D$3:$D$502,"&lt;="&amp;K$3,Solicitudes!$E$3:$E$502,"&gt;="&amp;K$3,Solicitudes!$G$3:$G$502,"Solicitada")+COUNTIFS(Solicitudes!$A$3:$A$502,$A78,Solicitudes!$D$3:$D$502,"&lt;="&amp;K$3,Solicitudes!$E$3:$E$502,"&gt;="&amp;K$3,Solicitudes!$G$3:$G$502,"Planificada")&gt;0,"P",""))))</f>
        <v/>
      </c>
      <c r="L78" s="27">
        <f>IF(OR(L$3="",$A78=""),"",IF(COUNTIFS(Solicitudes!$A$3:$A$502,$A78,Solicitudes!$D$3:$D$502,"&lt;="&amp;L$3,Solicitudes!$E$3:$E$502,"&gt;="&amp;L$3,Solicitudes!$G$3:$G$502,"Aprobada",Solicitudes!$L$3:$L$502,"&lt;&gt;Licencia",Solicitudes!$L$3:$L$502,"&lt;&gt;Ausencia")&gt;0,"V",IF(COUNTIFS(Solicitudes!$A$3:$A$502,$A78,Solicitudes!$D$3:$D$502,"&lt;="&amp;L$3,Solicitudes!$E$3:$E$502,"&gt;="&amp;L$3,Solicitudes!$G$3:$G$502,"Aprobada",Solicitudes!$L$3:$L$502,"Licencia")+COUNTIFS(Solicitudes!$A$3:$A$502,$A78,Solicitudes!$D$3:$D$502,"&lt;="&amp;L$3,Solicitudes!$E$3:$E$502,"&gt;="&amp;L$3,Solicitudes!$G$3:$G$502,"Aprobada",Solicitudes!$L$3:$L$502,"Ausencia")&gt;0,"L",IF(COUNTIFS(Solicitudes!$A$3:$A$502,$A78,Solicitudes!$D$3:$D$502,"&lt;="&amp;L$3,Solicitudes!$E$3:$E$502,"&gt;="&amp;L$3,Solicitudes!$G$3:$G$502,"Solicitada")+COUNTIFS(Solicitudes!$A$3:$A$502,$A78,Solicitudes!$D$3:$D$502,"&lt;="&amp;L$3,Solicitudes!$E$3:$E$502,"&gt;="&amp;L$3,Solicitudes!$G$3:$G$502,"Planificada")&gt;0,"P",""))))</f>
        <v/>
      </c>
      <c r="M78" s="27">
        <f>IF(OR(M$3="",$A78=""),"",IF(COUNTIFS(Solicitudes!$A$3:$A$502,$A78,Solicitudes!$D$3:$D$502,"&lt;="&amp;M$3,Solicitudes!$E$3:$E$502,"&gt;="&amp;M$3,Solicitudes!$G$3:$G$502,"Aprobada",Solicitudes!$L$3:$L$502,"&lt;&gt;Licencia",Solicitudes!$L$3:$L$502,"&lt;&gt;Ausencia")&gt;0,"V",IF(COUNTIFS(Solicitudes!$A$3:$A$502,$A78,Solicitudes!$D$3:$D$502,"&lt;="&amp;M$3,Solicitudes!$E$3:$E$502,"&gt;="&amp;M$3,Solicitudes!$G$3:$G$502,"Aprobada",Solicitudes!$L$3:$L$502,"Licencia")+COUNTIFS(Solicitudes!$A$3:$A$502,$A78,Solicitudes!$D$3:$D$502,"&lt;="&amp;M$3,Solicitudes!$E$3:$E$502,"&gt;="&amp;M$3,Solicitudes!$G$3:$G$502,"Aprobada",Solicitudes!$L$3:$L$502,"Ausencia")&gt;0,"L",IF(COUNTIFS(Solicitudes!$A$3:$A$502,$A78,Solicitudes!$D$3:$D$502,"&lt;="&amp;M$3,Solicitudes!$E$3:$E$502,"&gt;="&amp;M$3,Solicitudes!$G$3:$G$502,"Solicitada")+COUNTIFS(Solicitudes!$A$3:$A$502,$A78,Solicitudes!$D$3:$D$502,"&lt;="&amp;M$3,Solicitudes!$E$3:$E$502,"&gt;="&amp;M$3,Solicitudes!$G$3:$G$502,"Planificada")&gt;0,"P",""))))</f>
        <v/>
      </c>
      <c r="N78" s="27">
        <f>IF(OR(N$3="",$A78=""),"",IF(COUNTIFS(Solicitudes!$A$3:$A$502,$A78,Solicitudes!$D$3:$D$502,"&lt;="&amp;N$3,Solicitudes!$E$3:$E$502,"&gt;="&amp;N$3,Solicitudes!$G$3:$G$502,"Aprobada",Solicitudes!$L$3:$L$502,"&lt;&gt;Licencia",Solicitudes!$L$3:$L$502,"&lt;&gt;Ausencia")&gt;0,"V",IF(COUNTIFS(Solicitudes!$A$3:$A$502,$A78,Solicitudes!$D$3:$D$502,"&lt;="&amp;N$3,Solicitudes!$E$3:$E$502,"&gt;="&amp;N$3,Solicitudes!$G$3:$G$502,"Aprobada",Solicitudes!$L$3:$L$502,"Licencia")+COUNTIFS(Solicitudes!$A$3:$A$502,$A78,Solicitudes!$D$3:$D$502,"&lt;="&amp;N$3,Solicitudes!$E$3:$E$502,"&gt;="&amp;N$3,Solicitudes!$G$3:$G$502,"Aprobada",Solicitudes!$L$3:$L$502,"Ausencia")&gt;0,"L",IF(COUNTIFS(Solicitudes!$A$3:$A$502,$A78,Solicitudes!$D$3:$D$502,"&lt;="&amp;N$3,Solicitudes!$E$3:$E$502,"&gt;="&amp;N$3,Solicitudes!$G$3:$G$502,"Solicitada")+COUNTIFS(Solicitudes!$A$3:$A$502,$A78,Solicitudes!$D$3:$D$502,"&lt;="&amp;N$3,Solicitudes!$E$3:$E$502,"&gt;="&amp;N$3,Solicitudes!$G$3:$G$502,"Planificada")&gt;0,"P",""))))</f>
        <v/>
      </c>
      <c r="O78" s="27">
        <f>IF(OR(O$3="",$A78=""),"",IF(COUNTIFS(Solicitudes!$A$3:$A$502,$A78,Solicitudes!$D$3:$D$502,"&lt;="&amp;O$3,Solicitudes!$E$3:$E$502,"&gt;="&amp;O$3,Solicitudes!$G$3:$G$502,"Aprobada",Solicitudes!$L$3:$L$502,"&lt;&gt;Licencia",Solicitudes!$L$3:$L$502,"&lt;&gt;Ausencia")&gt;0,"V",IF(COUNTIFS(Solicitudes!$A$3:$A$502,$A78,Solicitudes!$D$3:$D$502,"&lt;="&amp;O$3,Solicitudes!$E$3:$E$502,"&gt;="&amp;O$3,Solicitudes!$G$3:$G$502,"Aprobada",Solicitudes!$L$3:$L$502,"Licencia")+COUNTIFS(Solicitudes!$A$3:$A$502,$A78,Solicitudes!$D$3:$D$502,"&lt;="&amp;O$3,Solicitudes!$E$3:$E$502,"&gt;="&amp;O$3,Solicitudes!$G$3:$G$502,"Aprobada",Solicitudes!$L$3:$L$502,"Ausencia")&gt;0,"L",IF(COUNTIFS(Solicitudes!$A$3:$A$502,$A78,Solicitudes!$D$3:$D$502,"&lt;="&amp;O$3,Solicitudes!$E$3:$E$502,"&gt;="&amp;O$3,Solicitudes!$G$3:$G$502,"Solicitada")+COUNTIFS(Solicitudes!$A$3:$A$502,$A78,Solicitudes!$D$3:$D$502,"&lt;="&amp;O$3,Solicitudes!$E$3:$E$502,"&gt;="&amp;O$3,Solicitudes!$G$3:$G$502,"Planificada")&gt;0,"P",""))))</f>
        <v/>
      </c>
      <c r="P78" s="27">
        <f>IF(OR(P$3="",$A78=""),"",IF(COUNTIFS(Solicitudes!$A$3:$A$502,$A78,Solicitudes!$D$3:$D$502,"&lt;="&amp;P$3,Solicitudes!$E$3:$E$502,"&gt;="&amp;P$3,Solicitudes!$G$3:$G$502,"Aprobada",Solicitudes!$L$3:$L$502,"&lt;&gt;Licencia",Solicitudes!$L$3:$L$502,"&lt;&gt;Ausencia")&gt;0,"V",IF(COUNTIFS(Solicitudes!$A$3:$A$502,$A78,Solicitudes!$D$3:$D$502,"&lt;="&amp;P$3,Solicitudes!$E$3:$E$502,"&gt;="&amp;P$3,Solicitudes!$G$3:$G$502,"Aprobada",Solicitudes!$L$3:$L$502,"Licencia")+COUNTIFS(Solicitudes!$A$3:$A$502,$A78,Solicitudes!$D$3:$D$502,"&lt;="&amp;P$3,Solicitudes!$E$3:$E$502,"&gt;="&amp;P$3,Solicitudes!$G$3:$G$502,"Aprobada",Solicitudes!$L$3:$L$502,"Ausencia")&gt;0,"L",IF(COUNTIFS(Solicitudes!$A$3:$A$502,$A78,Solicitudes!$D$3:$D$502,"&lt;="&amp;P$3,Solicitudes!$E$3:$E$502,"&gt;="&amp;P$3,Solicitudes!$G$3:$G$502,"Solicitada")+COUNTIFS(Solicitudes!$A$3:$A$502,$A78,Solicitudes!$D$3:$D$502,"&lt;="&amp;P$3,Solicitudes!$E$3:$E$502,"&gt;="&amp;P$3,Solicitudes!$G$3:$G$502,"Planificada")&gt;0,"P",""))))</f>
        <v/>
      </c>
      <c r="Q78" s="27">
        <f>IF(OR(Q$3="",$A78=""),"",IF(COUNTIFS(Solicitudes!$A$3:$A$502,$A78,Solicitudes!$D$3:$D$502,"&lt;="&amp;Q$3,Solicitudes!$E$3:$E$502,"&gt;="&amp;Q$3,Solicitudes!$G$3:$G$502,"Aprobada",Solicitudes!$L$3:$L$502,"&lt;&gt;Licencia",Solicitudes!$L$3:$L$502,"&lt;&gt;Ausencia")&gt;0,"V",IF(COUNTIFS(Solicitudes!$A$3:$A$502,$A78,Solicitudes!$D$3:$D$502,"&lt;="&amp;Q$3,Solicitudes!$E$3:$E$502,"&gt;="&amp;Q$3,Solicitudes!$G$3:$G$502,"Aprobada",Solicitudes!$L$3:$L$502,"Licencia")+COUNTIFS(Solicitudes!$A$3:$A$502,$A78,Solicitudes!$D$3:$D$502,"&lt;="&amp;Q$3,Solicitudes!$E$3:$E$502,"&gt;="&amp;Q$3,Solicitudes!$G$3:$G$502,"Aprobada",Solicitudes!$L$3:$L$502,"Ausencia")&gt;0,"L",IF(COUNTIFS(Solicitudes!$A$3:$A$502,$A78,Solicitudes!$D$3:$D$502,"&lt;="&amp;Q$3,Solicitudes!$E$3:$E$502,"&gt;="&amp;Q$3,Solicitudes!$G$3:$G$502,"Solicitada")+COUNTIFS(Solicitudes!$A$3:$A$502,$A78,Solicitudes!$D$3:$D$502,"&lt;="&amp;Q$3,Solicitudes!$E$3:$E$502,"&gt;="&amp;Q$3,Solicitudes!$G$3:$G$502,"Planificada")&gt;0,"P",""))))</f>
        <v/>
      </c>
      <c r="R78" s="27">
        <f>IF(OR(R$3="",$A78=""),"",IF(COUNTIFS(Solicitudes!$A$3:$A$502,$A78,Solicitudes!$D$3:$D$502,"&lt;="&amp;R$3,Solicitudes!$E$3:$E$502,"&gt;="&amp;R$3,Solicitudes!$G$3:$G$502,"Aprobada",Solicitudes!$L$3:$L$502,"&lt;&gt;Licencia",Solicitudes!$L$3:$L$502,"&lt;&gt;Ausencia")&gt;0,"V",IF(COUNTIFS(Solicitudes!$A$3:$A$502,$A78,Solicitudes!$D$3:$D$502,"&lt;="&amp;R$3,Solicitudes!$E$3:$E$502,"&gt;="&amp;R$3,Solicitudes!$G$3:$G$502,"Aprobada",Solicitudes!$L$3:$L$502,"Licencia")+COUNTIFS(Solicitudes!$A$3:$A$502,$A78,Solicitudes!$D$3:$D$502,"&lt;="&amp;R$3,Solicitudes!$E$3:$E$502,"&gt;="&amp;R$3,Solicitudes!$G$3:$G$502,"Aprobada",Solicitudes!$L$3:$L$502,"Ausencia")&gt;0,"L",IF(COUNTIFS(Solicitudes!$A$3:$A$502,$A78,Solicitudes!$D$3:$D$502,"&lt;="&amp;R$3,Solicitudes!$E$3:$E$502,"&gt;="&amp;R$3,Solicitudes!$G$3:$G$502,"Solicitada")+COUNTIFS(Solicitudes!$A$3:$A$502,$A78,Solicitudes!$D$3:$D$502,"&lt;="&amp;R$3,Solicitudes!$E$3:$E$502,"&gt;="&amp;R$3,Solicitudes!$G$3:$G$502,"Planificada")&gt;0,"P",""))))</f>
        <v/>
      </c>
      <c r="S78" s="27">
        <f>IF(OR(S$3="",$A78=""),"",IF(COUNTIFS(Solicitudes!$A$3:$A$502,$A78,Solicitudes!$D$3:$D$502,"&lt;="&amp;S$3,Solicitudes!$E$3:$E$502,"&gt;="&amp;S$3,Solicitudes!$G$3:$G$502,"Aprobada",Solicitudes!$L$3:$L$502,"&lt;&gt;Licencia",Solicitudes!$L$3:$L$502,"&lt;&gt;Ausencia")&gt;0,"V",IF(COUNTIFS(Solicitudes!$A$3:$A$502,$A78,Solicitudes!$D$3:$D$502,"&lt;="&amp;S$3,Solicitudes!$E$3:$E$502,"&gt;="&amp;S$3,Solicitudes!$G$3:$G$502,"Aprobada",Solicitudes!$L$3:$L$502,"Licencia")+COUNTIFS(Solicitudes!$A$3:$A$502,$A78,Solicitudes!$D$3:$D$502,"&lt;="&amp;S$3,Solicitudes!$E$3:$E$502,"&gt;="&amp;S$3,Solicitudes!$G$3:$G$502,"Aprobada",Solicitudes!$L$3:$L$502,"Ausencia")&gt;0,"L",IF(COUNTIFS(Solicitudes!$A$3:$A$502,$A78,Solicitudes!$D$3:$D$502,"&lt;="&amp;S$3,Solicitudes!$E$3:$E$502,"&gt;="&amp;S$3,Solicitudes!$G$3:$G$502,"Solicitada")+COUNTIFS(Solicitudes!$A$3:$A$502,$A78,Solicitudes!$D$3:$D$502,"&lt;="&amp;S$3,Solicitudes!$E$3:$E$502,"&gt;="&amp;S$3,Solicitudes!$G$3:$G$502,"Planificada")&gt;0,"P",""))))</f>
        <v/>
      </c>
      <c r="T78" s="27">
        <f>IF(OR(T$3="",$A78=""),"",IF(COUNTIFS(Solicitudes!$A$3:$A$502,$A78,Solicitudes!$D$3:$D$502,"&lt;="&amp;T$3,Solicitudes!$E$3:$E$502,"&gt;="&amp;T$3,Solicitudes!$G$3:$G$502,"Aprobada",Solicitudes!$L$3:$L$502,"&lt;&gt;Licencia",Solicitudes!$L$3:$L$502,"&lt;&gt;Ausencia")&gt;0,"V",IF(COUNTIFS(Solicitudes!$A$3:$A$502,$A78,Solicitudes!$D$3:$D$502,"&lt;="&amp;T$3,Solicitudes!$E$3:$E$502,"&gt;="&amp;T$3,Solicitudes!$G$3:$G$502,"Aprobada",Solicitudes!$L$3:$L$502,"Licencia")+COUNTIFS(Solicitudes!$A$3:$A$502,$A78,Solicitudes!$D$3:$D$502,"&lt;="&amp;T$3,Solicitudes!$E$3:$E$502,"&gt;="&amp;T$3,Solicitudes!$G$3:$G$502,"Aprobada",Solicitudes!$L$3:$L$502,"Ausencia")&gt;0,"L",IF(COUNTIFS(Solicitudes!$A$3:$A$502,$A78,Solicitudes!$D$3:$D$502,"&lt;="&amp;T$3,Solicitudes!$E$3:$E$502,"&gt;="&amp;T$3,Solicitudes!$G$3:$G$502,"Solicitada")+COUNTIFS(Solicitudes!$A$3:$A$502,$A78,Solicitudes!$D$3:$D$502,"&lt;="&amp;T$3,Solicitudes!$E$3:$E$502,"&gt;="&amp;T$3,Solicitudes!$G$3:$G$502,"Planificada")&gt;0,"P",""))))</f>
        <v/>
      </c>
      <c r="U78" s="27">
        <f>IF(OR(U$3="",$A78=""),"",IF(COUNTIFS(Solicitudes!$A$3:$A$502,$A78,Solicitudes!$D$3:$D$502,"&lt;="&amp;U$3,Solicitudes!$E$3:$E$502,"&gt;="&amp;U$3,Solicitudes!$G$3:$G$502,"Aprobada",Solicitudes!$L$3:$L$502,"&lt;&gt;Licencia",Solicitudes!$L$3:$L$502,"&lt;&gt;Ausencia")&gt;0,"V",IF(COUNTIFS(Solicitudes!$A$3:$A$502,$A78,Solicitudes!$D$3:$D$502,"&lt;="&amp;U$3,Solicitudes!$E$3:$E$502,"&gt;="&amp;U$3,Solicitudes!$G$3:$G$502,"Aprobada",Solicitudes!$L$3:$L$502,"Licencia")+COUNTIFS(Solicitudes!$A$3:$A$502,$A78,Solicitudes!$D$3:$D$502,"&lt;="&amp;U$3,Solicitudes!$E$3:$E$502,"&gt;="&amp;U$3,Solicitudes!$G$3:$G$502,"Aprobada",Solicitudes!$L$3:$L$502,"Ausencia")&gt;0,"L",IF(COUNTIFS(Solicitudes!$A$3:$A$502,$A78,Solicitudes!$D$3:$D$502,"&lt;="&amp;U$3,Solicitudes!$E$3:$E$502,"&gt;="&amp;U$3,Solicitudes!$G$3:$G$502,"Solicitada")+COUNTIFS(Solicitudes!$A$3:$A$502,$A78,Solicitudes!$D$3:$D$502,"&lt;="&amp;U$3,Solicitudes!$E$3:$E$502,"&gt;="&amp;U$3,Solicitudes!$G$3:$G$502,"Planificada")&gt;0,"P",""))))</f>
        <v/>
      </c>
      <c r="V78" s="27">
        <f>IF(OR(V$3="",$A78=""),"",IF(COUNTIFS(Solicitudes!$A$3:$A$502,$A78,Solicitudes!$D$3:$D$502,"&lt;="&amp;V$3,Solicitudes!$E$3:$E$502,"&gt;="&amp;V$3,Solicitudes!$G$3:$G$502,"Aprobada",Solicitudes!$L$3:$L$502,"&lt;&gt;Licencia",Solicitudes!$L$3:$L$502,"&lt;&gt;Ausencia")&gt;0,"V",IF(COUNTIFS(Solicitudes!$A$3:$A$502,$A78,Solicitudes!$D$3:$D$502,"&lt;="&amp;V$3,Solicitudes!$E$3:$E$502,"&gt;="&amp;V$3,Solicitudes!$G$3:$G$502,"Aprobada",Solicitudes!$L$3:$L$502,"Licencia")+COUNTIFS(Solicitudes!$A$3:$A$502,$A78,Solicitudes!$D$3:$D$502,"&lt;="&amp;V$3,Solicitudes!$E$3:$E$502,"&gt;="&amp;V$3,Solicitudes!$G$3:$G$502,"Aprobada",Solicitudes!$L$3:$L$502,"Ausencia")&gt;0,"L",IF(COUNTIFS(Solicitudes!$A$3:$A$502,$A78,Solicitudes!$D$3:$D$502,"&lt;="&amp;V$3,Solicitudes!$E$3:$E$502,"&gt;="&amp;V$3,Solicitudes!$G$3:$G$502,"Solicitada")+COUNTIFS(Solicitudes!$A$3:$A$502,$A78,Solicitudes!$D$3:$D$502,"&lt;="&amp;V$3,Solicitudes!$E$3:$E$502,"&gt;="&amp;V$3,Solicitudes!$G$3:$G$502,"Planificada")&gt;0,"P",""))))</f>
        <v/>
      </c>
      <c r="W78" s="27">
        <f>IF(OR(W$3="",$A78=""),"",IF(COUNTIFS(Solicitudes!$A$3:$A$502,$A78,Solicitudes!$D$3:$D$502,"&lt;="&amp;W$3,Solicitudes!$E$3:$E$502,"&gt;="&amp;W$3,Solicitudes!$G$3:$G$502,"Aprobada",Solicitudes!$L$3:$L$502,"&lt;&gt;Licencia",Solicitudes!$L$3:$L$502,"&lt;&gt;Ausencia")&gt;0,"V",IF(COUNTIFS(Solicitudes!$A$3:$A$502,$A78,Solicitudes!$D$3:$D$502,"&lt;="&amp;W$3,Solicitudes!$E$3:$E$502,"&gt;="&amp;W$3,Solicitudes!$G$3:$G$502,"Aprobada",Solicitudes!$L$3:$L$502,"Licencia")+COUNTIFS(Solicitudes!$A$3:$A$502,$A78,Solicitudes!$D$3:$D$502,"&lt;="&amp;W$3,Solicitudes!$E$3:$E$502,"&gt;="&amp;W$3,Solicitudes!$G$3:$G$502,"Aprobada",Solicitudes!$L$3:$L$502,"Ausencia")&gt;0,"L",IF(COUNTIFS(Solicitudes!$A$3:$A$502,$A78,Solicitudes!$D$3:$D$502,"&lt;="&amp;W$3,Solicitudes!$E$3:$E$502,"&gt;="&amp;W$3,Solicitudes!$G$3:$G$502,"Solicitada")+COUNTIFS(Solicitudes!$A$3:$A$502,$A78,Solicitudes!$D$3:$D$502,"&lt;="&amp;W$3,Solicitudes!$E$3:$E$502,"&gt;="&amp;W$3,Solicitudes!$G$3:$G$502,"Planificada")&gt;0,"P",""))))</f>
        <v/>
      </c>
      <c r="X78" s="27">
        <f>IF(OR(X$3="",$A78=""),"",IF(COUNTIFS(Solicitudes!$A$3:$A$502,$A78,Solicitudes!$D$3:$D$502,"&lt;="&amp;X$3,Solicitudes!$E$3:$E$502,"&gt;="&amp;X$3,Solicitudes!$G$3:$G$502,"Aprobada",Solicitudes!$L$3:$L$502,"&lt;&gt;Licencia",Solicitudes!$L$3:$L$502,"&lt;&gt;Ausencia")&gt;0,"V",IF(COUNTIFS(Solicitudes!$A$3:$A$502,$A78,Solicitudes!$D$3:$D$502,"&lt;="&amp;X$3,Solicitudes!$E$3:$E$502,"&gt;="&amp;X$3,Solicitudes!$G$3:$G$502,"Aprobada",Solicitudes!$L$3:$L$502,"Licencia")+COUNTIFS(Solicitudes!$A$3:$A$502,$A78,Solicitudes!$D$3:$D$502,"&lt;="&amp;X$3,Solicitudes!$E$3:$E$502,"&gt;="&amp;X$3,Solicitudes!$G$3:$G$502,"Aprobada",Solicitudes!$L$3:$L$502,"Ausencia")&gt;0,"L",IF(COUNTIFS(Solicitudes!$A$3:$A$502,$A78,Solicitudes!$D$3:$D$502,"&lt;="&amp;X$3,Solicitudes!$E$3:$E$502,"&gt;="&amp;X$3,Solicitudes!$G$3:$G$502,"Solicitada")+COUNTIFS(Solicitudes!$A$3:$A$502,$A78,Solicitudes!$D$3:$D$502,"&lt;="&amp;X$3,Solicitudes!$E$3:$E$502,"&gt;="&amp;X$3,Solicitudes!$G$3:$G$502,"Planificada")&gt;0,"P",""))))</f>
        <v/>
      </c>
      <c r="Y78" s="27">
        <f>IF(OR(Y$3="",$A78=""),"",IF(COUNTIFS(Solicitudes!$A$3:$A$502,$A78,Solicitudes!$D$3:$D$502,"&lt;="&amp;Y$3,Solicitudes!$E$3:$E$502,"&gt;="&amp;Y$3,Solicitudes!$G$3:$G$502,"Aprobada",Solicitudes!$L$3:$L$502,"&lt;&gt;Licencia",Solicitudes!$L$3:$L$502,"&lt;&gt;Ausencia")&gt;0,"V",IF(COUNTIFS(Solicitudes!$A$3:$A$502,$A78,Solicitudes!$D$3:$D$502,"&lt;="&amp;Y$3,Solicitudes!$E$3:$E$502,"&gt;="&amp;Y$3,Solicitudes!$G$3:$G$502,"Aprobada",Solicitudes!$L$3:$L$502,"Licencia")+COUNTIFS(Solicitudes!$A$3:$A$502,$A78,Solicitudes!$D$3:$D$502,"&lt;="&amp;Y$3,Solicitudes!$E$3:$E$502,"&gt;="&amp;Y$3,Solicitudes!$G$3:$G$502,"Aprobada",Solicitudes!$L$3:$L$502,"Ausencia")&gt;0,"L",IF(COUNTIFS(Solicitudes!$A$3:$A$502,$A78,Solicitudes!$D$3:$D$502,"&lt;="&amp;Y$3,Solicitudes!$E$3:$E$502,"&gt;="&amp;Y$3,Solicitudes!$G$3:$G$502,"Solicitada")+COUNTIFS(Solicitudes!$A$3:$A$502,$A78,Solicitudes!$D$3:$D$502,"&lt;="&amp;Y$3,Solicitudes!$E$3:$E$502,"&gt;="&amp;Y$3,Solicitudes!$G$3:$G$502,"Planificada")&gt;0,"P",""))))</f>
        <v/>
      </c>
      <c r="Z78" s="27">
        <f>IF(OR(Z$3="",$A78=""),"",IF(COUNTIFS(Solicitudes!$A$3:$A$502,$A78,Solicitudes!$D$3:$D$502,"&lt;="&amp;Z$3,Solicitudes!$E$3:$E$502,"&gt;="&amp;Z$3,Solicitudes!$G$3:$G$502,"Aprobada",Solicitudes!$L$3:$L$502,"&lt;&gt;Licencia",Solicitudes!$L$3:$L$502,"&lt;&gt;Ausencia")&gt;0,"V",IF(COUNTIFS(Solicitudes!$A$3:$A$502,$A78,Solicitudes!$D$3:$D$502,"&lt;="&amp;Z$3,Solicitudes!$E$3:$E$502,"&gt;="&amp;Z$3,Solicitudes!$G$3:$G$502,"Aprobada",Solicitudes!$L$3:$L$502,"Licencia")+COUNTIFS(Solicitudes!$A$3:$A$502,$A78,Solicitudes!$D$3:$D$502,"&lt;="&amp;Z$3,Solicitudes!$E$3:$E$502,"&gt;="&amp;Z$3,Solicitudes!$G$3:$G$502,"Aprobada",Solicitudes!$L$3:$L$502,"Ausencia")&gt;0,"L",IF(COUNTIFS(Solicitudes!$A$3:$A$502,$A78,Solicitudes!$D$3:$D$502,"&lt;="&amp;Z$3,Solicitudes!$E$3:$E$502,"&gt;="&amp;Z$3,Solicitudes!$G$3:$G$502,"Solicitada")+COUNTIFS(Solicitudes!$A$3:$A$502,$A78,Solicitudes!$D$3:$D$502,"&lt;="&amp;Z$3,Solicitudes!$E$3:$E$502,"&gt;="&amp;Z$3,Solicitudes!$G$3:$G$502,"Planificada")&gt;0,"P",""))))</f>
        <v/>
      </c>
      <c r="AA78" s="27">
        <f>IF(OR(AA$3="",$A78=""),"",IF(COUNTIFS(Solicitudes!$A$3:$A$502,$A78,Solicitudes!$D$3:$D$502,"&lt;="&amp;AA$3,Solicitudes!$E$3:$E$502,"&gt;="&amp;AA$3,Solicitudes!$G$3:$G$502,"Aprobada",Solicitudes!$L$3:$L$502,"&lt;&gt;Licencia",Solicitudes!$L$3:$L$502,"&lt;&gt;Ausencia")&gt;0,"V",IF(COUNTIFS(Solicitudes!$A$3:$A$502,$A78,Solicitudes!$D$3:$D$502,"&lt;="&amp;AA$3,Solicitudes!$E$3:$E$502,"&gt;="&amp;AA$3,Solicitudes!$G$3:$G$502,"Aprobada",Solicitudes!$L$3:$L$502,"Licencia")+COUNTIFS(Solicitudes!$A$3:$A$502,$A78,Solicitudes!$D$3:$D$502,"&lt;="&amp;AA$3,Solicitudes!$E$3:$E$502,"&gt;="&amp;AA$3,Solicitudes!$G$3:$G$502,"Aprobada",Solicitudes!$L$3:$L$502,"Ausencia")&gt;0,"L",IF(COUNTIFS(Solicitudes!$A$3:$A$502,$A78,Solicitudes!$D$3:$D$502,"&lt;="&amp;AA$3,Solicitudes!$E$3:$E$502,"&gt;="&amp;AA$3,Solicitudes!$G$3:$G$502,"Solicitada")+COUNTIFS(Solicitudes!$A$3:$A$502,$A78,Solicitudes!$D$3:$D$502,"&lt;="&amp;AA$3,Solicitudes!$E$3:$E$502,"&gt;="&amp;AA$3,Solicitudes!$G$3:$G$502,"Planificada")&gt;0,"P",""))))</f>
        <v/>
      </c>
      <c r="AB78" s="27">
        <f>IF(OR(AB$3="",$A78=""),"",IF(COUNTIFS(Solicitudes!$A$3:$A$502,$A78,Solicitudes!$D$3:$D$502,"&lt;="&amp;AB$3,Solicitudes!$E$3:$E$502,"&gt;="&amp;AB$3,Solicitudes!$G$3:$G$502,"Aprobada",Solicitudes!$L$3:$L$502,"&lt;&gt;Licencia",Solicitudes!$L$3:$L$502,"&lt;&gt;Ausencia")&gt;0,"V",IF(COUNTIFS(Solicitudes!$A$3:$A$502,$A78,Solicitudes!$D$3:$D$502,"&lt;="&amp;AB$3,Solicitudes!$E$3:$E$502,"&gt;="&amp;AB$3,Solicitudes!$G$3:$G$502,"Aprobada",Solicitudes!$L$3:$L$502,"Licencia")+COUNTIFS(Solicitudes!$A$3:$A$502,$A78,Solicitudes!$D$3:$D$502,"&lt;="&amp;AB$3,Solicitudes!$E$3:$E$502,"&gt;="&amp;AB$3,Solicitudes!$G$3:$G$502,"Aprobada",Solicitudes!$L$3:$L$502,"Ausencia")&gt;0,"L",IF(COUNTIFS(Solicitudes!$A$3:$A$502,$A78,Solicitudes!$D$3:$D$502,"&lt;="&amp;AB$3,Solicitudes!$E$3:$E$502,"&gt;="&amp;AB$3,Solicitudes!$G$3:$G$502,"Solicitada")+COUNTIFS(Solicitudes!$A$3:$A$502,$A78,Solicitudes!$D$3:$D$502,"&lt;="&amp;AB$3,Solicitudes!$E$3:$E$502,"&gt;="&amp;AB$3,Solicitudes!$G$3:$G$502,"Planificada")&gt;0,"P",""))))</f>
        <v/>
      </c>
      <c r="AC78" s="27">
        <f>IF(OR(AC$3="",$A78=""),"",IF(COUNTIFS(Solicitudes!$A$3:$A$502,$A78,Solicitudes!$D$3:$D$502,"&lt;="&amp;AC$3,Solicitudes!$E$3:$E$502,"&gt;="&amp;AC$3,Solicitudes!$G$3:$G$502,"Aprobada",Solicitudes!$L$3:$L$502,"&lt;&gt;Licencia",Solicitudes!$L$3:$L$502,"&lt;&gt;Ausencia")&gt;0,"V",IF(COUNTIFS(Solicitudes!$A$3:$A$502,$A78,Solicitudes!$D$3:$D$502,"&lt;="&amp;AC$3,Solicitudes!$E$3:$E$502,"&gt;="&amp;AC$3,Solicitudes!$G$3:$G$502,"Aprobada",Solicitudes!$L$3:$L$502,"Licencia")+COUNTIFS(Solicitudes!$A$3:$A$502,$A78,Solicitudes!$D$3:$D$502,"&lt;="&amp;AC$3,Solicitudes!$E$3:$E$502,"&gt;="&amp;AC$3,Solicitudes!$G$3:$G$502,"Aprobada",Solicitudes!$L$3:$L$502,"Ausencia")&gt;0,"L",IF(COUNTIFS(Solicitudes!$A$3:$A$502,$A78,Solicitudes!$D$3:$D$502,"&lt;="&amp;AC$3,Solicitudes!$E$3:$E$502,"&gt;="&amp;AC$3,Solicitudes!$G$3:$G$502,"Solicitada")+COUNTIFS(Solicitudes!$A$3:$A$502,$A78,Solicitudes!$D$3:$D$502,"&lt;="&amp;AC$3,Solicitudes!$E$3:$E$502,"&gt;="&amp;AC$3,Solicitudes!$G$3:$G$502,"Planificada")&gt;0,"P",""))))</f>
        <v/>
      </c>
      <c r="AD78" s="27">
        <f>IF(OR(AD$3="",$A78=""),"",IF(COUNTIFS(Solicitudes!$A$3:$A$502,$A78,Solicitudes!$D$3:$D$502,"&lt;="&amp;AD$3,Solicitudes!$E$3:$E$502,"&gt;="&amp;AD$3,Solicitudes!$G$3:$G$502,"Aprobada",Solicitudes!$L$3:$L$502,"&lt;&gt;Licencia",Solicitudes!$L$3:$L$502,"&lt;&gt;Ausencia")&gt;0,"V",IF(COUNTIFS(Solicitudes!$A$3:$A$502,$A78,Solicitudes!$D$3:$D$502,"&lt;="&amp;AD$3,Solicitudes!$E$3:$E$502,"&gt;="&amp;AD$3,Solicitudes!$G$3:$G$502,"Aprobada",Solicitudes!$L$3:$L$502,"Licencia")+COUNTIFS(Solicitudes!$A$3:$A$502,$A78,Solicitudes!$D$3:$D$502,"&lt;="&amp;AD$3,Solicitudes!$E$3:$E$502,"&gt;="&amp;AD$3,Solicitudes!$G$3:$G$502,"Aprobada",Solicitudes!$L$3:$L$502,"Ausencia")&gt;0,"L",IF(COUNTIFS(Solicitudes!$A$3:$A$502,$A78,Solicitudes!$D$3:$D$502,"&lt;="&amp;AD$3,Solicitudes!$E$3:$E$502,"&gt;="&amp;AD$3,Solicitudes!$G$3:$G$502,"Solicitada")+COUNTIFS(Solicitudes!$A$3:$A$502,$A78,Solicitudes!$D$3:$D$502,"&lt;="&amp;AD$3,Solicitudes!$E$3:$E$502,"&gt;="&amp;AD$3,Solicitudes!$G$3:$G$502,"Planificada")&gt;0,"P",""))))</f>
        <v/>
      </c>
      <c r="AE78" s="27">
        <f>IF(OR(AE$3="",$A78=""),"",IF(COUNTIFS(Solicitudes!$A$3:$A$502,$A78,Solicitudes!$D$3:$D$502,"&lt;="&amp;AE$3,Solicitudes!$E$3:$E$502,"&gt;="&amp;AE$3,Solicitudes!$G$3:$G$502,"Aprobada",Solicitudes!$L$3:$L$502,"&lt;&gt;Licencia",Solicitudes!$L$3:$L$502,"&lt;&gt;Ausencia")&gt;0,"V",IF(COUNTIFS(Solicitudes!$A$3:$A$502,$A78,Solicitudes!$D$3:$D$502,"&lt;="&amp;AE$3,Solicitudes!$E$3:$E$502,"&gt;="&amp;AE$3,Solicitudes!$G$3:$G$502,"Aprobada",Solicitudes!$L$3:$L$502,"Licencia")+COUNTIFS(Solicitudes!$A$3:$A$502,$A78,Solicitudes!$D$3:$D$502,"&lt;="&amp;AE$3,Solicitudes!$E$3:$E$502,"&gt;="&amp;AE$3,Solicitudes!$G$3:$G$502,"Aprobada",Solicitudes!$L$3:$L$502,"Ausencia")&gt;0,"L",IF(COUNTIFS(Solicitudes!$A$3:$A$502,$A78,Solicitudes!$D$3:$D$502,"&lt;="&amp;AE$3,Solicitudes!$E$3:$E$502,"&gt;="&amp;AE$3,Solicitudes!$G$3:$G$502,"Solicitada")+COUNTIFS(Solicitudes!$A$3:$A$502,$A78,Solicitudes!$D$3:$D$502,"&lt;="&amp;AE$3,Solicitudes!$E$3:$E$502,"&gt;="&amp;AE$3,Solicitudes!$G$3:$G$502,"Planificada")&gt;0,"P",""))))</f>
        <v/>
      </c>
      <c r="AF78" s="27">
        <f>IF(OR(AF$3="",$A78=""),"",IF(COUNTIFS(Solicitudes!$A$3:$A$502,$A78,Solicitudes!$D$3:$D$502,"&lt;="&amp;AF$3,Solicitudes!$E$3:$E$502,"&gt;="&amp;AF$3,Solicitudes!$G$3:$G$502,"Aprobada",Solicitudes!$L$3:$L$502,"&lt;&gt;Licencia",Solicitudes!$L$3:$L$502,"&lt;&gt;Ausencia")&gt;0,"V",IF(COUNTIFS(Solicitudes!$A$3:$A$502,$A78,Solicitudes!$D$3:$D$502,"&lt;="&amp;AF$3,Solicitudes!$E$3:$E$502,"&gt;="&amp;AF$3,Solicitudes!$G$3:$G$502,"Aprobada",Solicitudes!$L$3:$L$502,"Licencia")+COUNTIFS(Solicitudes!$A$3:$A$502,$A78,Solicitudes!$D$3:$D$502,"&lt;="&amp;AF$3,Solicitudes!$E$3:$E$502,"&gt;="&amp;AF$3,Solicitudes!$G$3:$G$502,"Aprobada",Solicitudes!$L$3:$L$502,"Ausencia")&gt;0,"L",IF(COUNTIFS(Solicitudes!$A$3:$A$502,$A78,Solicitudes!$D$3:$D$502,"&lt;="&amp;AF$3,Solicitudes!$E$3:$E$502,"&gt;="&amp;AF$3,Solicitudes!$G$3:$G$502,"Solicitada")+COUNTIFS(Solicitudes!$A$3:$A$502,$A78,Solicitudes!$D$3:$D$502,"&lt;="&amp;AF$3,Solicitudes!$E$3:$E$502,"&gt;="&amp;AF$3,Solicitudes!$G$3:$G$502,"Planificada")&gt;0,"P",""))))</f>
        <v/>
      </c>
      <c r="AG78" s="27">
        <f>IF(OR(AG$3="",$A78=""),"",IF(COUNTIFS(Solicitudes!$A$3:$A$502,$A78,Solicitudes!$D$3:$D$502,"&lt;="&amp;AG$3,Solicitudes!$E$3:$E$502,"&gt;="&amp;AG$3,Solicitudes!$G$3:$G$502,"Aprobada",Solicitudes!$L$3:$L$502,"&lt;&gt;Licencia",Solicitudes!$L$3:$L$502,"&lt;&gt;Ausencia")&gt;0,"V",IF(COUNTIFS(Solicitudes!$A$3:$A$502,$A78,Solicitudes!$D$3:$D$502,"&lt;="&amp;AG$3,Solicitudes!$E$3:$E$502,"&gt;="&amp;AG$3,Solicitudes!$G$3:$G$502,"Aprobada",Solicitudes!$L$3:$L$502,"Licencia")+COUNTIFS(Solicitudes!$A$3:$A$502,$A78,Solicitudes!$D$3:$D$502,"&lt;="&amp;AG$3,Solicitudes!$E$3:$E$502,"&gt;="&amp;AG$3,Solicitudes!$G$3:$G$502,"Aprobada",Solicitudes!$L$3:$L$502,"Ausencia")&gt;0,"L",IF(COUNTIFS(Solicitudes!$A$3:$A$502,$A78,Solicitudes!$D$3:$D$502,"&lt;="&amp;AG$3,Solicitudes!$E$3:$E$502,"&gt;="&amp;AG$3,Solicitudes!$G$3:$G$502,"Solicitada")+COUNTIFS(Solicitudes!$A$3:$A$502,$A78,Solicitudes!$D$3:$D$502,"&lt;="&amp;AG$3,Solicitudes!$E$3:$E$502,"&gt;="&amp;AG$3,Solicitudes!$G$3:$G$502,"Planificada")&gt;0,"P",""))))</f>
        <v/>
      </c>
    </row>
    <row r="79">
      <c r="A79">
        <f>IF(Saldos!A79="","",Saldos!A79)</f>
        <v/>
      </c>
      <c r="B79">
        <f>IF(A79="","",Saldos!B79)</f>
        <v/>
      </c>
      <c r="C79" s="27">
        <f>IF(OR(C$3="",$A79=""),"",IF(COUNTIFS(Solicitudes!$A$3:$A$502,$A79,Solicitudes!$D$3:$D$502,"&lt;="&amp;C$3,Solicitudes!$E$3:$E$502,"&gt;="&amp;C$3,Solicitudes!$G$3:$G$502,"Aprobada",Solicitudes!$L$3:$L$502,"&lt;&gt;Licencia",Solicitudes!$L$3:$L$502,"&lt;&gt;Ausencia")&gt;0,"V",IF(COUNTIFS(Solicitudes!$A$3:$A$502,$A79,Solicitudes!$D$3:$D$502,"&lt;="&amp;C$3,Solicitudes!$E$3:$E$502,"&gt;="&amp;C$3,Solicitudes!$G$3:$G$502,"Aprobada",Solicitudes!$L$3:$L$502,"Licencia")+COUNTIFS(Solicitudes!$A$3:$A$502,$A79,Solicitudes!$D$3:$D$502,"&lt;="&amp;C$3,Solicitudes!$E$3:$E$502,"&gt;="&amp;C$3,Solicitudes!$G$3:$G$502,"Aprobada",Solicitudes!$L$3:$L$502,"Ausencia")&gt;0,"L",IF(COUNTIFS(Solicitudes!$A$3:$A$502,$A79,Solicitudes!$D$3:$D$502,"&lt;="&amp;C$3,Solicitudes!$E$3:$E$502,"&gt;="&amp;C$3,Solicitudes!$G$3:$G$502,"Solicitada")+COUNTIFS(Solicitudes!$A$3:$A$502,$A79,Solicitudes!$D$3:$D$502,"&lt;="&amp;C$3,Solicitudes!$E$3:$E$502,"&gt;="&amp;C$3,Solicitudes!$G$3:$G$502,"Planificada")&gt;0,"P",""))))</f>
        <v/>
      </c>
      <c r="D79" s="27">
        <f>IF(OR(D$3="",$A79=""),"",IF(COUNTIFS(Solicitudes!$A$3:$A$502,$A79,Solicitudes!$D$3:$D$502,"&lt;="&amp;D$3,Solicitudes!$E$3:$E$502,"&gt;="&amp;D$3,Solicitudes!$G$3:$G$502,"Aprobada",Solicitudes!$L$3:$L$502,"&lt;&gt;Licencia",Solicitudes!$L$3:$L$502,"&lt;&gt;Ausencia")&gt;0,"V",IF(COUNTIFS(Solicitudes!$A$3:$A$502,$A79,Solicitudes!$D$3:$D$502,"&lt;="&amp;D$3,Solicitudes!$E$3:$E$502,"&gt;="&amp;D$3,Solicitudes!$G$3:$G$502,"Aprobada",Solicitudes!$L$3:$L$502,"Licencia")+COUNTIFS(Solicitudes!$A$3:$A$502,$A79,Solicitudes!$D$3:$D$502,"&lt;="&amp;D$3,Solicitudes!$E$3:$E$502,"&gt;="&amp;D$3,Solicitudes!$G$3:$G$502,"Aprobada",Solicitudes!$L$3:$L$502,"Ausencia")&gt;0,"L",IF(COUNTIFS(Solicitudes!$A$3:$A$502,$A79,Solicitudes!$D$3:$D$502,"&lt;="&amp;D$3,Solicitudes!$E$3:$E$502,"&gt;="&amp;D$3,Solicitudes!$G$3:$G$502,"Solicitada")+COUNTIFS(Solicitudes!$A$3:$A$502,$A79,Solicitudes!$D$3:$D$502,"&lt;="&amp;D$3,Solicitudes!$E$3:$E$502,"&gt;="&amp;D$3,Solicitudes!$G$3:$G$502,"Planificada")&gt;0,"P",""))))</f>
        <v/>
      </c>
      <c r="E79" s="27">
        <f>IF(OR(E$3="",$A79=""),"",IF(COUNTIFS(Solicitudes!$A$3:$A$502,$A79,Solicitudes!$D$3:$D$502,"&lt;="&amp;E$3,Solicitudes!$E$3:$E$502,"&gt;="&amp;E$3,Solicitudes!$G$3:$G$502,"Aprobada",Solicitudes!$L$3:$L$502,"&lt;&gt;Licencia",Solicitudes!$L$3:$L$502,"&lt;&gt;Ausencia")&gt;0,"V",IF(COUNTIFS(Solicitudes!$A$3:$A$502,$A79,Solicitudes!$D$3:$D$502,"&lt;="&amp;E$3,Solicitudes!$E$3:$E$502,"&gt;="&amp;E$3,Solicitudes!$G$3:$G$502,"Aprobada",Solicitudes!$L$3:$L$502,"Licencia")+COUNTIFS(Solicitudes!$A$3:$A$502,$A79,Solicitudes!$D$3:$D$502,"&lt;="&amp;E$3,Solicitudes!$E$3:$E$502,"&gt;="&amp;E$3,Solicitudes!$G$3:$G$502,"Aprobada",Solicitudes!$L$3:$L$502,"Ausencia")&gt;0,"L",IF(COUNTIFS(Solicitudes!$A$3:$A$502,$A79,Solicitudes!$D$3:$D$502,"&lt;="&amp;E$3,Solicitudes!$E$3:$E$502,"&gt;="&amp;E$3,Solicitudes!$G$3:$G$502,"Solicitada")+COUNTIFS(Solicitudes!$A$3:$A$502,$A79,Solicitudes!$D$3:$D$502,"&lt;="&amp;E$3,Solicitudes!$E$3:$E$502,"&gt;="&amp;E$3,Solicitudes!$G$3:$G$502,"Planificada")&gt;0,"P",""))))</f>
        <v/>
      </c>
      <c r="F79" s="27">
        <f>IF(OR(F$3="",$A79=""),"",IF(COUNTIFS(Solicitudes!$A$3:$A$502,$A79,Solicitudes!$D$3:$D$502,"&lt;="&amp;F$3,Solicitudes!$E$3:$E$502,"&gt;="&amp;F$3,Solicitudes!$G$3:$G$502,"Aprobada",Solicitudes!$L$3:$L$502,"&lt;&gt;Licencia",Solicitudes!$L$3:$L$502,"&lt;&gt;Ausencia")&gt;0,"V",IF(COUNTIFS(Solicitudes!$A$3:$A$502,$A79,Solicitudes!$D$3:$D$502,"&lt;="&amp;F$3,Solicitudes!$E$3:$E$502,"&gt;="&amp;F$3,Solicitudes!$G$3:$G$502,"Aprobada",Solicitudes!$L$3:$L$502,"Licencia")+COUNTIFS(Solicitudes!$A$3:$A$502,$A79,Solicitudes!$D$3:$D$502,"&lt;="&amp;F$3,Solicitudes!$E$3:$E$502,"&gt;="&amp;F$3,Solicitudes!$G$3:$G$502,"Aprobada",Solicitudes!$L$3:$L$502,"Ausencia")&gt;0,"L",IF(COUNTIFS(Solicitudes!$A$3:$A$502,$A79,Solicitudes!$D$3:$D$502,"&lt;="&amp;F$3,Solicitudes!$E$3:$E$502,"&gt;="&amp;F$3,Solicitudes!$G$3:$G$502,"Solicitada")+COUNTIFS(Solicitudes!$A$3:$A$502,$A79,Solicitudes!$D$3:$D$502,"&lt;="&amp;F$3,Solicitudes!$E$3:$E$502,"&gt;="&amp;F$3,Solicitudes!$G$3:$G$502,"Planificada")&gt;0,"P",""))))</f>
        <v/>
      </c>
      <c r="G79" s="27">
        <f>IF(OR(G$3="",$A79=""),"",IF(COUNTIFS(Solicitudes!$A$3:$A$502,$A79,Solicitudes!$D$3:$D$502,"&lt;="&amp;G$3,Solicitudes!$E$3:$E$502,"&gt;="&amp;G$3,Solicitudes!$G$3:$G$502,"Aprobada",Solicitudes!$L$3:$L$502,"&lt;&gt;Licencia",Solicitudes!$L$3:$L$502,"&lt;&gt;Ausencia")&gt;0,"V",IF(COUNTIFS(Solicitudes!$A$3:$A$502,$A79,Solicitudes!$D$3:$D$502,"&lt;="&amp;G$3,Solicitudes!$E$3:$E$502,"&gt;="&amp;G$3,Solicitudes!$G$3:$G$502,"Aprobada",Solicitudes!$L$3:$L$502,"Licencia")+COUNTIFS(Solicitudes!$A$3:$A$502,$A79,Solicitudes!$D$3:$D$502,"&lt;="&amp;G$3,Solicitudes!$E$3:$E$502,"&gt;="&amp;G$3,Solicitudes!$G$3:$G$502,"Aprobada",Solicitudes!$L$3:$L$502,"Ausencia")&gt;0,"L",IF(COUNTIFS(Solicitudes!$A$3:$A$502,$A79,Solicitudes!$D$3:$D$502,"&lt;="&amp;G$3,Solicitudes!$E$3:$E$502,"&gt;="&amp;G$3,Solicitudes!$G$3:$G$502,"Solicitada")+COUNTIFS(Solicitudes!$A$3:$A$502,$A79,Solicitudes!$D$3:$D$502,"&lt;="&amp;G$3,Solicitudes!$E$3:$E$502,"&gt;="&amp;G$3,Solicitudes!$G$3:$G$502,"Planificada")&gt;0,"P",""))))</f>
        <v/>
      </c>
      <c r="H79" s="27">
        <f>IF(OR(H$3="",$A79=""),"",IF(COUNTIFS(Solicitudes!$A$3:$A$502,$A79,Solicitudes!$D$3:$D$502,"&lt;="&amp;H$3,Solicitudes!$E$3:$E$502,"&gt;="&amp;H$3,Solicitudes!$G$3:$G$502,"Aprobada",Solicitudes!$L$3:$L$502,"&lt;&gt;Licencia",Solicitudes!$L$3:$L$502,"&lt;&gt;Ausencia")&gt;0,"V",IF(COUNTIFS(Solicitudes!$A$3:$A$502,$A79,Solicitudes!$D$3:$D$502,"&lt;="&amp;H$3,Solicitudes!$E$3:$E$502,"&gt;="&amp;H$3,Solicitudes!$G$3:$G$502,"Aprobada",Solicitudes!$L$3:$L$502,"Licencia")+COUNTIFS(Solicitudes!$A$3:$A$502,$A79,Solicitudes!$D$3:$D$502,"&lt;="&amp;H$3,Solicitudes!$E$3:$E$502,"&gt;="&amp;H$3,Solicitudes!$G$3:$G$502,"Aprobada",Solicitudes!$L$3:$L$502,"Ausencia")&gt;0,"L",IF(COUNTIFS(Solicitudes!$A$3:$A$502,$A79,Solicitudes!$D$3:$D$502,"&lt;="&amp;H$3,Solicitudes!$E$3:$E$502,"&gt;="&amp;H$3,Solicitudes!$G$3:$G$502,"Solicitada")+COUNTIFS(Solicitudes!$A$3:$A$502,$A79,Solicitudes!$D$3:$D$502,"&lt;="&amp;H$3,Solicitudes!$E$3:$E$502,"&gt;="&amp;H$3,Solicitudes!$G$3:$G$502,"Planificada")&gt;0,"P",""))))</f>
        <v/>
      </c>
      <c r="I79" s="27">
        <f>IF(OR(I$3="",$A79=""),"",IF(COUNTIFS(Solicitudes!$A$3:$A$502,$A79,Solicitudes!$D$3:$D$502,"&lt;="&amp;I$3,Solicitudes!$E$3:$E$502,"&gt;="&amp;I$3,Solicitudes!$G$3:$G$502,"Aprobada",Solicitudes!$L$3:$L$502,"&lt;&gt;Licencia",Solicitudes!$L$3:$L$502,"&lt;&gt;Ausencia")&gt;0,"V",IF(COUNTIFS(Solicitudes!$A$3:$A$502,$A79,Solicitudes!$D$3:$D$502,"&lt;="&amp;I$3,Solicitudes!$E$3:$E$502,"&gt;="&amp;I$3,Solicitudes!$G$3:$G$502,"Aprobada",Solicitudes!$L$3:$L$502,"Licencia")+COUNTIFS(Solicitudes!$A$3:$A$502,$A79,Solicitudes!$D$3:$D$502,"&lt;="&amp;I$3,Solicitudes!$E$3:$E$502,"&gt;="&amp;I$3,Solicitudes!$G$3:$G$502,"Aprobada",Solicitudes!$L$3:$L$502,"Ausencia")&gt;0,"L",IF(COUNTIFS(Solicitudes!$A$3:$A$502,$A79,Solicitudes!$D$3:$D$502,"&lt;="&amp;I$3,Solicitudes!$E$3:$E$502,"&gt;="&amp;I$3,Solicitudes!$G$3:$G$502,"Solicitada")+COUNTIFS(Solicitudes!$A$3:$A$502,$A79,Solicitudes!$D$3:$D$502,"&lt;="&amp;I$3,Solicitudes!$E$3:$E$502,"&gt;="&amp;I$3,Solicitudes!$G$3:$G$502,"Planificada")&gt;0,"P",""))))</f>
        <v/>
      </c>
      <c r="J79" s="27">
        <f>IF(OR(J$3="",$A79=""),"",IF(COUNTIFS(Solicitudes!$A$3:$A$502,$A79,Solicitudes!$D$3:$D$502,"&lt;="&amp;J$3,Solicitudes!$E$3:$E$502,"&gt;="&amp;J$3,Solicitudes!$G$3:$G$502,"Aprobada",Solicitudes!$L$3:$L$502,"&lt;&gt;Licencia",Solicitudes!$L$3:$L$502,"&lt;&gt;Ausencia")&gt;0,"V",IF(COUNTIFS(Solicitudes!$A$3:$A$502,$A79,Solicitudes!$D$3:$D$502,"&lt;="&amp;J$3,Solicitudes!$E$3:$E$502,"&gt;="&amp;J$3,Solicitudes!$G$3:$G$502,"Aprobada",Solicitudes!$L$3:$L$502,"Licencia")+COUNTIFS(Solicitudes!$A$3:$A$502,$A79,Solicitudes!$D$3:$D$502,"&lt;="&amp;J$3,Solicitudes!$E$3:$E$502,"&gt;="&amp;J$3,Solicitudes!$G$3:$G$502,"Aprobada",Solicitudes!$L$3:$L$502,"Ausencia")&gt;0,"L",IF(COUNTIFS(Solicitudes!$A$3:$A$502,$A79,Solicitudes!$D$3:$D$502,"&lt;="&amp;J$3,Solicitudes!$E$3:$E$502,"&gt;="&amp;J$3,Solicitudes!$G$3:$G$502,"Solicitada")+COUNTIFS(Solicitudes!$A$3:$A$502,$A79,Solicitudes!$D$3:$D$502,"&lt;="&amp;J$3,Solicitudes!$E$3:$E$502,"&gt;="&amp;J$3,Solicitudes!$G$3:$G$502,"Planificada")&gt;0,"P",""))))</f>
        <v/>
      </c>
      <c r="K79" s="27">
        <f>IF(OR(K$3="",$A79=""),"",IF(COUNTIFS(Solicitudes!$A$3:$A$502,$A79,Solicitudes!$D$3:$D$502,"&lt;="&amp;K$3,Solicitudes!$E$3:$E$502,"&gt;="&amp;K$3,Solicitudes!$G$3:$G$502,"Aprobada",Solicitudes!$L$3:$L$502,"&lt;&gt;Licencia",Solicitudes!$L$3:$L$502,"&lt;&gt;Ausencia")&gt;0,"V",IF(COUNTIFS(Solicitudes!$A$3:$A$502,$A79,Solicitudes!$D$3:$D$502,"&lt;="&amp;K$3,Solicitudes!$E$3:$E$502,"&gt;="&amp;K$3,Solicitudes!$G$3:$G$502,"Aprobada",Solicitudes!$L$3:$L$502,"Licencia")+COUNTIFS(Solicitudes!$A$3:$A$502,$A79,Solicitudes!$D$3:$D$502,"&lt;="&amp;K$3,Solicitudes!$E$3:$E$502,"&gt;="&amp;K$3,Solicitudes!$G$3:$G$502,"Aprobada",Solicitudes!$L$3:$L$502,"Ausencia")&gt;0,"L",IF(COUNTIFS(Solicitudes!$A$3:$A$502,$A79,Solicitudes!$D$3:$D$502,"&lt;="&amp;K$3,Solicitudes!$E$3:$E$502,"&gt;="&amp;K$3,Solicitudes!$G$3:$G$502,"Solicitada")+COUNTIFS(Solicitudes!$A$3:$A$502,$A79,Solicitudes!$D$3:$D$502,"&lt;="&amp;K$3,Solicitudes!$E$3:$E$502,"&gt;="&amp;K$3,Solicitudes!$G$3:$G$502,"Planificada")&gt;0,"P",""))))</f>
        <v/>
      </c>
      <c r="L79" s="27">
        <f>IF(OR(L$3="",$A79=""),"",IF(COUNTIFS(Solicitudes!$A$3:$A$502,$A79,Solicitudes!$D$3:$D$502,"&lt;="&amp;L$3,Solicitudes!$E$3:$E$502,"&gt;="&amp;L$3,Solicitudes!$G$3:$G$502,"Aprobada",Solicitudes!$L$3:$L$502,"&lt;&gt;Licencia",Solicitudes!$L$3:$L$502,"&lt;&gt;Ausencia")&gt;0,"V",IF(COUNTIFS(Solicitudes!$A$3:$A$502,$A79,Solicitudes!$D$3:$D$502,"&lt;="&amp;L$3,Solicitudes!$E$3:$E$502,"&gt;="&amp;L$3,Solicitudes!$G$3:$G$502,"Aprobada",Solicitudes!$L$3:$L$502,"Licencia")+COUNTIFS(Solicitudes!$A$3:$A$502,$A79,Solicitudes!$D$3:$D$502,"&lt;="&amp;L$3,Solicitudes!$E$3:$E$502,"&gt;="&amp;L$3,Solicitudes!$G$3:$G$502,"Aprobada",Solicitudes!$L$3:$L$502,"Ausencia")&gt;0,"L",IF(COUNTIFS(Solicitudes!$A$3:$A$502,$A79,Solicitudes!$D$3:$D$502,"&lt;="&amp;L$3,Solicitudes!$E$3:$E$502,"&gt;="&amp;L$3,Solicitudes!$G$3:$G$502,"Solicitada")+COUNTIFS(Solicitudes!$A$3:$A$502,$A79,Solicitudes!$D$3:$D$502,"&lt;="&amp;L$3,Solicitudes!$E$3:$E$502,"&gt;="&amp;L$3,Solicitudes!$G$3:$G$502,"Planificada")&gt;0,"P",""))))</f>
        <v/>
      </c>
      <c r="M79" s="27">
        <f>IF(OR(M$3="",$A79=""),"",IF(COUNTIFS(Solicitudes!$A$3:$A$502,$A79,Solicitudes!$D$3:$D$502,"&lt;="&amp;M$3,Solicitudes!$E$3:$E$502,"&gt;="&amp;M$3,Solicitudes!$G$3:$G$502,"Aprobada",Solicitudes!$L$3:$L$502,"&lt;&gt;Licencia",Solicitudes!$L$3:$L$502,"&lt;&gt;Ausencia")&gt;0,"V",IF(COUNTIFS(Solicitudes!$A$3:$A$502,$A79,Solicitudes!$D$3:$D$502,"&lt;="&amp;M$3,Solicitudes!$E$3:$E$502,"&gt;="&amp;M$3,Solicitudes!$G$3:$G$502,"Aprobada",Solicitudes!$L$3:$L$502,"Licencia")+COUNTIFS(Solicitudes!$A$3:$A$502,$A79,Solicitudes!$D$3:$D$502,"&lt;="&amp;M$3,Solicitudes!$E$3:$E$502,"&gt;="&amp;M$3,Solicitudes!$G$3:$G$502,"Aprobada",Solicitudes!$L$3:$L$502,"Ausencia")&gt;0,"L",IF(COUNTIFS(Solicitudes!$A$3:$A$502,$A79,Solicitudes!$D$3:$D$502,"&lt;="&amp;M$3,Solicitudes!$E$3:$E$502,"&gt;="&amp;M$3,Solicitudes!$G$3:$G$502,"Solicitada")+COUNTIFS(Solicitudes!$A$3:$A$502,$A79,Solicitudes!$D$3:$D$502,"&lt;="&amp;M$3,Solicitudes!$E$3:$E$502,"&gt;="&amp;M$3,Solicitudes!$G$3:$G$502,"Planificada")&gt;0,"P",""))))</f>
        <v/>
      </c>
      <c r="N79" s="27">
        <f>IF(OR(N$3="",$A79=""),"",IF(COUNTIFS(Solicitudes!$A$3:$A$502,$A79,Solicitudes!$D$3:$D$502,"&lt;="&amp;N$3,Solicitudes!$E$3:$E$502,"&gt;="&amp;N$3,Solicitudes!$G$3:$G$502,"Aprobada",Solicitudes!$L$3:$L$502,"&lt;&gt;Licencia",Solicitudes!$L$3:$L$502,"&lt;&gt;Ausencia")&gt;0,"V",IF(COUNTIFS(Solicitudes!$A$3:$A$502,$A79,Solicitudes!$D$3:$D$502,"&lt;="&amp;N$3,Solicitudes!$E$3:$E$502,"&gt;="&amp;N$3,Solicitudes!$G$3:$G$502,"Aprobada",Solicitudes!$L$3:$L$502,"Licencia")+COUNTIFS(Solicitudes!$A$3:$A$502,$A79,Solicitudes!$D$3:$D$502,"&lt;="&amp;N$3,Solicitudes!$E$3:$E$502,"&gt;="&amp;N$3,Solicitudes!$G$3:$G$502,"Aprobada",Solicitudes!$L$3:$L$502,"Ausencia")&gt;0,"L",IF(COUNTIFS(Solicitudes!$A$3:$A$502,$A79,Solicitudes!$D$3:$D$502,"&lt;="&amp;N$3,Solicitudes!$E$3:$E$502,"&gt;="&amp;N$3,Solicitudes!$G$3:$G$502,"Solicitada")+COUNTIFS(Solicitudes!$A$3:$A$502,$A79,Solicitudes!$D$3:$D$502,"&lt;="&amp;N$3,Solicitudes!$E$3:$E$502,"&gt;="&amp;N$3,Solicitudes!$G$3:$G$502,"Planificada")&gt;0,"P",""))))</f>
        <v/>
      </c>
      <c r="O79" s="27">
        <f>IF(OR(O$3="",$A79=""),"",IF(COUNTIFS(Solicitudes!$A$3:$A$502,$A79,Solicitudes!$D$3:$D$502,"&lt;="&amp;O$3,Solicitudes!$E$3:$E$502,"&gt;="&amp;O$3,Solicitudes!$G$3:$G$502,"Aprobada",Solicitudes!$L$3:$L$502,"&lt;&gt;Licencia",Solicitudes!$L$3:$L$502,"&lt;&gt;Ausencia")&gt;0,"V",IF(COUNTIFS(Solicitudes!$A$3:$A$502,$A79,Solicitudes!$D$3:$D$502,"&lt;="&amp;O$3,Solicitudes!$E$3:$E$502,"&gt;="&amp;O$3,Solicitudes!$G$3:$G$502,"Aprobada",Solicitudes!$L$3:$L$502,"Licencia")+COUNTIFS(Solicitudes!$A$3:$A$502,$A79,Solicitudes!$D$3:$D$502,"&lt;="&amp;O$3,Solicitudes!$E$3:$E$502,"&gt;="&amp;O$3,Solicitudes!$G$3:$G$502,"Aprobada",Solicitudes!$L$3:$L$502,"Ausencia")&gt;0,"L",IF(COUNTIFS(Solicitudes!$A$3:$A$502,$A79,Solicitudes!$D$3:$D$502,"&lt;="&amp;O$3,Solicitudes!$E$3:$E$502,"&gt;="&amp;O$3,Solicitudes!$G$3:$G$502,"Solicitada")+COUNTIFS(Solicitudes!$A$3:$A$502,$A79,Solicitudes!$D$3:$D$502,"&lt;="&amp;O$3,Solicitudes!$E$3:$E$502,"&gt;="&amp;O$3,Solicitudes!$G$3:$G$502,"Planificada")&gt;0,"P",""))))</f>
        <v/>
      </c>
      <c r="P79" s="27">
        <f>IF(OR(P$3="",$A79=""),"",IF(COUNTIFS(Solicitudes!$A$3:$A$502,$A79,Solicitudes!$D$3:$D$502,"&lt;="&amp;P$3,Solicitudes!$E$3:$E$502,"&gt;="&amp;P$3,Solicitudes!$G$3:$G$502,"Aprobada",Solicitudes!$L$3:$L$502,"&lt;&gt;Licencia",Solicitudes!$L$3:$L$502,"&lt;&gt;Ausencia")&gt;0,"V",IF(COUNTIFS(Solicitudes!$A$3:$A$502,$A79,Solicitudes!$D$3:$D$502,"&lt;="&amp;P$3,Solicitudes!$E$3:$E$502,"&gt;="&amp;P$3,Solicitudes!$G$3:$G$502,"Aprobada",Solicitudes!$L$3:$L$502,"Licencia")+COUNTIFS(Solicitudes!$A$3:$A$502,$A79,Solicitudes!$D$3:$D$502,"&lt;="&amp;P$3,Solicitudes!$E$3:$E$502,"&gt;="&amp;P$3,Solicitudes!$G$3:$G$502,"Aprobada",Solicitudes!$L$3:$L$502,"Ausencia")&gt;0,"L",IF(COUNTIFS(Solicitudes!$A$3:$A$502,$A79,Solicitudes!$D$3:$D$502,"&lt;="&amp;P$3,Solicitudes!$E$3:$E$502,"&gt;="&amp;P$3,Solicitudes!$G$3:$G$502,"Solicitada")+COUNTIFS(Solicitudes!$A$3:$A$502,$A79,Solicitudes!$D$3:$D$502,"&lt;="&amp;P$3,Solicitudes!$E$3:$E$502,"&gt;="&amp;P$3,Solicitudes!$G$3:$G$502,"Planificada")&gt;0,"P",""))))</f>
        <v/>
      </c>
      <c r="Q79" s="27">
        <f>IF(OR(Q$3="",$A79=""),"",IF(COUNTIFS(Solicitudes!$A$3:$A$502,$A79,Solicitudes!$D$3:$D$502,"&lt;="&amp;Q$3,Solicitudes!$E$3:$E$502,"&gt;="&amp;Q$3,Solicitudes!$G$3:$G$502,"Aprobada",Solicitudes!$L$3:$L$502,"&lt;&gt;Licencia",Solicitudes!$L$3:$L$502,"&lt;&gt;Ausencia")&gt;0,"V",IF(COUNTIFS(Solicitudes!$A$3:$A$502,$A79,Solicitudes!$D$3:$D$502,"&lt;="&amp;Q$3,Solicitudes!$E$3:$E$502,"&gt;="&amp;Q$3,Solicitudes!$G$3:$G$502,"Aprobada",Solicitudes!$L$3:$L$502,"Licencia")+COUNTIFS(Solicitudes!$A$3:$A$502,$A79,Solicitudes!$D$3:$D$502,"&lt;="&amp;Q$3,Solicitudes!$E$3:$E$502,"&gt;="&amp;Q$3,Solicitudes!$G$3:$G$502,"Aprobada",Solicitudes!$L$3:$L$502,"Ausencia")&gt;0,"L",IF(COUNTIFS(Solicitudes!$A$3:$A$502,$A79,Solicitudes!$D$3:$D$502,"&lt;="&amp;Q$3,Solicitudes!$E$3:$E$502,"&gt;="&amp;Q$3,Solicitudes!$G$3:$G$502,"Solicitada")+COUNTIFS(Solicitudes!$A$3:$A$502,$A79,Solicitudes!$D$3:$D$502,"&lt;="&amp;Q$3,Solicitudes!$E$3:$E$502,"&gt;="&amp;Q$3,Solicitudes!$G$3:$G$502,"Planificada")&gt;0,"P",""))))</f>
        <v/>
      </c>
      <c r="R79" s="27">
        <f>IF(OR(R$3="",$A79=""),"",IF(COUNTIFS(Solicitudes!$A$3:$A$502,$A79,Solicitudes!$D$3:$D$502,"&lt;="&amp;R$3,Solicitudes!$E$3:$E$502,"&gt;="&amp;R$3,Solicitudes!$G$3:$G$502,"Aprobada",Solicitudes!$L$3:$L$502,"&lt;&gt;Licencia",Solicitudes!$L$3:$L$502,"&lt;&gt;Ausencia")&gt;0,"V",IF(COUNTIFS(Solicitudes!$A$3:$A$502,$A79,Solicitudes!$D$3:$D$502,"&lt;="&amp;R$3,Solicitudes!$E$3:$E$502,"&gt;="&amp;R$3,Solicitudes!$G$3:$G$502,"Aprobada",Solicitudes!$L$3:$L$502,"Licencia")+COUNTIFS(Solicitudes!$A$3:$A$502,$A79,Solicitudes!$D$3:$D$502,"&lt;="&amp;R$3,Solicitudes!$E$3:$E$502,"&gt;="&amp;R$3,Solicitudes!$G$3:$G$502,"Aprobada",Solicitudes!$L$3:$L$502,"Ausencia")&gt;0,"L",IF(COUNTIFS(Solicitudes!$A$3:$A$502,$A79,Solicitudes!$D$3:$D$502,"&lt;="&amp;R$3,Solicitudes!$E$3:$E$502,"&gt;="&amp;R$3,Solicitudes!$G$3:$G$502,"Solicitada")+COUNTIFS(Solicitudes!$A$3:$A$502,$A79,Solicitudes!$D$3:$D$502,"&lt;="&amp;R$3,Solicitudes!$E$3:$E$502,"&gt;="&amp;R$3,Solicitudes!$G$3:$G$502,"Planificada")&gt;0,"P",""))))</f>
        <v/>
      </c>
      <c r="S79" s="27">
        <f>IF(OR(S$3="",$A79=""),"",IF(COUNTIFS(Solicitudes!$A$3:$A$502,$A79,Solicitudes!$D$3:$D$502,"&lt;="&amp;S$3,Solicitudes!$E$3:$E$502,"&gt;="&amp;S$3,Solicitudes!$G$3:$G$502,"Aprobada",Solicitudes!$L$3:$L$502,"&lt;&gt;Licencia",Solicitudes!$L$3:$L$502,"&lt;&gt;Ausencia")&gt;0,"V",IF(COUNTIFS(Solicitudes!$A$3:$A$502,$A79,Solicitudes!$D$3:$D$502,"&lt;="&amp;S$3,Solicitudes!$E$3:$E$502,"&gt;="&amp;S$3,Solicitudes!$G$3:$G$502,"Aprobada",Solicitudes!$L$3:$L$502,"Licencia")+COUNTIFS(Solicitudes!$A$3:$A$502,$A79,Solicitudes!$D$3:$D$502,"&lt;="&amp;S$3,Solicitudes!$E$3:$E$502,"&gt;="&amp;S$3,Solicitudes!$G$3:$G$502,"Aprobada",Solicitudes!$L$3:$L$502,"Ausencia")&gt;0,"L",IF(COUNTIFS(Solicitudes!$A$3:$A$502,$A79,Solicitudes!$D$3:$D$502,"&lt;="&amp;S$3,Solicitudes!$E$3:$E$502,"&gt;="&amp;S$3,Solicitudes!$G$3:$G$502,"Solicitada")+COUNTIFS(Solicitudes!$A$3:$A$502,$A79,Solicitudes!$D$3:$D$502,"&lt;="&amp;S$3,Solicitudes!$E$3:$E$502,"&gt;="&amp;S$3,Solicitudes!$G$3:$G$502,"Planificada")&gt;0,"P",""))))</f>
        <v/>
      </c>
      <c r="T79" s="27">
        <f>IF(OR(T$3="",$A79=""),"",IF(COUNTIFS(Solicitudes!$A$3:$A$502,$A79,Solicitudes!$D$3:$D$502,"&lt;="&amp;T$3,Solicitudes!$E$3:$E$502,"&gt;="&amp;T$3,Solicitudes!$G$3:$G$502,"Aprobada",Solicitudes!$L$3:$L$502,"&lt;&gt;Licencia",Solicitudes!$L$3:$L$502,"&lt;&gt;Ausencia")&gt;0,"V",IF(COUNTIFS(Solicitudes!$A$3:$A$502,$A79,Solicitudes!$D$3:$D$502,"&lt;="&amp;T$3,Solicitudes!$E$3:$E$502,"&gt;="&amp;T$3,Solicitudes!$G$3:$G$502,"Aprobada",Solicitudes!$L$3:$L$502,"Licencia")+COUNTIFS(Solicitudes!$A$3:$A$502,$A79,Solicitudes!$D$3:$D$502,"&lt;="&amp;T$3,Solicitudes!$E$3:$E$502,"&gt;="&amp;T$3,Solicitudes!$G$3:$G$502,"Aprobada",Solicitudes!$L$3:$L$502,"Ausencia")&gt;0,"L",IF(COUNTIFS(Solicitudes!$A$3:$A$502,$A79,Solicitudes!$D$3:$D$502,"&lt;="&amp;T$3,Solicitudes!$E$3:$E$502,"&gt;="&amp;T$3,Solicitudes!$G$3:$G$502,"Solicitada")+COUNTIFS(Solicitudes!$A$3:$A$502,$A79,Solicitudes!$D$3:$D$502,"&lt;="&amp;T$3,Solicitudes!$E$3:$E$502,"&gt;="&amp;T$3,Solicitudes!$G$3:$G$502,"Planificada")&gt;0,"P",""))))</f>
        <v/>
      </c>
      <c r="U79" s="27">
        <f>IF(OR(U$3="",$A79=""),"",IF(COUNTIFS(Solicitudes!$A$3:$A$502,$A79,Solicitudes!$D$3:$D$502,"&lt;="&amp;U$3,Solicitudes!$E$3:$E$502,"&gt;="&amp;U$3,Solicitudes!$G$3:$G$502,"Aprobada",Solicitudes!$L$3:$L$502,"&lt;&gt;Licencia",Solicitudes!$L$3:$L$502,"&lt;&gt;Ausencia")&gt;0,"V",IF(COUNTIFS(Solicitudes!$A$3:$A$502,$A79,Solicitudes!$D$3:$D$502,"&lt;="&amp;U$3,Solicitudes!$E$3:$E$502,"&gt;="&amp;U$3,Solicitudes!$G$3:$G$502,"Aprobada",Solicitudes!$L$3:$L$502,"Licencia")+COUNTIFS(Solicitudes!$A$3:$A$502,$A79,Solicitudes!$D$3:$D$502,"&lt;="&amp;U$3,Solicitudes!$E$3:$E$502,"&gt;="&amp;U$3,Solicitudes!$G$3:$G$502,"Aprobada",Solicitudes!$L$3:$L$502,"Ausencia")&gt;0,"L",IF(COUNTIFS(Solicitudes!$A$3:$A$502,$A79,Solicitudes!$D$3:$D$502,"&lt;="&amp;U$3,Solicitudes!$E$3:$E$502,"&gt;="&amp;U$3,Solicitudes!$G$3:$G$502,"Solicitada")+COUNTIFS(Solicitudes!$A$3:$A$502,$A79,Solicitudes!$D$3:$D$502,"&lt;="&amp;U$3,Solicitudes!$E$3:$E$502,"&gt;="&amp;U$3,Solicitudes!$G$3:$G$502,"Planificada")&gt;0,"P",""))))</f>
        <v/>
      </c>
      <c r="V79" s="27">
        <f>IF(OR(V$3="",$A79=""),"",IF(COUNTIFS(Solicitudes!$A$3:$A$502,$A79,Solicitudes!$D$3:$D$502,"&lt;="&amp;V$3,Solicitudes!$E$3:$E$502,"&gt;="&amp;V$3,Solicitudes!$G$3:$G$502,"Aprobada",Solicitudes!$L$3:$L$502,"&lt;&gt;Licencia",Solicitudes!$L$3:$L$502,"&lt;&gt;Ausencia")&gt;0,"V",IF(COUNTIFS(Solicitudes!$A$3:$A$502,$A79,Solicitudes!$D$3:$D$502,"&lt;="&amp;V$3,Solicitudes!$E$3:$E$502,"&gt;="&amp;V$3,Solicitudes!$G$3:$G$502,"Aprobada",Solicitudes!$L$3:$L$502,"Licencia")+COUNTIFS(Solicitudes!$A$3:$A$502,$A79,Solicitudes!$D$3:$D$502,"&lt;="&amp;V$3,Solicitudes!$E$3:$E$502,"&gt;="&amp;V$3,Solicitudes!$G$3:$G$502,"Aprobada",Solicitudes!$L$3:$L$502,"Ausencia")&gt;0,"L",IF(COUNTIFS(Solicitudes!$A$3:$A$502,$A79,Solicitudes!$D$3:$D$502,"&lt;="&amp;V$3,Solicitudes!$E$3:$E$502,"&gt;="&amp;V$3,Solicitudes!$G$3:$G$502,"Solicitada")+COUNTIFS(Solicitudes!$A$3:$A$502,$A79,Solicitudes!$D$3:$D$502,"&lt;="&amp;V$3,Solicitudes!$E$3:$E$502,"&gt;="&amp;V$3,Solicitudes!$G$3:$G$502,"Planificada")&gt;0,"P",""))))</f>
        <v/>
      </c>
      <c r="W79" s="27">
        <f>IF(OR(W$3="",$A79=""),"",IF(COUNTIFS(Solicitudes!$A$3:$A$502,$A79,Solicitudes!$D$3:$D$502,"&lt;="&amp;W$3,Solicitudes!$E$3:$E$502,"&gt;="&amp;W$3,Solicitudes!$G$3:$G$502,"Aprobada",Solicitudes!$L$3:$L$502,"&lt;&gt;Licencia",Solicitudes!$L$3:$L$502,"&lt;&gt;Ausencia")&gt;0,"V",IF(COUNTIFS(Solicitudes!$A$3:$A$502,$A79,Solicitudes!$D$3:$D$502,"&lt;="&amp;W$3,Solicitudes!$E$3:$E$502,"&gt;="&amp;W$3,Solicitudes!$G$3:$G$502,"Aprobada",Solicitudes!$L$3:$L$502,"Licencia")+COUNTIFS(Solicitudes!$A$3:$A$502,$A79,Solicitudes!$D$3:$D$502,"&lt;="&amp;W$3,Solicitudes!$E$3:$E$502,"&gt;="&amp;W$3,Solicitudes!$G$3:$G$502,"Aprobada",Solicitudes!$L$3:$L$502,"Ausencia")&gt;0,"L",IF(COUNTIFS(Solicitudes!$A$3:$A$502,$A79,Solicitudes!$D$3:$D$502,"&lt;="&amp;W$3,Solicitudes!$E$3:$E$502,"&gt;="&amp;W$3,Solicitudes!$G$3:$G$502,"Solicitada")+COUNTIFS(Solicitudes!$A$3:$A$502,$A79,Solicitudes!$D$3:$D$502,"&lt;="&amp;W$3,Solicitudes!$E$3:$E$502,"&gt;="&amp;W$3,Solicitudes!$G$3:$G$502,"Planificada")&gt;0,"P",""))))</f>
        <v/>
      </c>
      <c r="X79" s="27">
        <f>IF(OR(X$3="",$A79=""),"",IF(COUNTIFS(Solicitudes!$A$3:$A$502,$A79,Solicitudes!$D$3:$D$502,"&lt;="&amp;X$3,Solicitudes!$E$3:$E$502,"&gt;="&amp;X$3,Solicitudes!$G$3:$G$502,"Aprobada",Solicitudes!$L$3:$L$502,"&lt;&gt;Licencia",Solicitudes!$L$3:$L$502,"&lt;&gt;Ausencia")&gt;0,"V",IF(COUNTIFS(Solicitudes!$A$3:$A$502,$A79,Solicitudes!$D$3:$D$502,"&lt;="&amp;X$3,Solicitudes!$E$3:$E$502,"&gt;="&amp;X$3,Solicitudes!$G$3:$G$502,"Aprobada",Solicitudes!$L$3:$L$502,"Licencia")+COUNTIFS(Solicitudes!$A$3:$A$502,$A79,Solicitudes!$D$3:$D$502,"&lt;="&amp;X$3,Solicitudes!$E$3:$E$502,"&gt;="&amp;X$3,Solicitudes!$G$3:$G$502,"Aprobada",Solicitudes!$L$3:$L$502,"Ausencia")&gt;0,"L",IF(COUNTIFS(Solicitudes!$A$3:$A$502,$A79,Solicitudes!$D$3:$D$502,"&lt;="&amp;X$3,Solicitudes!$E$3:$E$502,"&gt;="&amp;X$3,Solicitudes!$G$3:$G$502,"Solicitada")+COUNTIFS(Solicitudes!$A$3:$A$502,$A79,Solicitudes!$D$3:$D$502,"&lt;="&amp;X$3,Solicitudes!$E$3:$E$502,"&gt;="&amp;X$3,Solicitudes!$G$3:$G$502,"Planificada")&gt;0,"P",""))))</f>
        <v/>
      </c>
      <c r="Y79" s="27">
        <f>IF(OR(Y$3="",$A79=""),"",IF(COUNTIFS(Solicitudes!$A$3:$A$502,$A79,Solicitudes!$D$3:$D$502,"&lt;="&amp;Y$3,Solicitudes!$E$3:$E$502,"&gt;="&amp;Y$3,Solicitudes!$G$3:$G$502,"Aprobada",Solicitudes!$L$3:$L$502,"&lt;&gt;Licencia",Solicitudes!$L$3:$L$502,"&lt;&gt;Ausencia")&gt;0,"V",IF(COUNTIFS(Solicitudes!$A$3:$A$502,$A79,Solicitudes!$D$3:$D$502,"&lt;="&amp;Y$3,Solicitudes!$E$3:$E$502,"&gt;="&amp;Y$3,Solicitudes!$G$3:$G$502,"Aprobada",Solicitudes!$L$3:$L$502,"Licencia")+COUNTIFS(Solicitudes!$A$3:$A$502,$A79,Solicitudes!$D$3:$D$502,"&lt;="&amp;Y$3,Solicitudes!$E$3:$E$502,"&gt;="&amp;Y$3,Solicitudes!$G$3:$G$502,"Aprobada",Solicitudes!$L$3:$L$502,"Ausencia")&gt;0,"L",IF(COUNTIFS(Solicitudes!$A$3:$A$502,$A79,Solicitudes!$D$3:$D$502,"&lt;="&amp;Y$3,Solicitudes!$E$3:$E$502,"&gt;="&amp;Y$3,Solicitudes!$G$3:$G$502,"Solicitada")+COUNTIFS(Solicitudes!$A$3:$A$502,$A79,Solicitudes!$D$3:$D$502,"&lt;="&amp;Y$3,Solicitudes!$E$3:$E$502,"&gt;="&amp;Y$3,Solicitudes!$G$3:$G$502,"Planificada")&gt;0,"P",""))))</f>
        <v/>
      </c>
      <c r="Z79" s="27">
        <f>IF(OR(Z$3="",$A79=""),"",IF(COUNTIFS(Solicitudes!$A$3:$A$502,$A79,Solicitudes!$D$3:$D$502,"&lt;="&amp;Z$3,Solicitudes!$E$3:$E$502,"&gt;="&amp;Z$3,Solicitudes!$G$3:$G$502,"Aprobada",Solicitudes!$L$3:$L$502,"&lt;&gt;Licencia",Solicitudes!$L$3:$L$502,"&lt;&gt;Ausencia")&gt;0,"V",IF(COUNTIFS(Solicitudes!$A$3:$A$502,$A79,Solicitudes!$D$3:$D$502,"&lt;="&amp;Z$3,Solicitudes!$E$3:$E$502,"&gt;="&amp;Z$3,Solicitudes!$G$3:$G$502,"Aprobada",Solicitudes!$L$3:$L$502,"Licencia")+COUNTIFS(Solicitudes!$A$3:$A$502,$A79,Solicitudes!$D$3:$D$502,"&lt;="&amp;Z$3,Solicitudes!$E$3:$E$502,"&gt;="&amp;Z$3,Solicitudes!$G$3:$G$502,"Aprobada",Solicitudes!$L$3:$L$502,"Ausencia")&gt;0,"L",IF(COUNTIFS(Solicitudes!$A$3:$A$502,$A79,Solicitudes!$D$3:$D$502,"&lt;="&amp;Z$3,Solicitudes!$E$3:$E$502,"&gt;="&amp;Z$3,Solicitudes!$G$3:$G$502,"Solicitada")+COUNTIFS(Solicitudes!$A$3:$A$502,$A79,Solicitudes!$D$3:$D$502,"&lt;="&amp;Z$3,Solicitudes!$E$3:$E$502,"&gt;="&amp;Z$3,Solicitudes!$G$3:$G$502,"Planificada")&gt;0,"P",""))))</f>
        <v/>
      </c>
      <c r="AA79" s="27">
        <f>IF(OR(AA$3="",$A79=""),"",IF(COUNTIFS(Solicitudes!$A$3:$A$502,$A79,Solicitudes!$D$3:$D$502,"&lt;="&amp;AA$3,Solicitudes!$E$3:$E$502,"&gt;="&amp;AA$3,Solicitudes!$G$3:$G$502,"Aprobada",Solicitudes!$L$3:$L$502,"&lt;&gt;Licencia",Solicitudes!$L$3:$L$502,"&lt;&gt;Ausencia")&gt;0,"V",IF(COUNTIFS(Solicitudes!$A$3:$A$502,$A79,Solicitudes!$D$3:$D$502,"&lt;="&amp;AA$3,Solicitudes!$E$3:$E$502,"&gt;="&amp;AA$3,Solicitudes!$G$3:$G$502,"Aprobada",Solicitudes!$L$3:$L$502,"Licencia")+COUNTIFS(Solicitudes!$A$3:$A$502,$A79,Solicitudes!$D$3:$D$502,"&lt;="&amp;AA$3,Solicitudes!$E$3:$E$502,"&gt;="&amp;AA$3,Solicitudes!$G$3:$G$502,"Aprobada",Solicitudes!$L$3:$L$502,"Ausencia")&gt;0,"L",IF(COUNTIFS(Solicitudes!$A$3:$A$502,$A79,Solicitudes!$D$3:$D$502,"&lt;="&amp;AA$3,Solicitudes!$E$3:$E$502,"&gt;="&amp;AA$3,Solicitudes!$G$3:$G$502,"Solicitada")+COUNTIFS(Solicitudes!$A$3:$A$502,$A79,Solicitudes!$D$3:$D$502,"&lt;="&amp;AA$3,Solicitudes!$E$3:$E$502,"&gt;="&amp;AA$3,Solicitudes!$G$3:$G$502,"Planificada")&gt;0,"P",""))))</f>
        <v/>
      </c>
      <c r="AB79" s="27">
        <f>IF(OR(AB$3="",$A79=""),"",IF(COUNTIFS(Solicitudes!$A$3:$A$502,$A79,Solicitudes!$D$3:$D$502,"&lt;="&amp;AB$3,Solicitudes!$E$3:$E$502,"&gt;="&amp;AB$3,Solicitudes!$G$3:$G$502,"Aprobada",Solicitudes!$L$3:$L$502,"&lt;&gt;Licencia",Solicitudes!$L$3:$L$502,"&lt;&gt;Ausencia")&gt;0,"V",IF(COUNTIFS(Solicitudes!$A$3:$A$502,$A79,Solicitudes!$D$3:$D$502,"&lt;="&amp;AB$3,Solicitudes!$E$3:$E$502,"&gt;="&amp;AB$3,Solicitudes!$G$3:$G$502,"Aprobada",Solicitudes!$L$3:$L$502,"Licencia")+COUNTIFS(Solicitudes!$A$3:$A$502,$A79,Solicitudes!$D$3:$D$502,"&lt;="&amp;AB$3,Solicitudes!$E$3:$E$502,"&gt;="&amp;AB$3,Solicitudes!$G$3:$G$502,"Aprobada",Solicitudes!$L$3:$L$502,"Ausencia")&gt;0,"L",IF(COUNTIFS(Solicitudes!$A$3:$A$502,$A79,Solicitudes!$D$3:$D$502,"&lt;="&amp;AB$3,Solicitudes!$E$3:$E$502,"&gt;="&amp;AB$3,Solicitudes!$G$3:$G$502,"Solicitada")+COUNTIFS(Solicitudes!$A$3:$A$502,$A79,Solicitudes!$D$3:$D$502,"&lt;="&amp;AB$3,Solicitudes!$E$3:$E$502,"&gt;="&amp;AB$3,Solicitudes!$G$3:$G$502,"Planificada")&gt;0,"P",""))))</f>
        <v/>
      </c>
      <c r="AC79" s="27">
        <f>IF(OR(AC$3="",$A79=""),"",IF(COUNTIFS(Solicitudes!$A$3:$A$502,$A79,Solicitudes!$D$3:$D$502,"&lt;="&amp;AC$3,Solicitudes!$E$3:$E$502,"&gt;="&amp;AC$3,Solicitudes!$G$3:$G$502,"Aprobada",Solicitudes!$L$3:$L$502,"&lt;&gt;Licencia",Solicitudes!$L$3:$L$502,"&lt;&gt;Ausencia")&gt;0,"V",IF(COUNTIFS(Solicitudes!$A$3:$A$502,$A79,Solicitudes!$D$3:$D$502,"&lt;="&amp;AC$3,Solicitudes!$E$3:$E$502,"&gt;="&amp;AC$3,Solicitudes!$G$3:$G$502,"Aprobada",Solicitudes!$L$3:$L$502,"Licencia")+COUNTIFS(Solicitudes!$A$3:$A$502,$A79,Solicitudes!$D$3:$D$502,"&lt;="&amp;AC$3,Solicitudes!$E$3:$E$502,"&gt;="&amp;AC$3,Solicitudes!$G$3:$G$502,"Aprobada",Solicitudes!$L$3:$L$502,"Ausencia")&gt;0,"L",IF(COUNTIFS(Solicitudes!$A$3:$A$502,$A79,Solicitudes!$D$3:$D$502,"&lt;="&amp;AC$3,Solicitudes!$E$3:$E$502,"&gt;="&amp;AC$3,Solicitudes!$G$3:$G$502,"Solicitada")+COUNTIFS(Solicitudes!$A$3:$A$502,$A79,Solicitudes!$D$3:$D$502,"&lt;="&amp;AC$3,Solicitudes!$E$3:$E$502,"&gt;="&amp;AC$3,Solicitudes!$G$3:$G$502,"Planificada")&gt;0,"P",""))))</f>
        <v/>
      </c>
      <c r="AD79" s="27">
        <f>IF(OR(AD$3="",$A79=""),"",IF(COUNTIFS(Solicitudes!$A$3:$A$502,$A79,Solicitudes!$D$3:$D$502,"&lt;="&amp;AD$3,Solicitudes!$E$3:$E$502,"&gt;="&amp;AD$3,Solicitudes!$G$3:$G$502,"Aprobada",Solicitudes!$L$3:$L$502,"&lt;&gt;Licencia",Solicitudes!$L$3:$L$502,"&lt;&gt;Ausencia")&gt;0,"V",IF(COUNTIFS(Solicitudes!$A$3:$A$502,$A79,Solicitudes!$D$3:$D$502,"&lt;="&amp;AD$3,Solicitudes!$E$3:$E$502,"&gt;="&amp;AD$3,Solicitudes!$G$3:$G$502,"Aprobada",Solicitudes!$L$3:$L$502,"Licencia")+COUNTIFS(Solicitudes!$A$3:$A$502,$A79,Solicitudes!$D$3:$D$502,"&lt;="&amp;AD$3,Solicitudes!$E$3:$E$502,"&gt;="&amp;AD$3,Solicitudes!$G$3:$G$502,"Aprobada",Solicitudes!$L$3:$L$502,"Ausencia")&gt;0,"L",IF(COUNTIFS(Solicitudes!$A$3:$A$502,$A79,Solicitudes!$D$3:$D$502,"&lt;="&amp;AD$3,Solicitudes!$E$3:$E$502,"&gt;="&amp;AD$3,Solicitudes!$G$3:$G$502,"Solicitada")+COUNTIFS(Solicitudes!$A$3:$A$502,$A79,Solicitudes!$D$3:$D$502,"&lt;="&amp;AD$3,Solicitudes!$E$3:$E$502,"&gt;="&amp;AD$3,Solicitudes!$G$3:$G$502,"Planificada")&gt;0,"P",""))))</f>
        <v/>
      </c>
      <c r="AE79" s="27">
        <f>IF(OR(AE$3="",$A79=""),"",IF(COUNTIFS(Solicitudes!$A$3:$A$502,$A79,Solicitudes!$D$3:$D$502,"&lt;="&amp;AE$3,Solicitudes!$E$3:$E$502,"&gt;="&amp;AE$3,Solicitudes!$G$3:$G$502,"Aprobada",Solicitudes!$L$3:$L$502,"&lt;&gt;Licencia",Solicitudes!$L$3:$L$502,"&lt;&gt;Ausencia")&gt;0,"V",IF(COUNTIFS(Solicitudes!$A$3:$A$502,$A79,Solicitudes!$D$3:$D$502,"&lt;="&amp;AE$3,Solicitudes!$E$3:$E$502,"&gt;="&amp;AE$3,Solicitudes!$G$3:$G$502,"Aprobada",Solicitudes!$L$3:$L$502,"Licencia")+COUNTIFS(Solicitudes!$A$3:$A$502,$A79,Solicitudes!$D$3:$D$502,"&lt;="&amp;AE$3,Solicitudes!$E$3:$E$502,"&gt;="&amp;AE$3,Solicitudes!$G$3:$G$502,"Aprobada",Solicitudes!$L$3:$L$502,"Ausencia")&gt;0,"L",IF(COUNTIFS(Solicitudes!$A$3:$A$502,$A79,Solicitudes!$D$3:$D$502,"&lt;="&amp;AE$3,Solicitudes!$E$3:$E$502,"&gt;="&amp;AE$3,Solicitudes!$G$3:$G$502,"Solicitada")+COUNTIFS(Solicitudes!$A$3:$A$502,$A79,Solicitudes!$D$3:$D$502,"&lt;="&amp;AE$3,Solicitudes!$E$3:$E$502,"&gt;="&amp;AE$3,Solicitudes!$G$3:$G$502,"Planificada")&gt;0,"P",""))))</f>
        <v/>
      </c>
      <c r="AF79" s="27">
        <f>IF(OR(AF$3="",$A79=""),"",IF(COUNTIFS(Solicitudes!$A$3:$A$502,$A79,Solicitudes!$D$3:$D$502,"&lt;="&amp;AF$3,Solicitudes!$E$3:$E$502,"&gt;="&amp;AF$3,Solicitudes!$G$3:$G$502,"Aprobada",Solicitudes!$L$3:$L$502,"&lt;&gt;Licencia",Solicitudes!$L$3:$L$502,"&lt;&gt;Ausencia")&gt;0,"V",IF(COUNTIFS(Solicitudes!$A$3:$A$502,$A79,Solicitudes!$D$3:$D$502,"&lt;="&amp;AF$3,Solicitudes!$E$3:$E$502,"&gt;="&amp;AF$3,Solicitudes!$G$3:$G$502,"Aprobada",Solicitudes!$L$3:$L$502,"Licencia")+COUNTIFS(Solicitudes!$A$3:$A$502,$A79,Solicitudes!$D$3:$D$502,"&lt;="&amp;AF$3,Solicitudes!$E$3:$E$502,"&gt;="&amp;AF$3,Solicitudes!$G$3:$G$502,"Aprobada",Solicitudes!$L$3:$L$502,"Ausencia")&gt;0,"L",IF(COUNTIFS(Solicitudes!$A$3:$A$502,$A79,Solicitudes!$D$3:$D$502,"&lt;="&amp;AF$3,Solicitudes!$E$3:$E$502,"&gt;="&amp;AF$3,Solicitudes!$G$3:$G$502,"Solicitada")+COUNTIFS(Solicitudes!$A$3:$A$502,$A79,Solicitudes!$D$3:$D$502,"&lt;="&amp;AF$3,Solicitudes!$E$3:$E$502,"&gt;="&amp;AF$3,Solicitudes!$G$3:$G$502,"Planificada")&gt;0,"P",""))))</f>
        <v/>
      </c>
      <c r="AG79" s="27">
        <f>IF(OR(AG$3="",$A79=""),"",IF(COUNTIFS(Solicitudes!$A$3:$A$502,$A79,Solicitudes!$D$3:$D$502,"&lt;="&amp;AG$3,Solicitudes!$E$3:$E$502,"&gt;="&amp;AG$3,Solicitudes!$G$3:$G$502,"Aprobada",Solicitudes!$L$3:$L$502,"&lt;&gt;Licencia",Solicitudes!$L$3:$L$502,"&lt;&gt;Ausencia")&gt;0,"V",IF(COUNTIFS(Solicitudes!$A$3:$A$502,$A79,Solicitudes!$D$3:$D$502,"&lt;="&amp;AG$3,Solicitudes!$E$3:$E$502,"&gt;="&amp;AG$3,Solicitudes!$G$3:$G$502,"Aprobada",Solicitudes!$L$3:$L$502,"Licencia")+COUNTIFS(Solicitudes!$A$3:$A$502,$A79,Solicitudes!$D$3:$D$502,"&lt;="&amp;AG$3,Solicitudes!$E$3:$E$502,"&gt;="&amp;AG$3,Solicitudes!$G$3:$G$502,"Aprobada",Solicitudes!$L$3:$L$502,"Ausencia")&gt;0,"L",IF(COUNTIFS(Solicitudes!$A$3:$A$502,$A79,Solicitudes!$D$3:$D$502,"&lt;="&amp;AG$3,Solicitudes!$E$3:$E$502,"&gt;="&amp;AG$3,Solicitudes!$G$3:$G$502,"Solicitada")+COUNTIFS(Solicitudes!$A$3:$A$502,$A79,Solicitudes!$D$3:$D$502,"&lt;="&amp;AG$3,Solicitudes!$E$3:$E$502,"&gt;="&amp;AG$3,Solicitudes!$G$3:$G$502,"Planificada")&gt;0,"P",""))))</f>
        <v/>
      </c>
    </row>
    <row r="80">
      <c r="A80">
        <f>IF(Saldos!A80="","",Saldos!A80)</f>
        <v/>
      </c>
      <c r="B80">
        <f>IF(A80="","",Saldos!B80)</f>
        <v/>
      </c>
      <c r="C80" s="27">
        <f>IF(OR(C$3="",$A80=""),"",IF(COUNTIFS(Solicitudes!$A$3:$A$502,$A80,Solicitudes!$D$3:$D$502,"&lt;="&amp;C$3,Solicitudes!$E$3:$E$502,"&gt;="&amp;C$3,Solicitudes!$G$3:$G$502,"Aprobada",Solicitudes!$L$3:$L$502,"&lt;&gt;Licencia",Solicitudes!$L$3:$L$502,"&lt;&gt;Ausencia")&gt;0,"V",IF(COUNTIFS(Solicitudes!$A$3:$A$502,$A80,Solicitudes!$D$3:$D$502,"&lt;="&amp;C$3,Solicitudes!$E$3:$E$502,"&gt;="&amp;C$3,Solicitudes!$G$3:$G$502,"Aprobada",Solicitudes!$L$3:$L$502,"Licencia")+COUNTIFS(Solicitudes!$A$3:$A$502,$A80,Solicitudes!$D$3:$D$502,"&lt;="&amp;C$3,Solicitudes!$E$3:$E$502,"&gt;="&amp;C$3,Solicitudes!$G$3:$G$502,"Aprobada",Solicitudes!$L$3:$L$502,"Ausencia")&gt;0,"L",IF(COUNTIFS(Solicitudes!$A$3:$A$502,$A80,Solicitudes!$D$3:$D$502,"&lt;="&amp;C$3,Solicitudes!$E$3:$E$502,"&gt;="&amp;C$3,Solicitudes!$G$3:$G$502,"Solicitada")+COUNTIFS(Solicitudes!$A$3:$A$502,$A80,Solicitudes!$D$3:$D$502,"&lt;="&amp;C$3,Solicitudes!$E$3:$E$502,"&gt;="&amp;C$3,Solicitudes!$G$3:$G$502,"Planificada")&gt;0,"P",""))))</f>
        <v/>
      </c>
      <c r="D80" s="27">
        <f>IF(OR(D$3="",$A80=""),"",IF(COUNTIFS(Solicitudes!$A$3:$A$502,$A80,Solicitudes!$D$3:$D$502,"&lt;="&amp;D$3,Solicitudes!$E$3:$E$502,"&gt;="&amp;D$3,Solicitudes!$G$3:$G$502,"Aprobada",Solicitudes!$L$3:$L$502,"&lt;&gt;Licencia",Solicitudes!$L$3:$L$502,"&lt;&gt;Ausencia")&gt;0,"V",IF(COUNTIFS(Solicitudes!$A$3:$A$502,$A80,Solicitudes!$D$3:$D$502,"&lt;="&amp;D$3,Solicitudes!$E$3:$E$502,"&gt;="&amp;D$3,Solicitudes!$G$3:$G$502,"Aprobada",Solicitudes!$L$3:$L$502,"Licencia")+COUNTIFS(Solicitudes!$A$3:$A$502,$A80,Solicitudes!$D$3:$D$502,"&lt;="&amp;D$3,Solicitudes!$E$3:$E$502,"&gt;="&amp;D$3,Solicitudes!$G$3:$G$502,"Aprobada",Solicitudes!$L$3:$L$502,"Ausencia")&gt;0,"L",IF(COUNTIFS(Solicitudes!$A$3:$A$502,$A80,Solicitudes!$D$3:$D$502,"&lt;="&amp;D$3,Solicitudes!$E$3:$E$502,"&gt;="&amp;D$3,Solicitudes!$G$3:$G$502,"Solicitada")+COUNTIFS(Solicitudes!$A$3:$A$502,$A80,Solicitudes!$D$3:$D$502,"&lt;="&amp;D$3,Solicitudes!$E$3:$E$502,"&gt;="&amp;D$3,Solicitudes!$G$3:$G$502,"Planificada")&gt;0,"P",""))))</f>
        <v/>
      </c>
      <c r="E80" s="27">
        <f>IF(OR(E$3="",$A80=""),"",IF(COUNTIFS(Solicitudes!$A$3:$A$502,$A80,Solicitudes!$D$3:$D$502,"&lt;="&amp;E$3,Solicitudes!$E$3:$E$502,"&gt;="&amp;E$3,Solicitudes!$G$3:$G$502,"Aprobada",Solicitudes!$L$3:$L$502,"&lt;&gt;Licencia",Solicitudes!$L$3:$L$502,"&lt;&gt;Ausencia")&gt;0,"V",IF(COUNTIFS(Solicitudes!$A$3:$A$502,$A80,Solicitudes!$D$3:$D$502,"&lt;="&amp;E$3,Solicitudes!$E$3:$E$502,"&gt;="&amp;E$3,Solicitudes!$G$3:$G$502,"Aprobada",Solicitudes!$L$3:$L$502,"Licencia")+COUNTIFS(Solicitudes!$A$3:$A$502,$A80,Solicitudes!$D$3:$D$502,"&lt;="&amp;E$3,Solicitudes!$E$3:$E$502,"&gt;="&amp;E$3,Solicitudes!$G$3:$G$502,"Aprobada",Solicitudes!$L$3:$L$502,"Ausencia")&gt;0,"L",IF(COUNTIFS(Solicitudes!$A$3:$A$502,$A80,Solicitudes!$D$3:$D$502,"&lt;="&amp;E$3,Solicitudes!$E$3:$E$502,"&gt;="&amp;E$3,Solicitudes!$G$3:$G$502,"Solicitada")+COUNTIFS(Solicitudes!$A$3:$A$502,$A80,Solicitudes!$D$3:$D$502,"&lt;="&amp;E$3,Solicitudes!$E$3:$E$502,"&gt;="&amp;E$3,Solicitudes!$G$3:$G$502,"Planificada")&gt;0,"P",""))))</f>
        <v/>
      </c>
      <c r="F80" s="27">
        <f>IF(OR(F$3="",$A80=""),"",IF(COUNTIFS(Solicitudes!$A$3:$A$502,$A80,Solicitudes!$D$3:$D$502,"&lt;="&amp;F$3,Solicitudes!$E$3:$E$502,"&gt;="&amp;F$3,Solicitudes!$G$3:$G$502,"Aprobada",Solicitudes!$L$3:$L$502,"&lt;&gt;Licencia",Solicitudes!$L$3:$L$502,"&lt;&gt;Ausencia")&gt;0,"V",IF(COUNTIFS(Solicitudes!$A$3:$A$502,$A80,Solicitudes!$D$3:$D$502,"&lt;="&amp;F$3,Solicitudes!$E$3:$E$502,"&gt;="&amp;F$3,Solicitudes!$G$3:$G$502,"Aprobada",Solicitudes!$L$3:$L$502,"Licencia")+COUNTIFS(Solicitudes!$A$3:$A$502,$A80,Solicitudes!$D$3:$D$502,"&lt;="&amp;F$3,Solicitudes!$E$3:$E$502,"&gt;="&amp;F$3,Solicitudes!$G$3:$G$502,"Aprobada",Solicitudes!$L$3:$L$502,"Ausencia")&gt;0,"L",IF(COUNTIFS(Solicitudes!$A$3:$A$502,$A80,Solicitudes!$D$3:$D$502,"&lt;="&amp;F$3,Solicitudes!$E$3:$E$502,"&gt;="&amp;F$3,Solicitudes!$G$3:$G$502,"Solicitada")+COUNTIFS(Solicitudes!$A$3:$A$502,$A80,Solicitudes!$D$3:$D$502,"&lt;="&amp;F$3,Solicitudes!$E$3:$E$502,"&gt;="&amp;F$3,Solicitudes!$G$3:$G$502,"Planificada")&gt;0,"P",""))))</f>
        <v/>
      </c>
      <c r="G80" s="27">
        <f>IF(OR(G$3="",$A80=""),"",IF(COUNTIFS(Solicitudes!$A$3:$A$502,$A80,Solicitudes!$D$3:$D$502,"&lt;="&amp;G$3,Solicitudes!$E$3:$E$502,"&gt;="&amp;G$3,Solicitudes!$G$3:$G$502,"Aprobada",Solicitudes!$L$3:$L$502,"&lt;&gt;Licencia",Solicitudes!$L$3:$L$502,"&lt;&gt;Ausencia")&gt;0,"V",IF(COUNTIFS(Solicitudes!$A$3:$A$502,$A80,Solicitudes!$D$3:$D$502,"&lt;="&amp;G$3,Solicitudes!$E$3:$E$502,"&gt;="&amp;G$3,Solicitudes!$G$3:$G$502,"Aprobada",Solicitudes!$L$3:$L$502,"Licencia")+COUNTIFS(Solicitudes!$A$3:$A$502,$A80,Solicitudes!$D$3:$D$502,"&lt;="&amp;G$3,Solicitudes!$E$3:$E$502,"&gt;="&amp;G$3,Solicitudes!$G$3:$G$502,"Aprobada",Solicitudes!$L$3:$L$502,"Ausencia")&gt;0,"L",IF(COUNTIFS(Solicitudes!$A$3:$A$502,$A80,Solicitudes!$D$3:$D$502,"&lt;="&amp;G$3,Solicitudes!$E$3:$E$502,"&gt;="&amp;G$3,Solicitudes!$G$3:$G$502,"Solicitada")+COUNTIFS(Solicitudes!$A$3:$A$502,$A80,Solicitudes!$D$3:$D$502,"&lt;="&amp;G$3,Solicitudes!$E$3:$E$502,"&gt;="&amp;G$3,Solicitudes!$G$3:$G$502,"Planificada")&gt;0,"P",""))))</f>
        <v/>
      </c>
      <c r="H80" s="27">
        <f>IF(OR(H$3="",$A80=""),"",IF(COUNTIFS(Solicitudes!$A$3:$A$502,$A80,Solicitudes!$D$3:$D$502,"&lt;="&amp;H$3,Solicitudes!$E$3:$E$502,"&gt;="&amp;H$3,Solicitudes!$G$3:$G$502,"Aprobada",Solicitudes!$L$3:$L$502,"&lt;&gt;Licencia",Solicitudes!$L$3:$L$502,"&lt;&gt;Ausencia")&gt;0,"V",IF(COUNTIFS(Solicitudes!$A$3:$A$502,$A80,Solicitudes!$D$3:$D$502,"&lt;="&amp;H$3,Solicitudes!$E$3:$E$502,"&gt;="&amp;H$3,Solicitudes!$G$3:$G$502,"Aprobada",Solicitudes!$L$3:$L$502,"Licencia")+COUNTIFS(Solicitudes!$A$3:$A$502,$A80,Solicitudes!$D$3:$D$502,"&lt;="&amp;H$3,Solicitudes!$E$3:$E$502,"&gt;="&amp;H$3,Solicitudes!$G$3:$G$502,"Aprobada",Solicitudes!$L$3:$L$502,"Ausencia")&gt;0,"L",IF(COUNTIFS(Solicitudes!$A$3:$A$502,$A80,Solicitudes!$D$3:$D$502,"&lt;="&amp;H$3,Solicitudes!$E$3:$E$502,"&gt;="&amp;H$3,Solicitudes!$G$3:$G$502,"Solicitada")+COUNTIFS(Solicitudes!$A$3:$A$502,$A80,Solicitudes!$D$3:$D$502,"&lt;="&amp;H$3,Solicitudes!$E$3:$E$502,"&gt;="&amp;H$3,Solicitudes!$G$3:$G$502,"Planificada")&gt;0,"P",""))))</f>
        <v/>
      </c>
      <c r="I80" s="27">
        <f>IF(OR(I$3="",$A80=""),"",IF(COUNTIFS(Solicitudes!$A$3:$A$502,$A80,Solicitudes!$D$3:$D$502,"&lt;="&amp;I$3,Solicitudes!$E$3:$E$502,"&gt;="&amp;I$3,Solicitudes!$G$3:$G$502,"Aprobada",Solicitudes!$L$3:$L$502,"&lt;&gt;Licencia",Solicitudes!$L$3:$L$502,"&lt;&gt;Ausencia")&gt;0,"V",IF(COUNTIFS(Solicitudes!$A$3:$A$502,$A80,Solicitudes!$D$3:$D$502,"&lt;="&amp;I$3,Solicitudes!$E$3:$E$502,"&gt;="&amp;I$3,Solicitudes!$G$3:$G$502,"Aprobada",Solicitudes!$L$3:$L$502,"Licencia")+COUNTIFS(Solicitudes!$A$3:$A$502,$A80,Solicitudes!$D$3:$D$502,"&lt;="&amp;I$3,Solicitudes!$E$3:$E$502,"&gt;="&amp;I$3,Solicitudes!$G$3:$G$502,"Aprobada",Solicitudes!$L$3:$L$502,"Ausencia")&gt;0,"L",IF(COUNTIFS(Solicitudes!$A$3:$A$502,$A80,Solicitudes!$D$3:$D$502,"&lt;="&amp;I$3,Solicitudes!$E$3:$E$502,"&gt;="&amp;I$3,Solicitudes!$G$3:$G$502,"Solicitada")+COUNTIFS(Solicitudes!$A$3:$A$502,$A80,Solicitudes!$D$3:$D$502,"&lt;="&amp;I$3,Solicitudes!$E$3:$E$502,"&gt;="&amp;I$3,Solicitudes!$G$3:$G$502,"Planificada")&gt;0,"P",""))))</f>
        <v/>
      </c>
      <c r="J80" s="27">
        <f>IF(OR(J$3="",$A80=""),"",IF(COUNTIFS(Solicitudes!$A$3:$A$502,$A80,Solicitudes!$D$3:$D$502,"&lt;="&amp;J$3,Solicitudes!$E$3:$E$502,"&gt;="&amp;J$3,Solicitudes!$G$3:$G$502,"Aprobada",Solicitudes!$L$3:$L$502,"&lt;&gt;Licencia",Solicitudes!$L$3:$L$502,"&lt;&gt;Ausencia")&gt;0,"V",IF(COUNTIFS(Solicitudes!$A$3:$A$502,$A80,Solicitudes!$D$3:$D$502,"&lt;="&amp;J$3,Solicitudes!$E$3:$E$502,"&gt;="&amp;J$3,Solicitudes!$G$3:$G$502,"Aprobada",Solicitudes!$L$3:$L$502,"Licencia")+COUNTIFS(Solicitudes!$A$3:$A$502,$A80,Solicitudes!$D$3:$D$502,"&lt;="&amp;J$3,Solicitudes!$E$3:$E$502,"&gt;="&amp;J$3,Solicitudes!$G$3:$G$502,"Aprobada",Solicitudes!$L$3:$L$502,"Ausencia")&gt;0,"L",IF(COUNTIFS(Solicitudes!$A$3:$A$502,$A80,Solicitudes!$D$3:$D$502,"&lt;="&amp;J$3,Solicitudes!$E$3:$E$502,"&gt;="&amp;J$3,Solicitudes!$G$3:$G$502,"Solicitada")+COUNTIFS(Solicitudes!$A$3:$A$502,$A80,Solicitudes!$D$3:$D$502,"&lt;="&amp;J$3,Solicitudes!$E$3:$E$502,"&gt;="&amp;J$3,Solicitudes!$G$3:$G$502,"Planificada")&gt;0,"P",""))))</f>
        <v/>
      </c>
      <c r="K80" s="27">
        <f>IF(OR(K$3="",$A80=""),"",IF(COUNTIFS(Solicitudes!$A$3:$A$502,$A80,Solicitudes!$D$3:$D$502,"&lt;="&amp;K$3,Solicitudes!$E$3:$E$502,"&gt;="&amp;K$3,Solicitudes!$G$3:$G$502,"Aprobada",Solicitudes!$L$3:$L$502,"&lt;&gt;Licencia",Solicitudes!$L$3:$L$502,"&lt;&gt;Ausencia")&gt;0,"V",IF(COUNTIFS(Solicitudes!$A$3:$A$502,$A80,Solicitudes!$D$3:$D$502,"&lt;="&amp;K$3,Solicitudes!$E$3:$E$502,"&gt;="&amp;K$3,Solicitudes!$G$3:$G$502,"Aprobada",Solicitudes!$L$3:$L$502,"Licencia")+COUNTIFS(Solicitudes!$A$3:$A$502,$A80,Solicitudes!$D$3:$D$502,"&lt;="&amp;K$3,Solicitudes!$E$3:$E$502,"&gt;="&amp;K$3,Solicitudes!$G$3:$G$502,"Aprobada",Solicitudes!$L$3:$L$502,"Ausencia")&gt;0,"L",IF(COUNTIFS(Solicitudes!$A$3:$A$502,$A80,Solicitudes!$D$3:$D$502,"&lt;="&amp;K$3,Solicitudes!$E$3:$E$502,"&gt;="&amp;K$3,Solicitudes!$G$3:$G$502,"Solicitada")+COUNTIFS(Solicitudes!$A$3:$A$502,$A80,Solicitudes!$D$3:$D$502,"&lt;="&amp;K$3,Solicitudes!$E$3:$E$502,"&gt;="&amp;K$3,Solicitudes!$G$3:$G$502,"Planificada")&gt;0,"P",""))))</f>
        <v/>
      </c>
      <c r="L80" s="27">
        <f>IF(OR(L$3="",$A80=""),"",IF(COUNTIFS(Solicitudes!$A$3:$A$502,$A80,Solicitudes!$D$3:$D$502,"&lt;="&amp;L$3,Solicitudes!$E$3:$E$502,"&gt;="&amp;L$3,Solicitudes!$G$3:$G$502,"Aprobada",Solicitudes!$L$3:$L$502,"&lt;&gt;Licencia",Solicitudes!$L$3:$L$502,"&lt;&gt;Ausencia")&gt;0,"V",IF(COUNTIFS(Solicitudes!$A$3:$A$502,$A80,Solicitudes!$D$3:$D$502,"&lt;="&amp;L$3,Solicitudes!$E$3:$E$502,"&gt;="&amp;L$3,Solicitudes!$G$3:$G$502,"Aprobada",Solicitudes!$L$3:$L$502,"Licencia")+COUNTIFS(Solicitudes!$A$3:$A$502,$A80,Solicitudes!$D$3:$D$502,"&lt;="&amp;L$3,Solicitudes!$E$3:$E$502,"&gt;="&amp;L$3,Solicitudes!$G$3:$G$502,"Aprobada",Solicitudes!$L$3:$L$502,"Ausencia")&gt;0,"L",IF(COUNTIFS(Solicitudes!$A$3:$A$502,$A80,Solicitudes!$D$3:$D$502,"&lt;="&amp;L$3,Solicitudes!$E$3:$E$502,"&gt;="&amp;L$3,Solicitudes!$G$3:$G$502,"Solicitada")+COUNTIFS(Solicitudes!$A$3:$A$502,$A80,Solicitudes!$D$3:$D$502,"&lt;="&amp;L$3,Solicitudes!$E$3:$E$502,"&gt;="&amp;L$3,Solicitudes!$G$3:$G$502,"Planificada")&gt;0,"P",""))))</f>
        <v/>
      </c>
      <c r="M80" s="27">
        <f>IF(OR(M$3="",$A80=""),"",IF(COUNTIFS(Solicitudes!$A$3:$A$502,$A80,Solicitudes!$D$3:$D$502,"&lt;="&amp;M$3,Solicitudes!$E$3:$E$502,"&gt;="&amp;M$3,Solicitudes!$G$3:$G$502,"Aprobada",Solicitudes!$L$3:$L$502,"&lt;&gt;Licencia",Solicitudes!$L$3:$L$502,"&lt;&gt;Ausencia")&gt;0,"V",IF(COUNTIFS(Solicitudes!$A$3:$A$502,$A80,Solicitudes!$D$3:$D$502,"&lt;="&amp;M$3,Solicitudes!$E$3:$E$502,"&gt;="&amp;M$3,Solicitudes!$G$3:$G$502,"Aprobada",Solicitudes!$L$3:$L$502,"Licencia")+COUNTIFS(Solicitudes!$A$3:$A$502,$A80,Solicitudes!$D$3:$D$502,"&lt;="&amp;M$3,Solicitudes!$E$3:$E$502,"&gt;="&amp;M$3,Solicitudes!$G$3:$G$502,"Aprobada",Solicitudes!$L$3:$L$502,"Ausencia")&gt;0,"L",IF(COUNTIFS(Solicitudes!$A$3:$A$502,$A80,Solicitudes!$D$3:$D$502,"&lt;="&amp;M$3,Solicitudes!$E$3:$E$502,"&gt;="&amp;M$3,Solicitudes!$G$3:$G$502,"Solicitada")+COUNTIFS(Solicitudes!$A$3:$A$502,$A80,Solicitudes!$D$3:$D$502,"&lt;="&amp;M$3,Solicitudes!$E$3:$E$502,"&gt;="&amp;M$3,Solicitudes!$G$3:$G$502,"Planificada")&gt;0,"P",""))))</f>
        <v/>
      </c>
      <c r="N80" s="27">
        <f>IF(OR(N$3="",$A80=""),"",IF(COUNTIFS(Solicitudes!$A$3:$A$502,$A80,Solicitudes!$D$3:$D$502,"&lt;="&amp;N$3,Solicitudes!$E$3:$E$502,"&gt;="&amp;N$3,Solicitudes!$G$3:$G$502,"Aprobada",Solicitudes!$L$3:$L$502,"&lt;&gt;Licencia",Solicitudes!$L$3:$L$502,"&lt;&gt;Ausencia")&gt;0,"V",IF(COUNTIFS(Solicitudes!$A$3:$A$502,$A80,Solicitudes!$D$3:$D$502,"&lt;="&amp;N$3,Solicitudes!$E$3:$E$502,"&gt;="&amp;N$3,Solicitudes!$G$3:$G$502,"Aprobada",Solicitudes!$L$3:$L$502,"Licencia")+COUNTIFS(Solicitudes!$A$3:$A$502,$A80,Solicitudes!$D$3:$D$502,"&lt;="&amp;N$3,Solicitudes!$E$3:$E$502,"&gt;="&amp;N$3,Solicitudes!$G$3:$G$502,"Aprobada",Solicitudes!$L$3:$L$502,"Ausencia")&gt;0,"L",IF(COUNTIFS(Solicitudes!$A$3:$A$502,$A80,Solicitudes!$D$3:$D$502,"&lt;="&amp;N$3,Solicitudes!$E$3:$E$502,"&gt;="&amp;N$3,Solicitudes!$G$3:$G$502,"Solicitada")+COUNTIFS(Solicitudes!$A$3:$A$502,$A80,Solicitudes!$D$3:$D$502,"&lt;="&amp;N$3,Solicitudes!$E$3:$E$502,"&gt;="&amp;N$3,Solicitudes!$G$3:$G$502,"Planificada")&gt;0,"P",""))))</f>
        <v/>
      </c>
      <c r="O80" s="27">
        <f>IF(OR(O$3="",$A80=""),"",IF(COUNTIFS(Solicitudes!$A$3:$A$502,$A80,Solicitudes!$D$3:$D$502,"&lt;="&amp;O$3,Solicitudes!$E$3:$E$502,"&gt;="&amp;O$3,Solicitudes!$G$3:$G$502,"Aprobada",Solicitudes!$L$3:$L$502,"&lt;&gt;Licencia",Solicitudes!$L$3:$L$502,"&lt;&gt;Ausencia")&gt;0,"V",IF(COUNTIFS(Solicitudes!$A$3:$A$502,$A80,Solicitudes!$D$3:$D$502,"&lt;="&amp;O$3,Solicitudes!$E$3:$E$502,"&gt;="&amp;O$3,Solicitudes!$G$3:$G$502,"Aprobada",Solicitudes!$L$3:$L$502,"Licencia")+COUNTIFS(Solicitudes!$A$3:$A$502,$A80,Solicitudes!$D$3:$D$502,"&lt;="&amp;O$3,Solicitudes!$E$3:$E$502,"&gt;="&amp;O$3,Solicitudes!$G$3:$G$502,"Aprobada",Solicitudes!$L$3:$L$502,"Ausencia")&gt;0,"L",IF(COUNTIFS(Solicitudes!$A$3:$A$502,$A80,Solicitudes!$D$3:$D$502,"&lt;="&amp;O$3,Solicitudes!$E$3:$E$502,"&gt;="&amp;O$3,Solicitudes!$G$3:$G$502,"Solicitada")+COUNTIFS(Solicitudes!$A$3:$A$502,$A80,Solicitudes!$D$3:$D$502,"&lt;="&amp;O$3,Solicitudes!$E$3:$E$502,"&gt;="&amp;O$3,Solicitudes!$G$3:$G$502,"Planificada")&gt;0,"P",""))))</f>
        <v/>
      </c>
      <c r="P80" s="27">
        <f>IF(OR(P$3="",$A80=""),"",IF(COUNTIFS(Solicitudes!$A$3:$A$502,$A80,Solicitudes!$D$3:$D$502,"&lt;="&amp;P$3,Solicitudes!$E$3:$E$502,"&gt;="&amp;P$3,Solicitudes!$G$3:$G$502,"Aprobada",Solicitudes!$L$3:$L$502,"&lt;&gt;Licencia",Solicitudes!$L$3:$L$502,"&lt;&gt;Ausencia")&gt;0,"V",IF(COUNTIFS(Solicitudes!$A$3:$A$502,$A80,Solicitudes!$D$3:$D$502,"&lt;="&amp;P$3,Solicitudes!$E$3:$E$502,"&gt;="&amp;P$3,Solicitudes!$G$3:$G$502,"Aprobada",Solicitudes!$L$3:$L$502,"Licencia")+COUNTIFS(Solicitudes!$A$3:$A$502,$A80,Solicitudes!$D$3:$D$502,"&lt;="&amp;P$3,Solicitudes!$E$3:$E$502,"&gt;="&amp;P$3,Solicitudes!$G$3:$G$502,"Aprobada",Solicitudes!$L$3:$L$502,"Ausencia")&gt;0,"L",IF(COUNTIFS(Solicitudes!$A$3:$A$502,$A80,Solicitudes!$D$3:$D$502,"&lt;="&amp;P$3,Solicitudes!$E$3:$E$502,"&gt;="&amp;P$3,Solicitudes!$G$3:$G$502,"Solicitada")+COUNTIFS(Solicitudes!$A$3:$A$502,$A80,Solicitudes!$D$3:$D$502,"&lt;="&amp;P$3,Solicitudes!$E$3:$E$502,"&gt;="&amp;P$3,Solicitudes!$G$3:$G$502,"Planificada")&gt;0,"P",""))))</f>
        <v/>
      </c>
      <c r="Q80" s="27">
        <f>IF(OR(Q$3="",$A80=""),"",IF(COUNTIFS(Solicitudes!$A$3:$A$502,$A80,Solicitudes!$D$3:$D$502,"&lt;="&amp;Q$3,Solicitudes!$E$3:$E$502,"&gt;="&amp;Q$3,Solicitudes!$G$3:$G$502,"Aprobada",Solicitudes!$L$3:$L$502,"&lt;&gt;Licencia",Solicitudes!$L$3:$L$502,"&lt;&gt;Ausencia")&gt;0,"V",IF(COUNTIFS(Solicitudes!$A$3:$A$502,$A80,Solicitudes!$D$3:$D$502,"&lt;="&amp;Q$3,Solicitudes!$E$3:$E$502,"&gt;="&amp;Q$3,Solicitudes!$G$3:$G$502,"Aprobada",Solicitudes!$L$3:$L$502,"Licencia")+COUNTIFS(Solicitudes!$A$3:$A$502,$A80,Solicitudes!$D$3:$D$502,"&lt;="&amp;Q$3,Solicitudes!$E$3:$E$502,"&gt;="&amp;Q$3,Solicitudes!$G$3:$G$502,"Aprobada",Solicitudes!$L$3:$L$502,"Ausencia")&gt;0,"L",IF(COUNTIFS(Solicitudes!$A$3:$A$502,$A80,Solicitudes!$D$3:$D$502,"&lt;="&amp;Q$3,Solicitudes!$E$3:$E$502,"&gt;="&amp;Q$3,Solicitudes!$G$3:$G$502,"Solicitada")+COUNTIFS(Solicitudes!$A$3:$A$502,$A80,Solicitudes!$D$3:$D$502,"&lt;="&amp;Q$3,Solicitudes!$E$3:$E$502,"&gt;="&amp;Q$3,Solicitudes!$G$3:$G$502,"Planificada")&gt;0,"P",""))))</f>
        <v/>
      </c>
      <c r="R80" s="27">
        <f>IF(OR(R$3="",$A80=""),"",IF(COUNTIFS(Solicitudes!$A$3:$A$502,$A80,Solicitudes!$D$3:$D$502,"&lt;="&amp;R$3,Solicitudes!$E$3:$E$502,"&gt;="&amp;R$3,Solicitudes!$G$3:$G$502,"Aprobada",Solicitudes!$L$3:$L$502,"&lt;&gt;Licencia",Solicitudes!$L$3:$L$502,"&lt;&gt;Ausencia")&gt;0,"V",IF(COUNTIFS(Solicitudes!$A$3:$A$502,$A80,Solicitudes!$D$3:$D$502,"&lt;="&amp;R$3,Solicitudes!$E$3:$E$502,"&gt;="&amp;R$3,Solicitudes!$G$3:$G$502,"Aprobada",Solicitudes!$L$3:$L$502,"Licencia")+COUNTIFS(Solicitudes!$A$3:$A$502,$A80,Solicitudes!$D$3:$D$502,"&lt;="&amp;R$3,Solicitudes!$E$3:$E$502,"&gt;="&amp;R$3,Solicitudes!$G$3:$G$502,"Aprobada",Solicitudes!$L$3:$L$502,"Ausencia")&gt;0,"L",IF(COUNTIFS(Solicitudes!$A$3:$A$502,$A80,Solicitudes!$D$3:$D$502,"&lt;="&amp;R$3,Solicitudes!$E$3:$E$502,"&gt;="&amp;R$3,Solicitudes!$G$3:$G$502,"Solicitada")+COUNTIFS(Solicitudes!$A$3:$A$502,$A80,Solicitudes!$D$3:$D$502,"&lt;="&amp;R$3,Solicitudes!$E$3:$E$502,"&gt;="&amp;R$3,Solicitudes!$G$3:$G$502,"Planificada")&gt;0,"P",""))))</f>
        <v/>
      </c>
      <c r="S80" s="27">
        <f>IF(OR(S$3="",$A80=""),"",IF(COUNTIFS(Solicitudes!$A$3:$A$502,$A80,Solicitudes!$D$3:$D$502,"&lt;="&amp;S$3,Solicitudes!$E$3:$E$502,"&gt;="&amp;S$3,Solicitudes!$G$3:$G$502,"Aprobada",Solicitudes!$L$3:$L$502,"&lt;&gt;Licencia",Solicitudes!$L$3:$L$502,"&lt;&gt;Ausencia")&gt;0,"V",IF(COUNTIFS(Solicitudes!$A$3:$A$502,$A80,Solicitudes!$D$3:$D$502,"&lt;="&amp;S$3,Solicitudes!$E$3:$E$502,"&gt;="&amp;S$3,Solicitudes!$G$3:$G$502,"Aprobada",Solicitudes!$L$3:$L$502,"Licencia")+COUNTIFS(Solicitudes!$A$3:$A$502,$A80,Solicitudes!$D$3:$D$502,"&lt;="&amp;S$3,Solicitudes!$E$3:$E$502,"&gt;="&amp;S$3,Solicitudes!$G$3:$G$502,"Aprobada",Solicitudes!$L$3:$L$502,"Ausencia")&gt;0,"L",IF(COUNTIFS(Solicitudes!$A$3:$A$502,$A80,Solicitudes!$D$3:$D$502,"&lt;="&amp;S$3,Solicitudes!$E$3:$E$502,"&gt;="&amp;S$3,Solicitudes!$G$3:$G$502,"Solicitada")+COUNTIFS(Solicitudes!$A$3:$A$502,$A80,Solicitudes!$D$3:$D$502,"&lt;="&amp;S$3,Solicitudes!$E$3:$E$502,"&gt;="&amp;S$3,Solicitudes!$G$3:$G$502,"Planificada")&gt;0,"P",""))))</f>
        <v/>
      </c>
      <c r="T80" s="27">
        <f>IF(OR(T$3="",$A80=""),"",IF(COUNTIFS(Solicitudes!$A$3:$A$502,$A80,Solicitudes!$D$3:$D$502,"&lt;="&amp;T$3,Solicitudes!$E$3:$E$502,"&gt;="&amp;T$3,Solicitudes!$G$3:$G$502,"Aprobada",Solicitudes!$L$3:$L$502,"&lt;&gt;Licencia",Solicitudes!$L$3:$L$502,"&lt;&gt;Ausencia")&gt;0,"V",IF(COUNTIFS(Solicitudes!$A$3:$A$502,$A80,Solicitudes!$D$3:$D$502,"&lt;="&amp;T$3,Solicitudes!$E$3:$E$502,"&gt;="&amp;T$3,Solicitudes!$G$3:$G$502,"Aprobada",Solicitudes!$L$3:$L$502,"Licencia")+COUNTIFS(Solicitudes!$A$3:$A$502,$A80,Solicitudes!$D$3:$D$502,"&lt;="&amp;T$3,Solicitudes!$E$3:$E$502,"&gt;="&amp;T$3,Solicitudes!$G$3:$G$502,"Aprobada",Solicitudes!$L$3:$L$502,"Ausencia")&gt;0,"L",IF(COUNTIFS(Solicitudes!$A$3:$A$502,$A80,Solicitudes!$D$3:$D$502,"&lt;="&amp;T$3,Solicitudes!$E$3:$E$502,"&gt;="&amp;T$3,Solicitudes!$G$3:$G$502,"Solicitada")+COUNTIFS(Solicitudes!$A$3:$A$502,$A80,Solicitudes!$D$3:$D$502,"&lt;="&amp;T$3,Solicitudes!$E$3:$E$502,"&gt;="&amp;T$3,Solicitudes!$G$3:$G$502,"Planificada")&gt;0,"P",""))))</f>
        <v/>
      </c>
      <c r="U80" s="27">
        <f>IF(OR(U$3="",$A80=""),"",IF(COUNTIFS(Solicitudes!$A$3:$A$502,$A80,Solicitudes!$D$3:$D$502,"&lt;="&amp;U$3,Solicitudes!$E$3:$E$502,"&gt;="&amp;U$3,Solicitudes!$G$3:$G$502,"Aprobada",Solicitudes!$L$3:$L$502,"&lt;&gt;Licencia",Solicitudes!$L$3:$L$502,"&lt;&gt;Ausencia")&gt;0,"V",IF(COUNTIFS(Solicitudes!$A$3:$A$502,$A80,Solicitudes!$D$3:$D$502,"&lt;="&amp;U$3,Solicitudes!$E$3:$E$502,"&gt;="&amp;U$3,Solicitudes!$G$3:$G$502,"Aprobada",Solicitudes!$L$3:$L$502,"Licencia")+COUNTIFS(Solicitudes!$A$3:$A$502,$A80,Solicitudes!$D$3:$D$502,"&lt;="&amp;U$3,Solicitudes!$E$3:$E$502,"&gt;="&amp;U$3,Solicitudes!$G$3:$G$502,"Aprobada",Solicitudes!$L$3:$L$502,"Ausencia")&gt;0,"L",IF(COUNTIFS(Solicitudes!$A$3:$A$502,$A80,Solicitudes!$D$3:$D$502,"&lt;="&amp;U$3,Solicitudes!$E$3:$E$502,"&gt;="&amp;U$3,Solicitudes!$G$3:$G$502,"Solicitada")+COUNTIFS(Solicitudes!$A$3:$A$502,$A80,Solicitudes!$D$3:$D$502,"&lt;="&amp;U$3,Solicitudes!$E$3:$E$502,"&gt;="&amp;U$3,Solicitudes!$G$3:$G$502,"Planificada")&gt;0,"P",""))))</f>
        <v/>
      </c>
      <c r="V80" s="27">
        <f>IF(OR(V$3="",$A80=""),"",IF(COUNTIFS(Solicitudes!$A$3:$A$502,$A80,Solicitudes!$D$3:$D$502,"&lt;="&amp;V$3,Solicitudes!$E$3:$E$502,"&gt;="&amp;V$3,Solicitudes!$G$3:$G$502,"Aprobada",Solicitudes!$L$3:$L$502,"&lt;&gt;Licencia",Solicitudes!$L$3:$L$502,"&lt;&gt;Ausencia")&gt;0,"V",IF(COUNTIFS(Solicitudes!$A$3:$A$502,$A80,Solicitudes!$D$3:$D$502,"&lt;="&amp;V$3,Solicitudes!$E$3:$E$502,"&gt;="&amp;V$3,Solicitudes!$G$3:$G$502,"Aprobada",Solicitudes!$L$3:$L$502,"Licencia")+COUNTIFS(Solicitudes!$A$3:$A$502,$A80,Solicitudes!$D$3:$D$502,"&lt;="&amp;V$3,Solicitudes!$E$3:$E$502,"&gt;="&amp;V$3,Solicitudes!$G$3:$G$502,"Aprobada",Solicitudes!$L$3:$L$502,"Ausencia")&gt;0,"L",IF(COUNTIFS(Solicitudes!$A$3:$A$502,$A80,Solicitudes!$D$3:$D$502,"&lt;="&amp;V$3,Solicitudes!$E$3:$E$502,"&gt;="&amp;V$3,Solicitudes!$G$3:$G$502,"Solicitada")+COUNTIFS(Solicitudes!$A$3:$A$502,$A80,Solicitudes!$D$3:$D$502,"&lt;="&amp;V$3,Solicitudes!$E$3:$E$502,"&gt;="&amp;V$3,Solicitudes!$G$3:$G$502,"Planificada")&gt;0,"P",""))))</f>
        <v/>
      </c>
      <c r="W80" s="27">
        <f>IF(OR(W$3="",$A80=""),"",IF(COUNTIFS(Solicitudes!$A$3:$A$502,$A80,Solicitudes!$D$3:$D$502,"&lt;="&amp;W$3,Solicitudes!$E$3:$E$502,"&gt;="&amp;W$3,Solicitudes!$G$3:$G$502,"Aprobada",Solicitudes!$L$3:$L$502,"&lt;&gt;Licencia",Solicitudes!$L$3:$L$502,"&lt;&gt;Ausencia")&gt;0,"V",IF(COUNTIFS(Solicitudes!$A$3:$A$502,$A80,Solicitudes!$D$3:$D$502,"&lt;="&amp;W$3,Solicitudes!$E$3:$E$502,"&gt;="&amp;W$3,Solicitudes!$G$3:$G$502,"Aprobada",Solicitudes!$L$3:$L$502,"Licencia")+COUNTIFS(Solicitudes!$A$3:$A$502,$A80,Solicitudes!$D$3:$D$502,"&lt;="&amp;W$3,Solicitudes!$E$3:$E$502,"&gt;="&amp;W$3,Solicitudes!$G$3:$G$502,"Aprobada",Solicitudes!$L$3:$L$502,"Ausencia")&gt;0,"L",IF(COUNTIFS(Solicitudes!$A$3:$A$502,$A80,Solicitudes!$D$3:$D$502,"&lt;="&amp;W$3,Solicitudes!$E$3:$E$502,"&gt;="&amp;W$3,Solicitudes!$G$3:$G$502,"Solicitada")+COUNTIFS(Solicitudes!$A$3:$A$502,$A80,Solicitudes!$D$3:$D$502,"&lt;="&amp;W$3,Solicitudes!$E$3:$E$502,"&gt;="&amp;W$3,Solicitudes!$G$3:$G$502,"Planificada")&gt;0,"P",""))))</f>
        <v/>
      </c>
      <c r="X80" s="27">
        <f>IF(OR(X$3="",$A80=""),"",IF(COUNTIFS(Solicitudes!$A$3:$A$502,$A80,Solicitudes!$D$3:$D$502,"&lt;="&amp;X$3,Solicitudes!$E$3:$E$502,"&gt;="&amp;X$3,Solicitudes!$G$3:$G$502,"Aprobada",Solicitudes!$L$3:$L$502,"&lt;&gt;Licencia",Solicitudes!$L$3:$L$502,"&lt;&gt;Ausencia")&gt;0,"V",IF(COUNTIFS(Solicitudes!$A$3:$A$502,$A80,Solicitudes!$D$3:$D$502,"&lt;="&amp;X$3,Solicitudes!$E$3:$E$502,"&gt;="&amp;X$3,Solicitudes!$G$3:$G$502,"Aprobada",Solicitudes!$L$3:$L$502,"Licencia")+COUNTIFS(Solicitudes!$A$3:$A$502,$A80,Solicitudes!$D$3:$D$502,"&lt;="&amp;X$3,Solicitudes!$E$3:$E$502,"&gt;="&amp;X$3,Solicitudes!$G$3:$G$502,"Aprobada",Solicitudes!$L$3:$L$502,"Ausencia")&gt;0,"L",IF(COUNTIFS(Solicitudes!$A$3:$A$502,$A80,Solicitudes!$D$3:$D$502,"&lt;="&amp;X$3,Solicitudes!$E$3:$E$502,"&gt;="&amp;X$3,Solicitudes!$G$3:$G$502,"Solicitada")+COUNTIFS(Solicitudes!$A$3:$A$502,$A80,Solicitudes!$D$3:$D$502,"&lt;="&amp;X$3,Solicitudes!$E$3:$E$502,"&gt;="&amp;X$3,Solicitudes!$G$3:$G$502,"Planificada")&gt;0,"P",""))))</f>
        <v/>
      </c>
      <c r="Y80" s="27">
        <f>IF(OR(Y$3="",$A80=""),"",IF(COUNTIFS(Solicitudes!$A$3:$A$502,$A80,Solicitudes!$D$3:$D$502,"&lt;="&amp;Y$3,Solicitudes!$E$3:$E$502,"&gt;="&amp;Y$3,Solicitudes!$G$3:$G$502,"Aprobada",Solicitudes!$L$3:$L$502,"&lt;&gt;Licencia",Solicitudes!$L$3:$L$502,"&lt;&gt;Ausencia")&gt;0,"V",IF(COUNTIFS(Solicitudes!$A$3:$A$502,$A80,Solicitudes!$D$3:$D$502,"&lt;="&amp;Y$3,Solicitudes!$E$3:$E$502,"&gt;="&amp;Y$3,Solicitudes!$G$3:$G$502,"Aprobada",Solicitudes!$L$3:$L$502,"Licencia")+COUNTIFS(Solicitudes!$A$3:$A$502,$A80,Solicitudes!$D$3:$D$502,"&lt;="&amp;Y$3,Solicitudes!$E$3:$E$502,"&gt;="&amp;Y$3,Solicitudes!$G$3:$G$502,"Aprobada",Solicitudes!$L$3:$L$502,"Ausencia")&gt;0,"L",IF(COUNTIFS(Solicitudes!$A$3:$A$502,$A80,Solicitudes!$D$3:$D$502,"&lt;="&amp;Y$3,Solicitudes!$E$3:$E$502,"&gt;="&amp;Y$3,Solicitudes!$G$3:$G$502,"Solicitada")+COUNTIFS(Solicitudes!$A$3:$A$502,$A80,Solicitudes!$D$3:$D$502,"&lt;="&amp;Y$3,Solicitudes!$E$3:$E$502,"&gt;="&amp;Y$3,Solicitudes!$G$3:$G$502,"Planificada")&gt;0,"P",""))))</f>
        <v/>
      </c>
      <c r="Z80" s="27">
        <f>IF(OR(Z$3="",$A80=""),"",IF(COUNTIFS(Solicitudes!$A$3:$A$502,$A80,Solicitudes!$D$3:$D$502,"&lt;="&amp;Z$3,Solicitudes!$E$3:$E$502,"&gt;="&amp;Z$3,Solicitudes!$G$3:$G$502,"Aprobada",Solicitudes!$L$3:$L$502,"&lt;&gt;Licencia",Solicitudes!$L$3:$L$502,"&lt;&gt;Ausencia")&gt;0,"V",IF(COUNTIFS(Solicitudes!$A$3:$A$502,$A80,Solicitudes!$D$3:$D$502,"&lt;="&amp;Z$3,Solicitudes!$E$3:$E$502,"&gt;="&amp;Z$3,Solicitudes!$G$3:$G$502,"Aprobada",Solicitudes!$L$3:$L$502,"Licencia")+COUNTIFS(Solicitudes!$A$3:$A$502,$A80,Solicitudes!$D$3:$D$502,"&lt;="&amp;Z$3,Solicitudes!$E$3:$E$502,"&gt;="&amp;Z$3,Solicitudes!$G$3:$G$502,"Aprobada",Solicitudes!$L$3:$L$502,"Ausencia")&gt;0,"L",IF(COUNTIFS(Solicitudes!$A$3:$A$502,$A80,Solicitudes!$D$3:$D$502,"&lt;="&amp;Z$3,Solicitudes!$E$3:$E$502,"&gt;="&amp;Z$3,Solicitudes!$G$3:$G$502,"Solicitada")+COUNTIFS(Solicitudes!$A$3:$A$502,$A80,Solicitudes!$D$3:$D$502,"&lt;="&amp;Z$3,Solicitudes!$E$3:$E$502,"&gt;="&amp;Z$3,Solicitudes!$G$3:$G$502,"Planificada")&gt;0,"P",""))))</f>
        <v/>
      </c>
      <c r="AA80" s="27">
        <f>IF(OR(AA$3="",$A80=""),"",IF(COUNTIFS(Solicitudes!$A$3:$A$502,$A80,Solicitudes!$D$3:$D$502,"&lt;="&amp;AA$3,Solicitudes!$E$3:$E$502,"&gt;="&amp;AA$3,Solicitudes!$G$3:$G$502,"Aprobada",Solicitudes!$L$3:$L$502,"&lt;&gt;Licencia",Solicitudes!$L$3:$L$502,"&lt;&gt;Ausencia")&gt;0,"V",IF(COUNTIFS(Solicitudes!$A$3:$A$502,$A80,Solicitudes!$D$3:$D$502,"&lt;="&amp;AA$3,Solicitudes!$E$3:$E$502,"&gt;="&amp;AA$3,Solicitudes!$G$3:$G$502,"Aprobada",Solicitudes!$L$3:$L$502,"Licencia")+COUNTIFS(Solicitudes!$A$3:$A$502,$A80,Solicitudes!$D$3:$D$502,"&lt;="&amp;AA$3,Solicitudes!$E$3:$E$502,"&gt;="&amp;AA$3,Solicitudes!$G$3:$G$502,"Aprobada",Solicitudes!$L$3:$L$502,"Ausencia")&gt;0,"L",IF(COUNTIFS(Solicitudes!$A$3:$A$502,$A80,Solicitudes!$D$3:$D$502,"&lt;="&amp;AA$3,Solicitudes!$E$3:$E$502,"&gt;="&amp;AA$3,Solicitudes!$G$3:$G$502,"Solicitada")+COUNTIFS(Solicitudes!$A$3:$A$502,$A80,Solicitudes!$D$3:$D$502,"&lt;="&amp;AA$3,Solicitudes!$E$3:$E$502,"&gt;="&amp;AA$3,Solicitudes!$G$3:$G$502,"Planificada")&gt;0,"P",""))))</f>
        <v/>
      </c>
      <c r="AB80" s="27">
        <f>IF(OR(AB$3="",$A80=""),"",IF(COUNTIFS(Solicitudes!$A$3:$A$502,$A80,Solicitudes!$D$3:$D$502,"&lt;="&amp;AB$3,Solicitudes!$E$3:$E$502,"&gt;="&amp;AB$3,Solicitudes!$G$3:$G$502,"Aprobada",Solicitudes!$L$3:$L$502,"&lt;&gt;Licencia",Solicitudes!$L$3:$L$502,"&lt;&gt;Ausencia")&gt;0,"V",IF(COUNTIFS(Solicitudes!$A$3:$A$502,$A80,Solicitudes!$D$3:$D$502,"&lt;="&amp;AB$3,Solicitudes!$E$3:$E$502,"&gt;="&amp;AB$3,Solicitudes!$G$3:$G$502,"Aprobada",Solicitudes!$L$3:$L$502,"Licencia")+COUNTIFS(Solicitudes!$A$3:$A$502,$A80,Solicitudes!$D$3:$D$502,"&lt;="&amp;AB$3,Solicitudes!$E$3:$E$502,"&gt;="&amp;AB$3,Solicitudes!$G$3:$G$502,"Aprobada",Solicitudes!$L$3:$L$502,"Ausencia")&gt;0,"L",IF(COUNTIFS(Solicitudes!$A$3:$A$502,$A80,Solicitudes!$D$3:$D$502,"&lt;="&amp;AB$3,Solicitudes!$E$3:$E$502,"&gt;="&amp;AB$3,Solicitudes!$G$3:$G$502,"Solicitada")+COUNTIFS(Solicitudes!$A$3:$A$502,$A80,Solicitudes!$D$3:$D$502,"&lt;="&amp;AB$3,Solicitudes!$E$3:$E$502,"&gt;="&amp;AB$3,Solicitudes!$G$3:$G$502,"Planificada")&gt;0,"P",""))))</f>
        <v/>
      </c>
      <c r="AC80" s="27">
        <f>IF(OR(AC$3="",$A80=""),"",IF(COUNTIFS(Solicitudes!$A$3:$A$502,$A80,Solicitudes!$D$3:$D$502,"&lt;="&amp;AC$3,Solicitudes!$E$3:$E$502,"&gt;="&amp;AC$3,Solicitudes!$G$3:$G$502,"Aprobada",Solicitudes!$L$3:$L$502,"&lt;&gt;Licencia",Solicitudes!$L$3:$L$502,"&lt;&gt;Ausencia")&gt;0,"V",IF(COUNTIFS(Solicitudes!$A$3:$A$502,$A80,Solicitudes!$D$3:$D$502,"&lt;="&amp;AC$3,Solicitudes!$E$3:$E$502,"&gt;="&amp;AC$3,Solicitudes!$G$3:$G$502,"Aprobada",Solicitudes!$L$3:$L$502,"Licencia")+COUNTIFS(Solicitudes!$A$3:$A$502,$A80,Solicitudes!$D$3:$D$502,"&lt;="&amp;AC$3,Solicitudes!$E$3:$E$502,"&gt;="&amp;AC$3,Solicitudes!$G$3:$G$502,"Aprobada",Solicitudes!$L$3:$L$502,"Ausencia")&gt;0,"L",IF(COUNTIFS(Solicitudes!$A$3:$A$502,$A80,Solicitudes!$D$3:$D$502,"&lt;="&amp;AC$3,Solicitudes!$E$3:$E$502,"&gt;="&amp;AC$3,Solicitudes!$G$3:$G$502,"Solicitada")+COUNTIFS(Solicitudes!$A$3:$A$502,$A80,Solicitudes!$D$3:$D$502,"&lt;="&amp;AC$3,Solicitudes!$E$3:$E$502,"&gt;="&amp;AC$3,Solicitudes!$G$3:$G$502,"Planificada")&gt;0,"P",""))))</f>
        <v/>
      </c>
      <c r="AD80" s="27">
        <f>IF(OR(AD$3="",$A80=""),"",IF(COUNTIFS(Solicitudes!$A$3:$A$502,$A80,Solicitudes!$D$3:$D$502,"&lt;="&amp;AD$3,Solicitudes!$E$3:$E$502,"&gt;="&amp;AD$3,Solicitudes!$G$3:$G$502,"Aprobada",Solicitudes!$L$3:$L$502,"&lt;&gt;Licencia",Solicitudes!$L$3:$L$502,"&lt;&gt;Ausencia")&gt;0,"V",IF(COUNTIFS(Solicitudes!$A$3:$A$502,$A80,Solicitudes!$D$3:$D$502,"&lt;="&amp;AD$3,Solicitudes!$E$3:$E$502,"&gt;="&amp;AD$3,Solicitudes!$G$3:$G$502,"Aprobada",Solicitudes!$L$3:$L$502,"Licencia")+COUNTIFS(Solicitudes!$A$3:$A$502,$A80,Solicitudes!$D$3:$D$502,"&lt;="&amp;AD$3,Solicitudes!$E$3:$E$502,"&gt;="&amp;AD$3,Solicitudes!$G$3:$G$502,"Aprobada",Solicitudes!$L$3:$L$502,"Ausencia")&gt;0,"L",IF(COUNTIFS(Solicitudes!$A$3:$A$502,$A80,Solicitudes!$D$3:$D$502,"&lt;="&amp;AD$3,Solicitudes!$E$3:$E$502,"&gt;="&amp;AD$3,Solicitudes!$G$3:$G$502,"Solicitada")+COUNTIFS(Solicitudes!$A$3:$A$502,$A80,Solicitudes!$D$3:$D$502,"&lt;="&amp;AD$3,Solicitudes!$E$3:$E$502,"&gt;="&amp;AD$3,Solicitudes!$G$3:$G$502,"Planificada")&gt;0,"P",""))))</f>
        <v/>
      </c>
      <c r="AE80" s="27">
        <f>IF(OR(AE$3="",$A80=""),"",IF(COUNTIFS(Solicitudes!$A$3:$A$502,$A80,Solicitudes!$D$3:$D$502,"&lt;="&amp;AE$3,Solicitudes!$E$3:$E$502,"&gt;="&amp;AE$3,Solicitudes!$G$3:$G$502,"Aprobada",Solicitudes!$L$3:$L$502,"&lt;&gt;Licencia",Solicitudes!$L$3:$L$502,"&lt;&gt;Ausencia")&gt;0,"V",IF(COUNTIFS(Solicitudes!$A$3:$A$502,$A80,Solicitudes!$D$3:$D$502,"&lt;="&amp;AE$3,Solicitudes!$E$3:$E$502,"&gt;="&amp;AE$3,Solicitudes!$G$3:$G$502,"Aprobada",Solicitudes!$L$3:$L$502,"Licencia")+COUNTIFS(Solicitudes!$A$3:$A$502,$A80,Solicitudes!$D$3:$D$502,"&lt;="&amp;AE$3,Solicitudes!$E$3:$E$502,"&gt;="&amp;AE$3,Solicitudes!$G$3:$G$502,"Aprobada",Solicitudes!$L$3:$L$502,"Ausencia")&gt;0,"L",IF(COUNTIFS(Solicitudes!$A$3:$A$502,$A80,Solicitudes!$D$3:$D$502,"&lt;="&amp;AE$3,Solicitudes!$E$3:$E$502,"&gt;="&amp;AE$3,Solicitudes!$G$3:$G$502,"Solicitada")+COUNTIFS(Solicitudes!$A$3:$A$502,$A80,Solicitudes!$D$3:$D$502,"&lt;="&amp;AE$3,Solicitudes!$E$3:$E$502,"&gt;="&amp;AE$3,Solicitudes!$G$3:$G$502,"Planificada")&gt;0,"P",""))))</f>
        <v/>
      </c>
      <c r="AF80" s="27">
        <f>IF(OR(AF$3="",$A80=""),"",IF(COUNTIFS(Solicitudes!$A$3:$A$502,$A80,Solicitudes!$D$3:$D$502,"&lt;="&amp;AF$3,Solicitudes!$E$3:$E$502,"&gt;="&amp;AF$3,Solicitudes!$G$3:$G$502,"Aprobada",Solicitudes!$L$3:$L$502,"&lt;&gt;Licencia",Solicitudes!$L$3:$L$502,"&lt;&gt;Ausencia")&gt;0,"V",IF(COUNTIFS(Solicitudes!$A$3:$A$502,$A80,Solicitudes!$D$3:$D$502,"&lt;="&amp;AF$3,Solicitudes!$E$3:$E$502,"&gt;="&amp;AF$3,Solicitudes!$G$3:$G$502,"Aprobada",Solicitudes!$L$3:$L$502,"Licencia")+COUNTIFS(Solicitudes!$A$3:$A$502,$A80,Solicitudes!$D$3:$D$502,"&lt;="&amp;AF$3,Solicitudes!$E$3:$E$502,"&gt;="&amp;AF$3,Solicitudes!$G$3:$G$502,"Aprobada",Solicitudes!$L$3:$L$502,"Ausencia")&gt;0,"L",IF(COUNTIFS(Solicitudes!$A$3:$A$502,$A80,Solicitudes!$D$3:$D$502,"&lt;="&amp;AF$3,Solicitudes!$E$3:$E$502,"&gt;="&amp;AF$3,Solicitudes!$G$3:$G$502,"Solicitada")+COUNTIFS(Solicitudes!$A$3:$A$502,$A80,Solicitudes!$D$3:$D$502,"&lt;="&amp;AF$3,Solicitudes!$E$3:$E$502,"&gt;="&amp;AF$3,Solicitudes!$G$3:$G$502,"Planificada")&gt;0,"P",""))))</f>
        <v/>
      </c>
      <c r="AG80" s="27">
        <f>IF(OR(AG$3="",$A80=""),"",IF(COUNTIFS(Solicitudes!$A$3:$A$502,$A80,Solicitudes!$D$3:$D$502,"&lt;="&amp;AG$3,Solicitudes!$E$3:$E$502,"&gt;="&amp;AG$3,Solicitudes!$G$3:$G$502,"Aprobada",Solicitudes!$L$3:$L$502,"&lt;&gt;Licencia",Solicitudes!$L$3:$L$502,"&lt;&gt;Ausencia")&gt;0,"V",IF(COUNTIFS(Solicitudes!$A$3:$A$502,$A80,Solicitudes!$D$3:$D$502,"&lt;="&amp;AG$3,Solicitudes!$E$3:$E$502,"&gt;="&amp;AG$3,Solicitudes!$G$3:$G$502,"Aprobada",Solicitudes!$L$3:$L$502,"Licencia")+COUNTIFS(Solicitudes!$A$3:$A$502,$A80,Solicitudes!$D$3:$D$502,"&lt;="&amp;AG$3,Solicitudes!$E$3:$E$502,"&gt;="&amp;AG$3,Solicitudes!$G$3:$G$502,"Aprobada",Solicitudes!$L$3:$L$502,"Ausencia")&gt;0,"L",IF(COUNTIFS(Solicitudes!$A$3:$A$502,$A80,Solicitudes!$D$3:$D$502,"&lt;="&amp;AG$3,Solicitudes!$E$3:$E$502,"&gt;="&amp;AG$3,Solicitudes!$G$3:$G$502,"Solicitada")+COUNTIFS(Solicitudes!$A$3:$A$502,$A80,Solicitudes!$D$3:$D$502,"&lt;="&amp;AG$3,Solicitudes!$E$3:$E$502,"&gt;="&amp;AG$3,Solicitudes!$G$3:$G$502,"Planificada")&gt;0,"P",""))))</f>
        <v/>
      </c>
    </row>
    <row r="81">
      <c r="A81">
        <f>IF(Saldos!A81="","",Saldos!A81)</f>
        <v/>
      </c>
      <c r="B81">
        <f>IF(A81="","",Saldos!B81)</f>
        <v/>
      </c>
      <c r="C81" s="27">
        <f>IF(OR(C$3="",$A81=""),"",IF(COUNTIFS(Solicitudes!$A$3:$A$502,$A81,Solicitudes!$D$3:$D$502,"&lt;="&amp;C$3,Solicitudes!$E$3:$E$502,"&gt;="&amp;C$3,Solicitudes!$G$3:$G$502,"Aprobada",Solicitudes!$L$3:$L$502,"&lt;&gt;Licencia",Solicitudes!$L$3:$L$502,"&lt;&gt;Ausencia")&gt;0,"V",IF(COUNTIFS(Solicitudes!$A$3:$A$502,$A81,Solicitudes!$D$3:$D$502,"&lt;="&amp;C$3,Solicitudes!$E$3:$E$502,"&gt;="&amp;C$3,Solicitudes!$G$3:$G$502,"Aprobada",Solicitudes!$L$3:$L$502,"Licencia")+COUNTIFS(Solicitudes!$A$3:$A$502,$A81,Solicitudes!$D$3:$D$502,"&lt;="&amp;C$3,Solicitudes!$E$3:$E$502,"&gt;="&amp;C$3,Solicitudes!$G$3:$G$502,"Aprobada",Solicitudes!$L$3:$L$502,"Ausencia")&gt;0,"L",IF(COUNTIFS(Solicitudes!$A$3:$A$502,$A81,Solicitudes!$D$3:$D$502,"&lt;="&amp;C$3,Solicitudes!$E$3:$E$502,"&gt;="&amp;C$3,Solicitudes!$G$3:$G$502,"Solicitada")+COUNTIFS(Solicitudes!$A$3:$A$502,$A81,Solicitudes!$D$3:$D$502,"&lt;="&amp;C$3,Solicitudes!$E$3:$E$502,"&gt;="&amp;C$3,Solicitudes!$G$3:$G$502,"Planificada")&gt;0,"P",""))))</f>
        <v/>
      </c>
      <c r="D81" s="27">
        <f>IF(OR(D$3="",$A81=""),"",IF(COUNTIFS(Solicitudes!$A$3:$A$502,$A81,Solicitudes!$D$3:$D$502,"&lt;="&amp;D$3,Solicitudes!$E$3:$E$502,"&gt;="&amp;D$3,Solicitudes!$G$3:$G$502,"Aprobada",Solicitudes!$L$3:$L$502,"&lt;&gt;Licencia",Solicitudes!$L$3:$L$502,"&lt;&gt;Ausencia")&gt;0,"V",IF(COUNTIFS(Solicitudes!$A$3:$A$502,$A81,Solicitudes!$D$3:$D$502,"&lt;="&amp;D$3,Solicitudes!$E$3:$E$502,"&gt;="&amp;D$3,Solicitudes!$G$3:$G$502,"Aprobada",Solicitudes!$L$3:$L$502,"Licencia")+COUNTIFS(Solicitudes!$A$3:$A$502,$A81,Solicitudes!$D$3:$D$502,"&lt;="&amp;D$3,Solicitudes!$E$3:$E$502,"&gt;="&amp;D$3,Solicitudes!$G$3:$G$502,"Aprobada",Solicitudes!$L$3:$L$502,"Ausencia")&gt;0,"L",IF(COUNTIFS(Solicitudes!$A$3:$A$502,$A81,Solicitudes!$D$3:$D$502,"&lt;="&amp;D$3,Solicitudes!$E$3:$E$502,"&gt;="&amp;D$3,Solicitudes!$G$3:$G$502,"Solicitada")+COUNTIFS(Solicitudes!$A$3:$A$502,$A81,Solicitudes!$D$3:$D$502,"&lt;="&amp;D$3,Solicitudes!$E$3:$E$502,"&gt;="&amp;D$3,Solicitudes!$G$3:$G$502,"Planificada")&gt;0,"P",""))))</f>
        <v/>
      </c>
      <c r="E81" s="27">
        <f>IF(OR(E$3="",$A81=""),"",IF(COUNTIFS(Solicitudes!$A$3:$A$502,$A81,Solicitudes!$D$3:$D$502,"&lt;="&amp;E$3,Solicitudes!$E$3:$E$502,"&gt;="&amp;E$3,Solicitudes!$G$3:$G$502,"Aprobada",Solicitudes!$L$3:$L$502,"&lt;&gt;Licencia",Solicitudes!$L$3:$L$502,"&lt;&gt;Ausencia")&gt;0,"V",IF(COUNTIFS(Solicitudes!$A$3:$A$502,$A81,Solicitudes!$D$3:$D$502,"&lt;="&amp;E$3,Solicitudes!$E$3:$E$502,"&gt;="&amp;E$3,Solicitudes!$G$3:$G$502,"Aprobada",Solicitudes!$L$3:$L$502,"Licencia")+COUNTIFS(Solicitudes!$A$3:$A$502,$A81,Solicitudes!$D$3:$D$502,"&lt;="&amp;E$3,Solicitudes!$E$3:$E$502,"&gt;="&amp;E$3,Solicitudes!$G$3:$G$502,"Aprobada",Solicitudes!$L$3:$L$502,"Ausencia")&gt;0,"L",IF(COUNTIFS(Solicitudes!$A$3:$A$502,$A81,Solicitudes!$D$3:$D$502,"&lt;="&amp;E$3,Solicitudes!$E$3:$E$502,"&gt;="&amp;E$3,Solicitudes!$G$3:$G$502,"Solicitada")+COUNTIFS(Solicitudes!$A$3:$A$502,$A81,Solicitudes!$D$3:$D$502,"&lt;="&amp;E$3,Solicitudes!$E$3:$E$502,"&gt;="&amp;E$3,Solicitudes!$G$3:$G$502,"Planificada")&gt;0,"P",""))))</f>
        <v/>
      </c>
      <c r="F81" s="27">
        <f>IF(OR(F$3="",$A81=""),"",IF(COUNTIFS(Solicitudes!$A$3:$A$502,$A81,Solicitudes!$D$3:$D$502,"&lt;="&amp;F$3,Solicitudes!$E$3:$E$502,"&gt;="&amp;F$3,Solicitudes!$G$3:$G$502,"Aprobada",Solicitudes!$L$3:$L$502,"&lt;&gt;Licencia",Solicitudes!$L$3:$L$502,"&lt;&gt;Ausencia")&gt;0,"V",IF(COUNTIFS(Solicitudes!$A$3:$A$502,$A81,Solicitudes!$D$3:$D$502,"&lt;="&amp;F$3,Solicitudes!$E$3:$E$502,"&gt;="&amp;F$3,Solicitudes!$G$3:$G$502,"Aprobada",Solicitudes!$L$3:$L$502,"Licencia")+COUNTIFS(Solicitudes!$A$3:$A$502,$A81,Solicitudes!$D$3:$D$502,"&lt;="&amp;F$3,Solicitudes!$E$3:$E$502,"&gt;="&amp;F$3,Solicitudes!$G$3:$G$502,"Aprobada",Solicitudes!$L$3:$L$502,"Ausencia")&gt;0,"L",IF(COUNTIFS(Solicitudes!$A$3:$A$502,$A81,Solicitudes!$D$3:$D$502,"&lt;="&amp;F$3,Solicitudes!$E$3:$E$502,"&gt;="&amp;F$3,Solicitudes!$G$3:$G$502,"Solicitada")+COUNTIFS(Solicitudes!$A$3:$A$502,$A81,Solicitudes!$D$3:$D$502,"&lt;="&amp;F$3,Solicitudes!$E$3:$E$502,"&gt;="&amp;F$3,Solicitudes!$G$3:$G$502,"Planificada")&gt;0,"P",""))))</f>
        <v/>
      </c>
      <c r="G81" s="27">
        <f>IF(OR(G$3="",$A81=""),"",IF(COUNTIFS(Solicitudes!$A$3:$A$502,$A81,Solicitudes!$D$3:$D$502,"&lt;="&amp;G$3,Solicitudes!$E$3:$E$502,"&gt;="&amp;G$3,Solicitudes!$G$3:$G$502,"Aprobada",Solicitudes!$L$3:$L$502,"&lt;&gt;Licencia",Solicitudes!$L$3:$L$502,"&lt;&gt;Ausencia")&gt;0,"V",IF(COUNTIFS(Solicitudes!$A$3:$A$502,$A81,Solicitudes!$D$3:$D$502,"&lt;="&amp;G$3,Solicitudes!$E$3:$E$502,"&gt;="&amp;G$3,Solicitudes!$G$3:$G$502,"Aprobada",Solicitudes!$L$3:$L$502,"Licencia")+COUNTIFS(Solicitudes!$A$3:$A$502,$A81,Solicitudes!$D$3:$D$502,"&lt;="&amp;G$3,Solicitudes!$E$3:$E$502,"&gt;="&amp;G$3,Solicitudes!$G$3:$G$502,"Aprobada",Solicitudes!$L$3:$L$502,"Ausencia")&gt;0,"L",IF(COUNTIFS(Solicitudes!$A$3:$A$502,$A81,Solicitudes!$D$3:$D$502,"&lt;="&amp;G$3,Solicitudes!$E$3:$E$502,"&gt;="&amp;G$3,Solicitudes!$G$3:$G$502,"Solicitada")+COUNTIFS(Solicitudes!$A$3:$A$502,$A81,Solicitudes!$D$3:$D$502,"&lt;="&amp;G$3,Solicitudes!$E$3:$E$502,"&gt;="&amp;G$3,Solicitudes!$G$3:$G$502,"Planificada")&gt;0,"P",""))))</f>
        <v/>
      </c>
      <c r="H81" s="27">
        <f>IF(OR(H$3="",$A81=""),"",IF(COUNTIFS(Solicitudes!$A$3:$A$502,$A81,Solicitudes!$D$3:$D$502,"&lt;="&amp;H$3,Solicitudes!$E$3:$E$502,"&gt;="&amp;H$3,Solicitudes!$G$3:$G$502,"Aprobada",Solicitudes!$L$3:$L$502,"&lt;&gt;Licencia",Solicitudes!$L$3:$L$502,"&lt;&gt;Ausencia")&gt;0,"V",IF(COUNTIFS(Solicitudes!$A$3:$A$502,$A81,Solicitudes!$D$3:$D$502,"&lt;="&amp;H$3,Solicitudes!$E$3:$E$502,"&gt;="&amp;H$3,Solicitudes!$G$3:$G$502,"Aprobada",Solicitudes!$L$3:$L$502,"Licencia")+COUNTIFS(Solicitudes!$A$3:$A$502,$A81,Solicitudes!$D$3:$D$502,"&lt;="&amp;H$3,Solicitudes!$E$3:$E$502,"&gt;="&amp;H$3,Solicitudes!$G$3:$G$502,"Aprobada",Solicitudes!$L$3:$L$502,"Ausencia")&gt;0,"L",IF(COUNTIFS(Solicitudes!$A$3:$A$502,$A81,Solicitudes!$D$3:$D$502,"&lt;="&amp;H$3,Solicitudes!$E$3:$E$502,"&gt;="&amp;H$3,Solicitudes!$G$3:$G$502,"Solicitada")+COUNTIFS(Solicitudes!$A$3:$A$502,$A81,Solicitudes!$D$3:$D$502,"&lt;="&amp;H$3,Solicitudes!$E$3:$E$502,"&gt;="&amp;H$3,Solicitudes!$G$3:$G$502,"Planificada")&gt;0,"P",""))))</f>
        <v/>
      </c>
      <c r="I81" s="27">
        <f>IF(OR(I$3="",$A81=""),"",IF(COUNTIFS(Solicitudes!$A$3:$A$502,$A81,Solicitudes!$D$3:$D$502,"&lt;="&amp;I$3,Solicitudes!$E$3:$E$502,"&gt;="&amp;I$3,Solicitudes!$G$3:$G$502,"Aprobada",Solicitudes!$L$3:$L$502,"&lt;&gt;Licencia",Solicitudes!$L$3:$L$502,"&lt;&gt;Ausencia")&gt;0,"V",IF(COUNTIFS(Solicitudes!$A$3:$A$502,$A81,Solicitudes!$D$3:$D$502,"&lt;="&amp;I$3,Solicitudes!$E$3:$E$502,"&gt;="&amp;I$3,Solicitudes!$G$3:$G$502,"Aprobada",Solicitudes!$L$3:$L$502,"Licencia")+COUNTIFS(Solicitudes!$A$3:$A$502,$A81,Solicitudes!$D$3:$D$502,"&lt;="&amp;I$3,Solicitudes!$E$3:$E$502,"&gt;="&amp;I$3,Solicitudes!$G$3:$G$502,"Aprobada",Solicitudes!$L$3:$L$502,"Ausencia")&gt;0,"L",IF(COUNTIFS(Solicitudes!$A$3:$A$502,$A81,Solicitudes!$D$3:$D$502,"&lt;="&amp;I$3,Solicitudes!$E$3:$E$502,"&gt;="&amp;I$3,Solicitudes!$G$3:$G$502,"Solicitada")+COUNTIFS(Solicitudes!$A$3:$A$502,$A81,Solicitudes!$D$3:$D$502,"&lt;="&amp;I$3,Solicitudes!$E$3:$E$502,"&gt;="&amp;I$3,Solicitudes!$G$3:$G$502,"Planificada")&gt;0,"P",""))))</f>
        <v/>
      </c>
      <c r="J81" s="27">
        <f>IF(OR(J$3="",$A81=""),"",IF(COUNTIFS(Solicitudes!$A$3:$A$502,$A81,Solicitudes!$D$3:$D$502,"&lt;="&amp;J$3,Solicitudes!$E$3:$E$502,"&gt;="&amp;J$3,Solicitudes!$G$3:$G$502,"Aprobada",Solicitudes!$L$3:$L$502,"&lt;&gt;Licencia",Solicitudes!$L$3:$L$502,"&lt;&gt;Ausencia")&gt;0,"V",IF(COUNTIFS(Solicitudes!$A$3:$A$502,$A81,Solicitudes!$D$3:$D$502,"&lt;="&amp;J$3,Solicitudes!$E$3:$E$502,"&gt;="&amp;J$3,Solicitudes!$G$3:$G$502,"Aprobada",Solicitudes!$L$3:$L$502,"Licencia")+COUNTIFS(Solicitudes!$A$3:$A$502,$A81,Solicitudes!$D$3:$D$502,"&lt;="&amp;J$3,Solicitudes!$E$3:$E$502,"&gt;="&amp;J$3,Solicitudes!$G$3:$G$502,"Aprobada",Solicitudes!$L$3:$L$502,"Ausencia")&gt;0,"L",IF(COUNTIFS(Solicitudes!$A$3:$A$502,$A81,Solicitudes!$D$3:$D$502,"&lt;="&amp;J$3,Solicitudes!$E$3:$E$502,"&gt;="&amp;J$3,Solicitudes!$G$3:$G$502,"Solicitada")+COUNTIFS(Solicitudes!$A$3:$A$502,$A81,Solicitudes!$D$3:$D$502,"&lt;="&amp;J$3,Solicitudes!$E$3:$E$502,"&gt;="&amp;J$3,Solicitudes!$G$3:$G$502,"Planificada")&gt;0,"P",""))))</f>
        <v/>
      </c>
      <c r="K81" s="27">
        <f>IF(OR(K$3="",$A81=""),"",IF(COUNTIFS(Solicitudes!$A$3:$A$502,$A81,Solicitudes!$D$3:$D$502,"&lt;="&amp;K$3,Solicitudes!$E$3:$E$502,"&gt;="&amp;K$3,Solicitudes!$G$3:$G$502,"Aprobada",Solicitudes!$L$3:$L$502,"&lt;&gt;Licencia",Solicitudes!$L$3:$L$502,"&lt;&gt;Ausencia")&gt;0,"V",IF(COUNTIFS(Solicitudes!$A$3:$A$502,$A81,Solicitudes!$D$3:$D$502,"&lt;="&amp;K$3,Solicitudes!$E$3:$E$502,"&gt;="&amp;K$3,Solicitudes!$G$3:$G$502,"Aprobada",Solicitudes!$L$3:$L$502,"Licencia")+COUNTIFS(Solicitudes!$A$3:$A$502,$A81,Solicitudes!$D$3:$D$502,"&lt;="&amp;K$3,Solicitudes!$E$3:$E$502,"&gt;="&amp;K$3,Solicitudes!$G$3:$G$502,"Aprobada",Solicitudes!$L$3:$L$502,"Ausencia")&gt;0,"L",IF(COUNTIFS(Solicitudes!$A$3:$A$502,$A81,Solicitudes!$D$3:$D$502,"&lt;="&amp;K$3,Solicitudes!$E$3:$E$502,"&gt;="&amp;K$3,Solicitudes!$G$3:$G$502,"Solicitada")+COUNTIFS(Solicitudes!$A$3:$A$502,$A81,Solicitudes!$D$3:$D$502,"&lt;="&amp;K$3,Solicitudes!$E$3:$E$502,"&gt;="&amp;K$3,Solicitudes!$G$3:$G$502,"Planificada")&gt;0,"P",""))))</f>
        <v/>
      </c>
      <c r="L81" s="27">
        <f>IF(OR(L$3="",$A81=""),"",IF(COUNTIFS(Solicitudes!$A$3:$A$502,$A81,Solicitudes!$D$3:$D$502,"&lt;="&amp;L$3,Solicitudes!$E$3:$E$502,"&gt;="&amp;L$3,Solicitudes!$G$3:$G$502,"Aprobada",Solicitudes!$L$3:$L$502,"&lt;&gt;Licencia",Solicitudes!$L$3:$L$502,"&lt;&gt;Ausencia")&gt;0,"V",IF(COUNTIFS(Solicitudes!$A$3:$A$502,$A81,Solicitudes!$D$3:$D$502,"&lt;="&amp;L$3,Solicitudes!$E$3:$E$502,"&gt;="&amp;L$3,Solicitudes!$G$3:$G$502,"Aprobada",Solicitudes!$L$3:$L$502,"Licencia")+COUNTIFS(Solicitudes!$A$3:$A$502,$A81,Solicitudes!$D$3:$D$502,"&lt;="&amp;L$3,Solicitudes!$E$3:$E$502,"&gt;="&amp;L$3,Solicitudes!$G$3:$G$502,"Aprobada",Solicitudes!$L$3:$L$502,"Ausencia")&gt;0,"L",IF(COUNTIFS(Solicitudes!$A$3:$A$502,$A81,Solicitudes!$D$3:$D$502,"&lt;="&amp;L$3,Solicitudes!$E$3:$E$502,"&gt;="&amp;L$3,Solicitudes!$G$3:$G$502,"Solicitada")+COUNTIFS(Solicitudes!$A$3:$A$502,$A81,Solicitudes!$D$3:$D$502,"&lt;="&amp;L$3,Solicitudes!$E$3:$E$502,"&gt;="&amp;L$3,Solicitudes!$G$3:$G$502,"Planificada")&gt;0,"P",""))))</f>
        <v/>
      </c>
      <c r="M81" s="27">
        <f>IF(OR(M$3="",$A81=""),"",IF(COUNTIFS(Solicitudes!$A$3:$A$502,$A81,Solicitudes!$D$3:$D$502,"&lt;="&amp;M$3,Solicitudes!$E$3:$E$502,"&gt;="&amp;M$3,Solicitudes!$G$3:$G$502,"Aprobada",Solicitudes!$L$3:$L$502,"&lt;&gt;Licencia",Solicitudes!$L$3:$L$502,"&lt;&gt;Ausencia")&gt;0,"V",IF(COUNTIFS(Solicitudes!$A$3:$A$502,$A81,Solicitudes!$D$3:$D$502,"&lt;="&amp;M$3,Solicitudes!$E$3:$E$502,"&gt;="&amp;M$3,Solicitudes!$G$3:$G$502,"Aprobada",Solicitudes!$L$3:$L$502,"Licencia")+COUNTIFS(Solicitudes!$A$3:$A$502,$A81,Solicitudes!$D$3:$D$502,"&lt;="&amp;M$3,Solicitudes!$E$3:$E$502,"&gt;="&amp;M$3,Solicitudes!$G$3:$G$502,"Aprobada",Solicitudes!$L$3:$L$502,"Ausencia")&gt;0,"L",IF(COUNTIFS(Solicitudes!$A$3:$A$502,$A81,Solicitudes!$D$3:$D$502,"&lt;="&amp;M$3,Solicitudes!$E$3:$E$502,"&gt;="&amp;M$3,Solicitudes!$G$3:$G$502,"Solicitada")+COUNTIFS(Solicitudes!$A$3:$A$502,$A81,Solicitudes!$D$3:$D$502,"&lt;="&amp;M$3,Solicitudes!$E$3:$E$502,"&gt;="&amp;M$3,Solicitudes!$G$3:$G$502,"Planificada")&gt;0,"P",""))))</f>
        <v/>
      </c>
      <c r="N81" s="27">
        <f>IF(OR(N$3="",$A81=""),"",IF(COUNTIFS(Solicitudes!$A$3:$A$502,$A81,Solicitudes!$D$3:$D$502,"&lt;="&amp;N$3,Solicitudes!$E$3:$E$502,"&gt;="&amp;N$3,Solicitudes!$G$3:$G$502,"Aprobada",Solicitudes!$L$3:$L$502,"&lt;&gt;Licencia",Solicitudes!$L$3:$L$502,"&lt;&gt;Ausencia")&gt;0,"V",IF(COUNTIFS(Solicitudes!$A$3:$A$502,$A81,Solicitudes!$D$3:$D$502,"&lt;="&amp;N$3,Solicitudes!$E$3:$E$502,"&gt;="&amp;N$3,Solicitudes!$G$3:$G$502,"Aprobada",Solicitudes!$L$3:$L$502,"Licencia")+COUNTIFS(Solicitudes!$A$3:$A$502,$A81,Solicitudes!$D$3:$D$502,"&lt;="&amp;N$3,Solicitudes!$E$3:$E$502,"&gt;="&amp;N$3,Solicitudes!$G$3:$G$502,"Aprobada",Solicitudes!$L$3:$L$502,"Ausencia")&gt;0,"L",IF(COUNTIFS(Solicitudes!$A$3:$A$502,$A81,Solicitudes!$D$3:$D$502,"&lt;="&amp;N$3,Solicitudes!$E$3:$E$502,"&gt;="&amp;N$3,Solicitudes!$G$3:$G$502,"Solicitada")+COUNTIFS(Solicitudes!$A$3:$A$502,$A81,Solicitudes!$D$3:$D$502,"&lt;="&amp;N$3,Solicitudes!$E$3:$E$502,"&gt;="&amp;N$3,Solicitudes!$G$3:$G$502,"Planificada")&gt;0,"P",""))))</f>
        <v/>
      </c>
      <c r="O81" s="27">
        <f>IF(OR(O$3="",$A81=""),"",IF(COUNTIFS(Solicitudes!$A$3:$A$502,$A81,Solicitudes!$D$3:$D$502,"&lt;="&amp;O$3,Solicitudes!$E$3:$E$502,"&gt;="&amp;O$3,Solicitudes!$G$3:$G$502,"Aprobada",Solicitudes!$L$3:$L$502,"&lt;&gt;Licencia",Solicitudes!$L$3:$L$502,"&lt;&gt;Ausencia")&gt;0,"V",IF(COUNTIFS(Solicitudes!$A$3:$A$502,$A81,Solicitudes!$D$3:$D$502,"&lt;="&amp;O$3,Solicitudes!$E$3:$E$502,"&gt;="&amp;O$3,Solicitudes!$G$3:$G$502,"Aprobada",Solicitudes!$L$3:$L$502,"Licencia")+COUNTIFS(Solicitudes!$A$3:$A$502,$A81,Solicitudes!$D$3:$D$502,"&lt;="&amp;O$3,Solicitudes!$E$3:$E$502,"&gt;="&amp;O$3,Solicitudes!$G$3:$G$502,"Aprobada",Solicitudes!$L$3:$L$502,"Ausencia")&gt;0,"L",IF(COUNTIFS(Solicitudes!$A$3:$A$502,$A81,Solicitudes!$D$3:$D$502,"&lt;="&amp;O$3,Solicitudes!$E$3:$E$502,"&gt;="&amp;O$3,Solicitudes!$G$3:$G$502,"Solicitada")+COUNTIFS(Solicitudes!$A$3:$A$502,$A81,Solicitudes!$D$3:$D$502,"&lt;="&amp;O$3,Solicitudes!$E$3:$E$502,"&gt;="&amp;O$3,Solicitudes!$G$3:$G$502,"Planificada")&gt;0,"P",""))))</f>
        <v/>
      </c>
      <c r="P81" s="27">
        <f>IF(OR(P$3="",$A81=""),"",IF(COUNTIFS(Solicitudes!$A$3:$A$502,$A81,Solicitudes!$D$3:$D$502,"&lt;="&amp;P$3,Solicitudes!$E$3:$E$502,"&gt;="&amp;P$3,Solicitudes!$G$3:$G$502,"Aprobada",Solicitudes!$L$3:$L$502,"&lt;&gt;Licencia",Solicitudes!$L$3:$L$502,"&lt;&gt;Ausencia")&gt;0,"V",IF(COUNTIFS(Solicitudes!$A$3:$A$502,$A81,Solicitudes!$D$3:$D$502,"&lt;="&amp;P$3,Solicitudes!$E$3:$E$502,"&gt;="&amp;P$3,Solicitudes!$G$3:$G$502,"Aprobada",Solicitudes!$L$3:$L$502,"Licencia")+COUNTIFS(Solicitudes!$A$3:$A$502,$A81,Solicitudes!$D$3:$D$502,"&lt;="&amp;P$3,Solicitudes!$E$3:$E$502,"&gt;="&amp;P$3,Solicitudes!$G$3:$G$502,"Aprobada",Solicitudes!$L$3:$L$502,"Ausencia")&gt;0,"L",IF(COUNTIFS(Solicitudes!$A$3:$A$502,$A81,Solicitudes!$D$3:$D$502,"&lt;="&amp;P$3,Solicitudes!$E$3:$E$502,"&gt;="&amp;P$3,Solicitudes!$G$3:$G$502,"Solicitada")+COUNTIFS(Solicitudes!$A$3:$A$502,$A81,Solicitudes!$D$3:$D$502,"&lt;="&amp;P$3,Solicitudes!$E$3:$E$502,"&gt;="&amp;P$3,Solicitudes!$G$3:$G$502,"Planificada")&gt;0,"P",""))))</f>
        <v/>
      </c>
      <c r="Q81" s="27">
        <f>IF(OR(Q$3="",$A81=""),"",IF(COUNTIFS(Solicitudes!$A$3:$A$502,$A81,Solicitudes!$D$3:$D$502,"&lt;="&amp;Q$3,Solicitudes!$E$3:$E$502,"&gt;="&amp;Q$3,Solicitudes!$G$3:$G$502,"Aprobada",Solicitudes!$L$3:$L$502,"&lt;&gt;Licencia",Solicitudes!$L$3:$L$502,"&lt;&gt;Ausencia")&gt;0,"V",IF(COUNTIFS(Solicitudes!$A$3:$A$502,$A81,Solicitudes!$D$3:$D$502,"&lt;="&amp;Q$3,Solicitudes!$E$3:$E$502,"&gt;="&amp;Q$3,Solicitudes!$G$3:$G$502,"Aprobada",Solicitudes!$L$3:$L$502,"Licencia")+COUNTIFS(Solicitudes!$A$3:$A$502,$A81,Solicitudes!$D$3:$D$502,"&lt;="&amp;Q$3,Solicitudes!$E$3:$E$502,"&gt;="&amp;Q$3,Solicitudes!$G$3:$G$502,"Aprobada",Solicitudes!$L$3:$L$502,"Ausencia")&gt;0,"L",IF(COUNTIFS(Solicitudes!$A$3:$A$502,$A81,Solicitudes!$D$3:$D$502,"&lt;="&amp;Q$3,Solicitudes!$E$3:$E$502,"&gt;="&amp;Q$3,Solicitudes!$G$3:$G$502,"Solicitada")+COUNTIFS(Solicitudes!$A$3:$A$502,$A81,Solicitudes!$D$3:$D$502,"&lt;="&amp;Q$3,Solicitudes!$E$3:$E$502,"&gt;="&amp;Q$3,Solicitudes!$G$3:$G$502,"Planificada")&gt;0,"P",""))))</f>
        <v/>
      </c>
      <c r="R81" s="27">
        <f>IF(OR(R$3="",$A81=""),"",IF(COUNTIFS(Solicitudes!$A$3:$A$502,$A81,Solicitudes!$D$3:$D$502,"&lt;="&amp;R$3,Solicitudes!$E$3:$E$502,"&gt;="&amp;R$3,Solicitudes!$G$3:$G$502,"Aprobada",Solicitudes!$L$3:$L$502,"&lt;&gt;Licencia",Solicitudes!$L$3:$L$502,"&lt;&gt;Ausencia")&gt;0,"V",IF(COUNTIFS(Solicitudes!$A$3:$A$502,$A81,Solicitudes!$D$3:$D$502,"&lt;="&amp;R$3,Solicitudes!$E$3:$E$502,"&gt;="&amp;R$3,Solicitudes!$G$3:$G$502,"Aprobada",Solicitudes!$L$3:$L$502,"Licencia")+COUNTIFS(Solicitudes!$A$3:$A$502,$A81,Solicitudes!$D$3:$D$502,"&lt;="&amp;R$3,Solicitudes!$E$3:$E$502,"&gt;="&amp;R$3,Solicitudes!$G$3:$G$502,"Aprobada",Solicitudes!$L$3:$L$502,"Ausencia")&gt;0,"L",IF(COUNTIFS(Solicitudes!$A$3:$A$502,$A81,Solicitudes!$D$3:$D$502,"&lt;="&amp;R$3,Solicitudes!$E$3:$E$502,"&gt;="&amp;R$3,Solicitudes!$G$3:$G$502,"Solicitada")+COUNTIFS(Solicitudes!$A$3:$A$502,$A81,Solicitudes!$D$3:$D$502,"&lt;="&amp;R$3,Solicitudes!$E$3:$E$502,"&gt;="&amp;R$3,Solicitudes!$G$3:$G$502,"Planificada")&gt;0,"P",""))))</f>
        <v/>
      </c>
      <c r="S81" s="27">
        <f>IF(OR(S$3="",$A81=""),"",IF(COUNTIFS(Solicitudes!$A$3:$A$502,$A81,Solicitudes!$D$3:$D$502,"&lt;="&amp;S$3,Solicitudes!$E$3:$E$502,"&gt;="&amp;S$3,Solicitudes!$G$3:$G$502,"Aprobada",Solicitudes!$L$3:$L$502,"&lt;&gt;Licencia",Solicitudes!$L$3:$L$502,"&lt;&gt;Ausencia")&gt;0,"V",IF(COUNTIFS(Solicitudes!$A$3:$A$502,$A81,Solicitudes!$D$3:$D$502,"&lt;="&amp;S$3,Solicitudes!$E$3:$E$502,"&gt;="&amp;S$3,Solicitudes!$G$3:$G$502,"Aprobada",Solicitudes!$L$3:$L$502,"Licencia")+COUNTIFS(Solicitudes!$A$3:$A$502,$A81,Solicitudes!$D$3:$D$502,"&lt;="&amp;S$3,Solicitudes!$E$3:$E$502,"&gt;="&amp;S$3,Solicitudes!$G$3:$G$502,"Aprobada",Solicitudes!$L$3:$L$502,"Ausencia")&gt;0,"L",IF(COUNTIFS(Solicitudes!$A$3:$A$502,$A81,Solicitudes!$D$3:$D$502,"&lt;="&amp;S$3,Solicitudes!$E$3:$E$502,"&gt;="&amp;S$3,Solicitudes!$G$3:$G$502,"Solicitada")+COUNTIFS(Solicitudes!$A$3:$A$502,$A81,Solicitudes!$D$3:$D$502,"&lt;="&amp;S$3,Solicitudes!$E$3:$E$502,"&gt;="&amp;S$3,Solicitudes!$G$3:$G$502,"Planificada")&gt;0,"P",""))))</f>
        <v/>
      </c>
      <c r="T81" s="27">
        <f>IF(OR(T$3="",$A81=""),"",IF(COUNTIFS(Solicitudes!$A$3:$A$502,$A81,Solicitudes!$D$3:$D$502,"&lt;="&amp;T$3,Solicitudes!$E$3:$E$502,"&gt;="&amp;T$3,Solicitudes!$G$3:$G$502,"Aprobada",Solicitudes!$L$3:$L$502,"&lt;&gt;Licencia",Solicitudes!$L$3:$L$502,"&lt;&gt;Ausencia")&gt;0,"V",IF(COUNTIFS(Solicitudes!$A$3:$A$502,$A81,Solicitudes!$D$3:$D$502,"&lt;="&amp;T$3,Solicitudes!$E$3:$E$502,"&gt;="&amp;T$3,Solicitudes!$G$3:$G$502,"Aprobada",Solicitudes!$L$3:$L$502,"Licencia")+COUNTIFS(Solicitudes!$A$3:$A$502,$A81,Solicitudes!$D$3:$D$502,"&lt;="&amp;T$3,Solicitudes!$E$3:$E$502,"&gt;="&amp;T$3,Solicitudes!$G$3:$G$502,"Aprobada",Solicitudes!$L$3:$L$502,"Ausencia")&gt;0,"L",IF(COUNTIFS(Solicitudes!$A$3:$A$502,$A81,Solicitudes!$D$3:$D$502,"&lt;="&amp;T$3,Solicitudes!$E$3:$E$502,"&gt;="&amp;T$3,Solicitudes!$G$3:$G$502,"Solicitada")+COUNTIFS(Solicitudes!$A$3:$A$502,$A81,Solicitudes!$D$3:$D$502,"&lt;="&amp;T$3,Solicitudes!$E$3:$E$502,"&gt;="&amp;T$3,Solicitudes!$G$3:$G$502,"Planificada")&gt;0,"P",""))))</f>
        <v/>
      </c>
      <c r="U81" s="27">
        <f>IF(OR(U$3="",$A81=""),"",IF(COUNTIFS(Solicitudes!$A$3:$A$502,$A81,Solicitudes!$D$3:$D$502,"&lt;="&amp;U$3,Solicitudes!$E$3:$E$502,"&gt;="&amp;U$3,Solicitudes!$G$3:$G$502,"Aprobada",Solicitudes!$L$3:$L$502,"&lt;&gt;Licencia",Solicitudes!$L$3:$L$502,"&lt;&gt;Ausencia")&gt;0,"V",IF(COUNTIFS(Solicitudes!$A$3:$A$502,$A81,Solicitudes!$D$3:$D$502,"&lt;="&amp;U$3,Solicitudes!$E$3:$E$502,"&gt;="&amp;U$3,Solicitudes!$G$3:$G$502,"Aprobada",Solicitudes!$L$3:$L$502,"Licencia")+COUNTIFS(Solicitudes!$A$3:$A$502,$A81,Solicitudes!$D$3:$D$502,"&lt;="&amp;U$3,Solicitudes!$E$3:$E$502,"&gt;="&amp;U$3,Solicitudes!$G$3:$G$502,"Aprobada",Solicitudes!$L$3:$L$502,"Ausencia")&gt;0,"L",IF(COUNTIFS(Solicitudes!$A$3:$A$502,$A81,Solicitudes!$D$3:$D$502,"&lt;="&amp;U$3,Solicitudes!$E$3:$E$502,"&gt;="&amp;U$3,Solicitudes!$G$3:$G$502,"Solicitada")+COUNTIFS(Solicitudes!$A$3:$A$502,$A81,Solicitudes!$D$3:$D$502,"&lt;="&amp;U$3,Solicitudes!$E$3:$E$502,"&gt;="&amp;U$3,Solicitudes!$G$3:$G$502,"Planificada")&gt;0,"P",""))))</f>
        <v/>
      </c>
      <c r="V81" s="27">
        <f>IF(OR(V$3="",$A81=""),"",IF(COUNTIFS(Solicitudes!$A$3:$A$502,$A81,Solicitudes!$D$3:$D$502,"&lt;="&amp;V$3,Solicitudes!$E$3:$E$502,"&gt;="&amp;V$3,Solicitudes!$G$3:$G$502,"Aprobada",Solicitudes!$L$3:$L$502,"&lt;&gt;Licencia",Solicitudes!$L$3:$L$502,"&lt;&gt;Ausencia")&gt;0,"V",IF(COUNTIFS(Solicitudes!$A$3:$A$502,$A81,Solicitudes!$D$3:$D$502,"&lt;="&amp;V$3,Solicitudes!$E$3:$E$502,"&gt;="&amp;V$3,Solicitudes!$G$3:$G$502,"Aprobada",Solicitudes!$L$3:$L$502,"Licencia")+COUNTIFS(Solicitudes!$A$3:$A$502,$A81,Solicitudes!$D$3:$D$502,"&lt;="&amp;V$3,Solicitudes!$E$3:$E$502,"&gt;="&amp;V$3,Solicitudes!$G$3:$G$502,"Aprobada",Solicitudes!$L$3:$L$502,"Ausencia")&gt;0,"L",IF(COUNTIFS(Solicitudes!$A$3:$A$502,$A81,Solicitudes!$D$3:$D$502,"&lt;="&amp;V$3,Solicitudes!$E$3:$E$502,"&gt;="&amp;V$3,Solicitudes!$G$3:$G$502,"Solicitada")+COUNTIFS(Solicitudes!$A$3:$A$502,$A81,Solicitudes!$D$3:$D$502,"&lt;="&amp;V$3,Solicitudes!$E$3:$E$502,"&gt;="&amp;V$3,Solicitudes!$G$3:$G$502,"Planificada")&gt;0,"P",""))))</f>
        <v/>
      </c>
      <c r="W81" s="27">
        <f>IF(OR(W$3="",$A81=""),"",IF(COUNTIFS(Solicitudes!$A$3:$A$502,$A81,Solicitudes!$D$3:$D$502,"&lt;="&amp;W$3,Solicitudes!$E$3:$E$502,"&gt;="&amp;W$3,Solicitudes!$G$3:$G$502,"Aprobada",Solicitudes!$L$3:$L$502,"&lt;&gt;Licencia",Solicitudes!$L$3:$L$502,"&lt;&gt;Ausencia")&gt;0,"V",IF(COUNTIFS(Solicitudes!$A$3:$A$502,$A81,Solicitudes!$D$3:$D$502,"&lt;="&amp;W$3,Solicitudes!$E$3:$E$502,"&gt;="&amp;W$3,Solicitudes!$G$3:$G$502,"Aprobada",Solicitudes!$L$3:$L$502,"Licencia")+COUNTIFS(Solicitudes!$A$3:$A$502,$A81,Solicitudes!$D$3:$D$502,"&lt;="&amp;W$3,Solicitudes!$E$3:$E$502,"&gt;="&amp;W$3,Solicitudes!$G$3:$G$502,"Aprobada",Solicitudes!$L$3:$L$502,"Ausencia")&gt;0,"L",IF(COUNTIFS(Solicitudes!$A$3:$A$502,$A81,Solicitudes!$D$3:$D$502,"&lt;="&amp;W$3,Solicitudes!$E$3:$E$502,"&gt;="&amp;W$3,Solicitudes!$G$3:$G$502,"Solicitada")+COUNTIFS(Solicitudes!$A$3:$A$502,$A81,Solicitudes!$D$3:$D$502,"&lt;="&amp;W$3,Solicitudes!$E$3:$E$502,"&gt;="&amp;W$3,Solicitudes!$G$3:$G$502,"Planificada")&gt;0,"P",""))))</f>
        <v/>
      </c>
      <c r="X81" s="27">
        <f>IF(OR(X$3="",$A81=""),"",IF(COUNTIFS(Solicitudes!$A$3:$A$502,$A81,Solicitudes!$D$3:$D$502,"&lt;="&amp;X$3,Solicitudes!$E$3:$E$502,"&gt;="&amp;X$3,Solicitudes!$G$3:$G$502,"Aprobada",Solicitudes!$L$3:$L$502,"&lt;&gt;Licencia",Solicitudes!$L$3:$L$502,"&lt;&gt;Ausencia")&gt;0,"V",IF(COUNTIFS(Solicitudes!$A$3:$A$502,$A81,Solicitudes!$D$3:$D$502,"&lt;="&amp;X$3,Solicitudes!$E$3:$E$502,"&gt;="&amp;X$3,Solicitudes!$G$3:$G$502,"Aprobada",Solicitudes!$L$3:$L$502,"Licencia")+COUNTIFS(Solicitudes!$A$3:$A$502,$A81,Solicitudes!$D$3:$D$502,"&lt;="&amp;X$3,Solicitudes!$E$3:$E$502,"&gt;="&amp;X$3,Solicitudes!$G$3:$G$502,"Aprobada",Solicitudes!$L$3:$L$502,"Ausencia")&gt;0,"L",IF(COUNTIFS(Solicitudes!$A$3:$A$502,$A81,Solicitudes!$D$3:$D$502,"&lt;="&amp;X$3,Solicitudes!$E$3:$E$502,"&gt;="&amp;X$3,Solicitudes!$G$3:$G$502,"Solicitada")+COUNTIFS(Solicitudes!$A$3:$A$502,$A81,Solicitudes!$D$3:$D$502,"&lt;="&amp;X$3,Solicitudes!$E$3:$E$502,"&gt;="&amp;X$3,Solicitudes!$G$3:$G$502,"Planificada")&gt;0,"P",""))))</f>
        <v/>
      </c>
      <c r="Y81" s="27">
        <f>IF(OR(Y$3="",$A81=""),"",IF(COUNTIFS(Solicitudes!$A$3:$A$502,$A81,Solicitudes!$D$3:$D$502,"&lt;="&amp;Y$3,Solicitudes!$E$3:$E$502,"&gt;="&amp;Y$3,Solicitudes!$G$3:$G$502,"Aprobada",Solicitudes!$L$3:$L$502,"&lt;&gt;Licencia",Solicitudes!$L$3:$L$502,"&lt;&gt;Ausencia")&gt;0,"V",IF(COUNTIFS(Solicitudes!$A$3:$A$502,$A81,Solicitudes!$D$3:$D$502,"&lt;="&amp;Y$3,Solicitudes!$E$3:$E$502,"&gt;="&amp;Y$3,Solicitudes!$G$3:$G$502,"Aprobada",Solicitudes!$L$3:$L$502,"Licencia")+COUNTIFS(Solicitudes!$A$3:$A$502,$A81,Solicitudes!$D$3:$D$502,"&lt;="&amp;Y$3,Solicitudes!$E$3:$E$502,"&gt;="&amp;Y$3,Solicitudes!$G$3:$G$502,"Aprobada",Solicitudes!$L$3:$L$502,"Ausencia")&gt;0,"L",IF(COUNTIFS(Solicitudes!$A$3:$A$502,$A81,Solicitudes!$D$3:$D$502,"&lt;="&amp;Y$3,Solicitudes!$E$3:$E$502,"&gt;="&amp;Y$3,Solicitudes!$G$3:$G$502,"Solicitada")+COUNTIFS(Solicitudes!$A$3:$A$502,$A81,Solicitudes!$D$3:$D$502,"&lt;="&amp;Y$3,Solicitudes!$E$3:$E$502,"&gt;="&amp;Y$3,Solicitudes!$G$3:$G$502,"Planificada")&gt;0,"P",""))))</f>
        <v/>
      </c>
      <c r="Z81" s="27">
        <f>IF(OR(Z$3="",$A81=""),"",IF(COUNTIFS(Solicitudes!$A$3:$A$502,$A81,Solicitudes!$D$3:$D$502,"&lt;="&amp;Z$3,Solicitudes!$E$3:$E$502,"&gt;="&amp;Z$3,Solicitudes!$G$3:$G$502,"Aprobada",Solicitudes!$L$3:$L$502,"&lt;&gt;Licencia",Solicitudes!$L$3:$L$502,"&lt;&gt;Ausencia")&gt;0,"V",IF(COUNTIFS(Solicitudes!$A$3:$A$502,$A81,Solicitudes!$D$3:$D$502,"&lt;="&amp;Z$3,Solicitudes!$E$3:$E$502,"&gt;="&amp;Z$3,Solicitudes!$G$3:$G$502,"Aprobada",Solicitudes!$L$3:$L$502,"Licencia")+COUNTIFS(Solicitudes!$A$3:$A$502,$A81,Solicitudes!$D$3:$D$502,"&lt;="&amp;Z$3,Solicitudes!$E$3:$E$502,"&gt;="&amp;Z$3,Solicitudes!$G$3:$G$502,"Aprobada",Solicitudes!$L$3:$L$502,"Ausencia")&gt;0,"L",IF(COUNTIFS(Solicitudes!$A$3:$A$502,$A81,Solicitudes!$D$3:$D$502,"&lt;="&amp;Z$3,Solicitudes!$E$3:$E$502,"&gt;="&amp;Z$3,Solicitudes!$G$3:$G$502,"Solicitada")+COUNTIFS(Solicitudes!$A$3:$A$502,$A81,Solicitudes!$D$3:$D$502,"&lt;="&amp;Z$3,Solicitudes!$E$3:$E$502,"&gt;="&amp;Z$3,Solicitudes!$G$3:$G$502,"Planificada")&gt;0,"P",""))))</f>
        <v/>
      </c>
      <c r="AA81" s="27">
        <f>IF(OR(AA$3="",$A81=""),"",IF(COUNTIFS(Solicitudes!$A$3:$A$502,$A81,Solicitudes!$D$3:$D$502,"&lt;="&amp;AA$3,Solicitudes!$E$3:$E$502,"&gt;="&amp;AA$3,Solicitudes!$G$3:$G$502,"Aprobada",Solicitudes!$L$3:$L$502,"&lt;&gt;Licencia",Solicitudes!$L$3:$L$502,"&lt;&gt;Ausencia")&gt;0,"V",IF(COUNTIFS(Solicitudes!$A$3:$A$502,$A81,Solicitudes!$D$3:$D$502,"&lt;="&amp;AA$3,Solicitudes!$E$3:$E$502,"&gt;="&amp;AA$3,Solicitudes!$G$3:$G$502,"Aprobada",Solicitudes!$L$3:$L$502,"Licencia")+COUNTIFS(Solicitudes!$A$3:$A$502,$A81,Solicitudes!$D$3:$D$502,"&lt;="&amp;AA$3,Solicitudes!$E$3:$E$502,"&gt;="&amp;AA$3,Solicitudes!$G$3:$G$502,"Aprobada",Solicitudes!$L$3:$L$502,"Ausencia")&gt;0,"L",IF(COUNTIFS(Solicitudes!$A$3:$A$502,$A81,Solicitudes!$D$3:$D$502,"&lt;="&amp;AA$3,Solicitudes!$E$3:$E$502,"&gt;="&amp;AA$3,Solicitudes!$G$3:$G$502,"Solicitada")+COUNTIFS(Solicitudes!$A$3:$A$502,$A81,Solicitudes!$D$3:$D$502,"&lt;="&amp;AA$3,Solicitudes!$E$3:$E$502,"&gt;="&amp;AA$3,Solicitudes!$G$3:$G$502,"Planificada")&gt;0,"P",""))))</f>
        <v/>
      </c>
      <c r="AB81" s="27">
        <f>IF(OR(AB$3="",$A81=""),"",IF(COUNTIFS(Solicitudes!$A$3:$A$502,$A81,Solicitudes!$D$3:$D$502,"&lt;="&amp;AB$3,Solicitudes!$E$3:$E$502,"&gt;="&amp;AB$3,Solicitudes!$G$3:$G$502,"Aprobada",Solicitudes!$L$3:$L$502,"&lt;&gt;Licencia",Solicitudes!$L$3:$L$502,"&lt;&gt;Ausencia")&gt;0,"V",IF(COUNTIFS(Solicitudes!$A$3:$A$502,$A81,Solicitudes!$D$3:$D$502,"&lt;="&amp;AB$3,Solicitudes!$E$3:$E$502,"&gt;="&amp;AB$3,Solicitudes!$G$3:$G$502,"Aprobada",Solicitudes!$L$3:$L$502,"Licencia")+COUNTIFS(Solicitudes!$A$3:$A$502,$A81,Solicitudes!$D$3:$D$502,"&lt;="&amp;AB$3,Solicitudes!$E$3:$E$502,"&gt;="&amp;AB$3,Solicitudes!$G$3:$G$502,"Aprobada",Solicitudes!$L$3:$L$502,"Ausencia")&gt;0,"L",IF(COUNTIFS(Solicitudes!$A$3:$A$502,$A81,Solicitudes!$D$3:$D$502,"&lt;="&amp;AB$3,Solicitudes!$E$3:$E$502,"&gt;="&amp;AB$3,Solicitudes!$G$3:$G$502,"Solicitada")+COUNTIFS(Solicitudes!$A$3:$A$502,$A81,Solicitudes!$D$3:$D$502,"&lt;="&amp;AB$3,Solicitudes!$E$3:$E$502,"&gt;="&amp;AB$3,Solicitudes!$G$3:$G$502,"Planificada")&gt;0,"P",""))))</f>
        <v/>
      </c>
      <c r="AC81" s="27">
        <f>IF(OR(AC$3="",$A81=""),"",IF(COUNTIFS(Solicitudes!$A$3:$A$502,$A81,Solicitudes!$D$3:$D$502,"&lt;="&amp;AC$3,Solicitudes!$E$3:$E$502,"&gt;="&amp;AC$3,Solicitudes!$G$3:$G$502,"Aprobada",Solicitudes!$L$3:$L$502,"&lt;&gt;Licencia",Solicitudes!$L$3:$L$502,"&lt;&gt;Ausencia")&gt;0,"V",IF(COUNTIFS(Solicitudes!$A$3:$A$502,$A81,Solicitudes!$D$3:$D$502,"&lt;="&amp;AC$3,Solicitudes!$E$3:$E$502,"&gt;="&amp;AC$3,Solicitudes!$G$3:$G$502,"Aprobada",Solicitudes!$L$3:$L$502,"Licencia")+COUNTIFS(Solicitudes!$A$3:$A$502,$A81,Solicitudes!$D$3:$D$502,"&lt;="&amp;AC$3,Solicitudes!$E$3:$E$502,"&gt;="&amp;AC$3,Solicitudes!$G$3:$G$502,"Aprobada",Solicitudes!$L$3:$L$502,"Ausencia")&gt;0,"L",IF(COUNTIFS(Solicitudes!$A$3:$A$502,$A81,Solicitudes!$D$3:$D$502,"&lt;="&amp;AC$3,Solicitudes!$E$3:$E$502,"&gt;="&amp;AC$3,Solicitudes!$G$3:$G$502,"Solicitada")+COUNTIFS(Solicitudes!$A$3:$A$502,$A81,Solicitudes!$D$3:$D$502,"&lt;="&amp;AC$3,Solicitudes!$E$3:$E$502,"&gt;="&amp;AC$3,Solicitudes!$G$3:$G$502,"Planificada")&gt;0,"P",""))))</f>
        <v/>
      </c>
      <c r="AD81" s="27">
        <f>IF(OR(AD$3="",$A81=""),"",IF(COUNTIFS(Solicitudes!$A$3:$A$502,$A81,Solicitudes!$D$3:$D$502,"&lt;="&amp;AD$3,Solicitudes!$E$3:$E$502,"&gt;="&amp;AD$3,Solicitudes!$G$3:$G$502,"Aprobada",Solicitudes!$L$3:$L$502,"&lt;&gt;Licencia",Solicitudes!$L$3:$L$502,"&lt;&gt;Ausencia")&gt;0,"V",IF(COUNTIFS(Solicitudes!$A$3:$A$502,$A81,Solicitudes!$D$3:$D$502,"&lt;="&amp;AD$3,Solicitudes!$E$3:$E$502,"&gt;="&amp;AD$3,Solicitudes!$G$3:$G$502,"Aprobada",Solicitudes!$L$3:$L$502,"Licencia")+COUNTIFS(Solicitudes!$A$3:$A$502,$A81,Solicitudes!$D$3:$D$502,"&lt;="&amp;AD$3,Solicitudes!$E$3:$E$502,"&gt;="&amp;AD$3,Solicitudes!$G$3:$G$502,"Aprobada",Solicitudes!$L$3:$L$502,"Ausencia")&gt;0,"L",IF(COUNTIFS(Solicitudes!$A$3:$A$502,$A81,Solicitudes!$D$3:$D$502,"&lt;="&amp;AD$3,Solicitudes!$E$3:$E$502,"&gt;="&amp;AD$3,Solicitudes!$G$3:$G$502,"Solicitada")+COUNTIFS(Solicitudes!$A$3:$A$502,$A81,Solicitudes!$D$3:$D$502,"&lt;="&amp;AD$3,Solicitudes!$E$3:$E$502,"&gt;="&amp;AD$3,Solicitudes!$G$3:$G$502,"Planificada")&gt;0,"P",""))))</f>
        <v/>
      </c>
      <c r="AE81" s="27">
        <f>IF(OR(AE$3="",$A81=""),"",IF(COUNTIFS(Solicitudes!$A$3:$A$502,$A81,Solicitudes!$D$3:$D$502,"&lt;="&amp;AE$3,Solicitudes!$E$3:$E$502,"&gt;="&amp;AE$3,Solicitudes!$G$3:$G$502,"Aprobada",Solicitudes!$L$3:$L$502,"&lt;&gt;Licencia",Solicitudes!$L$3:$L$502,"&lt;&gt;Ausencia")&gt;0,"V",IF(COUNTIFS(Solicitudes!$A$3:$A$502,$A81,Solicitudes!$D$3:$D$502,"&lt;="&amp;AE$3,Solicitudes!$E$3:$E$502,"&gt;="&amp;AE$3,Solicitudes!$G$3:$G$502,"Aprobada",Solicitudes!$L$3:$L$502,"Licencia")+COUNTIFS(Solicitudes!$A$3:$A$502,$A81,Solicitudes!$D$3:$D$502,"&lt;="&amp;AE$3,Solicitudes!$E$3:$E$502,"&gt;="&amp;AE$3,Solicitudes!$G$3:$G$502,"Aprobada",Solicitudes!$L$3:$L$502,"Ausencia")&gt;0,"L",IF(COUNTIFS(Solicitudes!$A$3:$A$502,$A81,Solicitudes!$D$3:$D$502,"&lt;="&amp;AE$3,Solicitudes!$E$3:$E$502,"&gt;="&amp;AE$3,Solicitudes!$G$3:$G$502,"Solicitada")+COUNTIFS(Solicitudes!$A$3:$A$502,$A81,Solicitudes!$D$3:$D$502,"&lt;="&amp;AE$3,Solicitudes!$E$3:$E$502,"&gt;="&amp;AE$3,Solicitudes!$G$3:$G$502,"Planificada")&gt;0,"P",""))))</f>
        <v/>
      </c>
      <c r="AF81" s="27">
        <f>IF(OR(AF$3="",$A81=""),"",IF(COUNTIFS(Solicitudes!$A$3:$A$502,$A81,Solicitudes!$D$3:$D$502,"&lt;="&amp;AF$3,Solicitudes!$E$3:$E$502,"&gt;="&amp;AF$3,Solicitudes!$G$3:$G$502,"Aprobada",Solicitudes!$L$3:$L$502,"&lt;&gt;Licencia",Solicitudes!$L$3:$L$502,"&lt;&gt;Ausencia")&gt;0,"V",IF(COUNTIFS(Solicitudes!$A$3:$A$502,$A81,Solicitudes!$D$3:$D$502,"&lt;="&amp;AF$3,Solicitudes!$E$3:$E$502,"&gt;="&amp;AF$3,Solicitudes!$G$3:$G$502,"Aprobada",Solicitudes!$L$3:$L$502,"Licencia")+COUNTIFS(Solicitudes!$A$3:$A$502,$A81,Solicitudes!$D$3:$D$502,"&lt;="&amp;AF$3,Solicitudes!$E$3:$E$502,"&gt;="&amp;AF$3,Solicitudes!$G$3:$G$502,"Aprobada",Solicitudes!$L$3:$L$502,"Ausencia")&gt;0,"L",IF(COUNTIFS(Solicitudes!$A$3:$A$502,$A81,Solicitudes!$D$3:$D$502,"&lt;="&amp;AF$3,Solicitudes!$E$3:$E$502,"&gt;="&amp;AF$3,Solicitudes!$G$3:$G$502,"Solicitada")+COUNTIFS(Solicitudes!$A$3:$A$502,$A81,Solicitudes!$D$3:$D$502,"&lt;="&amp;AF$3,Solicitudes!$E$3:$E$502,"&gt;="&amp;AF$3,Solicitudes!$G$3:$G$502,"Planificada")&gt;0,"P",""))))</f>
        <v/>
      </c>
      <c r="AG81" s="27">
        <f>IF(OR(AG$3="",$A81=""),"",IF(COUNTIFS(Solicitudes!$A$3:$A$502,$A81,Solicitudes!$D$3:$D$502,"&lt;="&amp;AG$3,Solicitudes!$E$3:$E$502,"&gt;="&amp;AG$3,Solicitudes!$G$3:$G$502,"Aprobada",Solicitudes!$L$3:$L$502,"&lt;&gt;Licencia",Solicitudes!$L$3:$L$502,"&lt;&gt;Ausencia")&gt;0,"V",IF(COUNTIFS(Solicitudes!$A$3:$A$502,$A81,Solicitudes!$D$3:$D$502,"&lt;="&amp;AG$3,Solicitudes!$E$3:$E$502,"&gt;="&amp;AG$3,Solicitudes!$G$3:$G$502,"Aprobada",Solicitudes!$L$3:$L$502,"Licencia")+COUNTIFS(Solicitudes!$A$3:$A$502,$A81,Solicitudes!$D$3:$D$502,"&lt;="&amp;AG$3,Solicitudes!$E$3:$E$502,"&gt;="&amp;AG$3,Solicitudes!$G$3:$G$502,"Aprobada",Solicitudes!$L$3:$L$502,"Ausencia")&gt;0,"L",IF(COUNTIFS(Solicitudes!$A$3:$A$502,$A81,Solicitudes!$D$3:$D$502,"&lt;="&amp;AG$3,Solicitudes!$E$3:$E$502,"&gt;="&amp;AG$3,Solicitudes!$G$3:$G$502,"Solicitada")+COUNTIFS(Solicitudes!$A$3:$A$502,$A81,Solicitudes!$D$3:$D$502,"&lt;="&amp;AG$3,Solicitudes!$E$3:$E$502,"&gt;="&amp;AG$3,Solicitudes!$G$3:$G$502,"Planificada")&gt;0,"P",""))))</f>
        <v/>
      </c>
    </row>
    <row r="82">
      <c r="A82">
        <f>IF(Saldos!A82="","",Saldos!A82)</f>
        <v/>
      </c>
      <c r="B82">
        <f>IF(A82="","",Saldos!B82)</f>
        <v/>
      </c>
      <c r="C82" s="27">
        <f>IF(OR(C$3="",$A82=""),"",IF(COUNTIFS(Solicitudes!$A$3:$A$502,$A82,Solicitudes!$D$3:$D$502,"&lt;="&amp;C$3,Solicitudes!$E$3:$E$502,"&gt;="&amp;C$3,Solicitudes!$G$3:$G$502,"Aprobada",Solicitudes!$L$3:$L$502,"&lt;&gt;Licencia",Solicitudes!$L$3:$L$502,"&lt;&gt;Ausencia")&gt;0,"V",IF(COUNTIFS(Solicitudes!$A$3:$A$502,$A82,Solicitudes!$D$3:$D$502,"&lt;="&amp;C$3,Solicitudes!$E$3:$E$502,"&gt;="&amp;C$3,Solicitudes!$G$3:$G$502,"Aprobada",Solicitudes!$L$3:$L$502,"Licencia")+COUNTIFS(Solicitudes!$A$3:$A$502,$A82,Solicitudes!$D$3:$D$502,"&lt;="&amp;C$3,Solicitudes!$E$3:$E$502,"&gt;="&amp;C$3,Solicitudes!$G$3:$G$502,"Aprobada",Solicitudes!$L$3:$L$502,"Ausencia")&gt;0,"L",IF(COUNTIFS(Solicitudes!$A$3:$A$502,$A82,Solicitudes!$D$3:$D$502,"&lt;="&amp;C$3,Solicitudes!$E$3:$E$502,"&gt;="&amp;C$3,Solicitudes!$G$3:$G$502,"Solicitada")+COUNTIFS(Solicitudes!$A$3:$A$502,$A82,Solicitudes!$D$3:$D$502,"&lt;="&amp;C$3,Solicitudes!$E$3:$E$502,"&gt;="&amp;C$3,Solicitudes!$G$3:$G$502,"Planificada")&gt;0,"P",""))))</f>
        <v/>
      </c>
      <c r="D82" s="27">
        <f>IF(OR(D$3="",$A82=""),"",IF(COUNTIFS(Solicitudes!$A$3:$A$502,$A82,Solicitudes!$D$3:$D$502,"&lt;="&amp;D$3,Solicitudes!$E$3:$E$502,"&gt;="&amp;D$3,Solicitudes!$G$3:$G$502,"Aprobada",Solicitudes!$L$3:$L$502,"&lt;&gt;Licencia",Solicitudes!$L$3:$L$502,"&lt;&gt;Ausencia")&gt;0,"V",IF(COUNTIFS(Solicitudes!$A$3:$A$502,$A82,Solicitudes!$D$3:$D$502,"&lt;="&amp;D$3,Solicitudes!$E$3:$E$502,"&gt;="&amp;D$3,Solicitudes!$G$3:$G$502,"Aprobada",Solicitudes!$L$3:$L$502,"Licencia")+COUNTIFS(Solicitudes!$A$3:$A$502,$A82,Solicitudes!$D$3:$D$502,"&lt;="&amp;D$3,Solicitudes!$E$3:$E$502,"&gt;="&amp;D$3,Solicitudes!$G$3:$G$502,"Aprobada",Solicitudes!$L$3:$L$502,"Ausencia")&gt;0,"L",IF(COUNTIFS(Solicitudes!$A$3:$A$502,$A82,Solicitudes!$D$3:$D$502,"&lt;="&amp;D$3,Solicitudes!$E$3:$E$502,"&gt;="&amp;D$3,Solicitudes!$G$3:$G$502,"Solicitada")+COUNTIFS(Solicitudes!$A$3:$A$502,$A82,Solicitudes!$D$3:$D$502,"&lt;="&amp;D$3,Solicitudes!$E$3:$E$502,"&gt;="&amp;D$3,Solicitudes!$G$3:$G$502,"Planificada")&gt;0,"P",""))))</f>
        <v/>
      </c>
      <c r="E82" s="27">
        <f>IF(OR(E$3="",$A82=""),"",IF(COUNTIFS(Solicitudes!$A$3:$A$502,$A82,Solicitudes!$D$3:$D$502,"&lt;="&amp;E$3,Solicitudes!$E$3:$E$502,"&gt;="&amp;E$3,Solicitudes!$G$3:$G$502,"Aprobada",Solicitudes!$L$3:$L$502,"&lt;&gt;Licencia",Solicitudes!$L$3:$L$502,"&lt;&gt;Ausencia")&gt;0,"V",IF(COUNTIFS(Solicitudes!$A$3:$A$502,$A82,Solicitudes!$D$3:$D$502,"&lt;="&amp;E$3,Solicitudes!$E$3:$E$502,"&gt;="&amp;E$3,Solicitudes!$G$3:$G$502,"Aprobada",Solicitudes!$L$3:$L$502,"Licencia")+COUNTIFS(Solicitudes!$A$3:$A$502,$A82,Solicitudes!$D$3:$D$502,"&lt;="&amp;E$3,Solicitudes!$E$3:$E$502,"&gt;="&amp;E$3,Solicitudes!$G$3:$G$502,"Aprobada",Solicitudes!$L$3:$L$502,"Ausencia")&gt;0,"L",IF(COUNTIFS(Solicitudes!$A$3:$A$502,$A82,Solicitudes!$D$3:$D$502,"&lt;="&amp;E$3,Solicitudes!$E$3:$E$502,"&gt;="&amp;E$3,Solicitudes!$G$3:$G$502,"Solicitada")+COUNTIFS(Solicitudes!$A$3:$A$502,$A82,Solicitudes!$D$3:$D$502,"&lt;="&amp;E$3,Solicitudes!$E$3:$E$502,"&gt;="&amp;E$3,Solicitudes!$G$3:$G$502,"Planificada")&gt;0,"P",""))))</f>
        <v/>
      </c>
      <c r="F82" s="27">
        <f>IF(OR(F$3="",$A82=""),"",IF(COUNTIFS(Solicitudes!$A$3:$A$502,$A82,Solicitudes!$D$3:$D$502,"&lt;="&amp;F$3,Solicitudes!$E$3:$E$502,"&gt;="&amp;F$3,Solicitudes!$G$3:$G$502,"Aprobada",Solicitudes!$L$3:$L$502,"&lt;&gt;Licencia",Solicitudes!$L$3:$L$502,"&lt;&gt;Ausencia")&gt;0,"V",IF(COUNTIFS(Solicitudes!$A$3:$A$502,$A82,Solicitudes!$D$3:$D$502,"&lt;="&amp;F$3,Solicitudes!$E$3:$E$502,"&gt;="&amp;F$3,Solicitudes!$G$3:$G$502,"Aprobada",Solicitudes!$L$3:$L$502,"Licencia")+COUNTIFS(Solicitudes!$A$3:$A$502,$A82,Solicitudes!$D$3:$D$502,"&lt;="&amp;F$3,Solicitudes!$E$3:$E$502,"&gt;="&amp;F$3,Solicitudes!$G$3:$G$502,"Aprobada",Solicitudes!$L$3:$L$502,"Ausencia")&gt;0,"L",IF(COUNTIFS(Solicitudes!$A$3:$A$502,$A82,Solicitudes!$D$3:$D$502,"&lt;="&amp;F$3,Solicitudes!$E$3:$E$502,"&gt;="&amp;F$3,Solicitudes!$G$3:$G$502,"Solicitada")+COUNTIFS(Solicitudes!$A$3:$A$502,$A82,Solicitudes!$D$3:$D$502,"&lt;="&amp;F$3,Solicitudes!$E$3:$E$502,"&gt;="&amp;F$3,Solicitudes!$G$3:$G$502,"Planificada")&gt;0,"P",""))))</f>
        <v/>
      </c>
      <c r="G82" s="27">
        <f>IF(OR(G$3="",$A82=""),"",IF(COUNTIFS(Solicitudes!$A$3:$A$502,$A82,Solicitudes!$D$3:$D$502,"&lt;="&amp;G$3,Solicitudes!$E$3:$E$502,"&gt;="&amp;G$3,Solicitudes!$G$3:$G$502,"Aprobada",Solicitudes!$L$3:$L$502,"&lt;&gt;Licencia",Solicitudes!$L$3:$L$502,"&lt;&gt;Ausencia")&gt;0,"V",IF(COUNTIFS(Solicitudes!$A$3:$A$502,$A82,Solicitudes!$D$3:$D$502,"&lt;="&amp;G$3,Solicitudes!$E$3:$E$502,"&gt;="&amp;G$3,Solicitudes!$G$3:$G$502,"Aprobada",Solicitudes!$L$3:$L$502,"Licencia")+COUNTIFS(Solicitudes!$A$3:$A$502,$A82,Solicitudes!$D$3:$D$502,"&lt;="&amp;G$3,Solicitudes!$E$3:$E$502,"&gt;="&amp;G$3,Solicitudes!$G$3:$G$502,"Aprobada",Solicitudes!$L$3:$L$502,"Ausencia")&gt;0,"L",IF(COUNTIFS(Solicitudes!$A$3:$A$502,$A82,Solicitudes!$D$3:$D$502,"&lt;="&amp;G$3,Solicitudes!$E$3:$E$502,"&gt;="&amp;G$3,Solicitudes!$G$3:$G$502,"Solicitada")+COUNTIFS(Solicitudes!$A$3:$A$502,$A82,Solicitudes!$D$3:$D$502,"&lt;="&amp;G$3,Solicitudes!$E$3:$E$502,"&gt;="&amp;G$3,Solicitudes!$G$3:$G$502,"Planificada")&gt;0,"P",""))))</f>
        <v/>
      </c>
      <c r="H82" s="27">
        <f>IF(OR(H$3="",$A82=""),"",IF(COUNTIFS(Solicitudes!$A$3:$A$502,$A82,Solicitudes!$D$3:$D$502,"&lt;="&amp;H$3,Solicitudes!$E$3:$E$502,"&gt;="&amp;H$3,Solicitudes!$G$3:$G$502,"Aprobada",Solicitudes!$L$3:$L$502,"&lt;&gt;Licencia",Solicitudes!$L$3:$L$502,"&lt;&gt;Ausencia")&gt;0,"V",IF(COUNTIFS(Solicitudes!$A$3:$A$502,$A82,Solicitudes!$D$3:$D$502,"&lt;="&amp;H$3,Solicitudes!$E$3:$E$502,"&gt;="&amp;H$3,Solicitudes!$G$3:$G$502,"Aprobada",Solicitudes!$L$3:$L$502,"Licencia")+COUNTIFS(Solicitudes!$A$3:$A$502,$A82,Solicitudes!$D$3:$D$502,"&lt;="&amp;H$3,Solicitudes!$E$3:$E$502,"&gt;="&amp;H$3,Solicitudes!$G$3:$G$502,"Aprobada",Solicitudes!$L$3:$L$502,"Ausencia")&gt;0,"L",IF(COUNTIFS(Solicitudes!$A$3:$A$502,$A82,Solicitudes!$D$3:$D$502,"&lt;="&amp;H$3,Solicitudes!$E$3:$E$502,"&gt;="&amp;H$3,Solicitudes!$G$3:$G$502,"Solicitada")+COUNTIFS(Solicitudes!$A$3:$A$502,$A82,Solicitudes!$D$3:$D$502,"&lt;="&amp;H$3,Solicitudes!$E$3:$E$502,"&gt;="&amp;H$3,Solicitudes!$G$3:$G$502,"Planificada")&gt;0,"P",""))))</f>
        <v/>
      </c>
      <c r="I82" s="27">
        <f>IF(OR(I$3="",$A82=""),"",IF(COUNTIFS(Solicitudes!$A$3:$A$502,$A82,Solicitudes!$D$3:$D$502,"&lt;="&amp;I$3,Solicitudes!$E$3:$E$502,"&gt;="&amp;I$3,Solicitudes!$G$3:$G$502,"Aprobada",Solicitudes!$L$3:$L$502,"&lt;&gt;Licencia",Solicitudes!$L$3:$L$502,"&lt;&gt;Ausencia")&gt;0,"V",IF(COUNTIFS(Solicitudes!$A$3:$A$502,$A82,Solicitudes!$D$3:$D$502,"&lt;="&amp;I$3,Solicitudes!$E$3:$E$502,"&gt;="&amp;I$3,Solicitudes!$G$3:$G$502,"Aprobada",Solicitudes!$L$3:$L$502,"Licencia")+COUNTIFS(Solicitudes!$A$3:$A$502,$A82,Solicitudes!$D$3:$D$502,"&lt;="&amp;I$3,Solicitudes!$E$3:$E$502,"&gt;="&amp;I$3,Solicitudes!$G$3:$G$502,"Aprobada",Solicitudes!$L$3:$L$502,"Ausencia")&gt;0,"L",IF(COUNTIFS(Solicitudes!$A$3:$A$502,$A82,Solicitudes!$D$3:$D$502,"&lt;="&amp;I$3,Solicitudes!$E$3:$E$502,"&gt;="&amp;I$3,Solicitudes!$G$3:$G$502,"Solicitada")+COUNTIFS(Solicitudes!$A$3:$A$502,$A82,Solicitudes!$D$3:$D$502,"&lt;="&amp;I$3,Solicitudes!$E$3:$E$502,"&gt;="&amp;I$3,Solicitudes!$G$3:$G$502,"Planificada")&gt;0,"P",""))))</f>
        <v/>
      </c>
      <c r="J82" s="27">
        <f>IF(OR(J$3="",$A82=""),"",IF(COUNTIFS(Solicitudes!$A$3:$A$502,$A82,Solicitudes!$D$3:$D$502,"&lt;="&amp;J$3,Solicitudes!$E$3:$E$502,"&gt;="&amp;J$3,Solicitudes!$G$3:$G$502,"Aprobada",Solicitudes!$L$3:$L$502,"&lt;&gt;Licencia",Solicitudes!$L$3:$L$502,"&lt;&gt;Ausencia")&gt;0,"V",IF(COUNTIFS(Solicitudes!$A$3:$A$502,$A82,Solicitudes!$D$3:$D$502,"&lt;="&amp;J$3,Solicitudes!$E$3:$E$502,"&gt;="&amp;J$3,Solicitudes!$G$3:$G$502,"Aprobada",Solicitudes!$L$3:$L$502,"Licencia")+COUNTIFS(Solicitudes!$A$3:$A$502,$A82,Solicitudes!$D$3:$D$502,"&lt;="&amp;J$3,Solicitudes!$E$3:$E$502,"&gt;="&amp;J$3,Solicitudes!$G$3:$G$502,"Aprobada",Solicitudes!$L$3:$L$502,"Ausencia")&gt;0,"L",IF(COUNTIFS(Solicitudes!$A$3:$A$502,$A82,Solicitudes!$D$3:$D$502,"&lt;="&amp;J$3,Solicitudes!$E$3:$E$502,"&gt;="&amp;J$3,Solicitudes!$G$3:$G$502,"Solicitada")+COUNTIFS(Solicitudes!$A$3:$A$502,$A82,Solicitudes!$D$3:$D$502,"&lt;="&amp;J$3,Solicitudes!$E$3:$E$502,"&gt;="&amp;J$3,Solicitudes!$G$3:$G$502,"Planificada")&gt;0,"P",""))))</f>
        <v/>
      </c>
      <c r="K82" s="27">
        <f>IF(OR(K$3="",$A82=""),"",IF(COUNTIFS(Solicitudes!$A$3:$A$502,$A82,Solicitudes!$D$3:$D$502,"&lt;="&amp;K$3,Solicitudes!$E$3:$E$502,"&gt;="&amp;K$3,Solicitudes!$G$3:$G$502,"Aprobada",Solicitudes!$L$3:$L$502,"&lt;&gt;Licencia",Solicitudes!$L$3:$L$502,"&lt;&gt;Ausencia")&gt;0,"V",IF(COUNTIFS(Solicitudes!$A$3:$A$502,$A82,Solicitudes!$D$3:$D$502,"&lt;="&amp;K$3,Solicitudes!$E$3:$E$502,"&gt;="&amp;K$3,Solicitudes!$G$3:$G$502,"Aprobada",Solicitudes!$L$3:$L$502,"Licencia")+COUNTIFS(Solicitudes!$A$3:$A$502,$A82,Solicitudes!$D$3:$D$502,"&lt;="&amp;K$3,Solicitudes!$E$3:$E$502,"&gt;="&amp;K$3,Solicitudes!$G$3:$G$502,"Aprobada",Solicitudes!$L$3:$L$502,"Ausencia")&gt;0,"L",IF(COUNTIFS(Solicitudes!$A$3:$A$502,$A82,Solicitudes!$D$3:$D$502,"&lt;="&amp;K$3,Solicitudes!$E$3:$E$502,"&gt;="&amp;K$3,Solicitudes!$G$3:$G$502,"Solicitada")+COUNTIFS(Solicitudes!$A$3:$A$502,$A82,Solicitudes!$D$3:$D$502,"&lt;="&amp;K$3,Solicitudes!$E$3:$E$502,"&gt;="&amp;K$3,Solicitudes!$G$3:$G$502,"Planificada")&gt;0,"P",""))))</f>
        <v/>
      </c>
      <c r="L82" s="27">
        <f>IF(OR(L$3="",$A82=""),"",IF(COUNTIFS(Solicitudes!$A$3:$A$502,$A82,Solicitudes!$D$3:$D$502,"&lt;="&amp;L$3,Solicitudes!$E$3:$E$502,"&gt;="&amp;L$3,Solicitudes!$G$3:$G$502,"Aprobada",Solicitudes!$L$3:$L$502,"&lt;&gt;Licencia",Solicitudes!$L$3:$L$502,"&lt;&gt;Ausencia")&gt;0,"V",IF(COUNTIFS(Solicitudes!$A$3:$A$502,$A82,Solicitudes!$D$3:$D$502,"&lt;="&amp;L$3,Solicitudes!$E$3:$E$502,"&gt;="&amp;L$3,Solicitudes!$G$3:$G$502,"Aprobada",Solicitudes!$L$3:$L$502,"Licencia")+COUNTIFS(Solicitudes!$A$3:$A$502,$A82,Solicitudes!$D$3:$D$502,"&lt;="&amp;L$3,Solicitudes!$E$3:$E$502,"&gt;="&amp;L$3,Solicitudes!$G$3:$G$502,"Aprobada",Solicitudes!$L$3:$L$502,"Ausencia")&gt;0,"L",IF(COUNTIFS(Solicitudes!$A$3:$A$502,$A82,Solicitudes!$D$3:$D$502,"&lt;="&amp;L$3,Solicitudes!$E$3:$E$502,"&gt;="&amp;L$3,Solicitudes!$G$3:$G$502,"Solicitada")+COUNTIFS(Solicitudes!$A$3:$A$502,$A82,Solicitudes!$D$3:$D$502,"&lt;="&amp;L$3,Solicitudes!$E$3:$E$502,"&gt;="&amp;L$3,Solicitudes!$G$3:$G$502,"Planificada")&gt;0,"P",""))))</f>
        <v/>
      </c>
      <c r="M82" s="27">
        <f>IF(OR(M$3="",$A82=""),"",IF(COUNTIFS(Solicitudes!$A$3:$A$502,$A82,Solicitudes!$D$3:$D$502,"&lt;="&amp;M$3,Solicitudes!$E$3:$E$502,"&gt;="&amp;M$3,Solicitudes!$G$3:$G$502,"Aprobada",Solicitudes!$L$3:$L$502,"&lt;&gt;Licencia",Solicitudes!$L$3:$L$502,"&lt;&gt;Ausencia")&gt;0,"V",IF(COUNTIFS(Solicitudes!$A$3:$A$502,$A82,Solicitudes!$D$3:$D$502,"&lt;="&amp;M$3,Solicitudes!$E$3:$E$502,"&gt;="&amp;M$3,Solicitudes!$G$3:$G$502,"Aprobada",Solicitudes!$L$3:$L$502,"Licencia")+COUNTIFS(Solicitudes!$A$3:$A$502,$A82,Solicitudes!$D$3:$D$502,"&lt;="&amp;M$3,Solicitudes!$E$3:$E$502,"&gt;="&amp;M$3,Solicitudes!$G$3:$G$502,"Aprobada",Solicitudes!$L$3:$L$502,"Ausencia")&gt;0,"L",IF(COUNTIFS(Solicitudes!$A$3:$A$502,$A82,Solicitudes!$D$3:$D$502,"&lt;="&amp;M$3,Solicitudes!$E$3:$E$502,"&gt;="&amp;M$3,Solicitudes!$G$3:$G$502,"Solicitada")+COUNTIFS(Solicitudes!$A$3:$A$502,$A82,Solicitudes!$D$3:$D$502,"&lt;="&amp;M$3,Solicitudes!$E$3:$E$502,"&gt;="&amp;M$3,Solicitudes!$G$3:$G$502,"Planificada")&gt;0,"P",""))))</f>
        <v/>
      </c>
      <c r="N82" s="27">
        <f>IF(OR(N$3="",$A82=""),"",IF(COUNTIFS(Solicitudes!$A$3:$A$502,$A82,Solicitudes!$D$3:$D$502,"&lt;="&amp;N$3,Solicitudes!$E$3:$E$502,"&gt;="&amp;N$3,Solicitudes!$G$3:$G$502,"Aprobada",Solicitudes!$L$3:$L$502,"&lt;&gt;Licencia",Solicitudes!$L$3:$L$502,"&lt;&gt;Ausencia")&gt;0,"V",IF(COUNTIFS(Solicitudes!$A$3:$A$502,$A82,Solicitudes!$D$3:$D$502,"&lt;="&amp;N$3,Solicitudes!$E$3:$E$502,"&gt;="&amp;N$3,Solicitudes!$G$3:$G$502,"Aprobada",Solicitudes!$L$3:$L$502,"Licencia")+COUNTIFS(Solicitudes!$A$3:$A$502,$A82,Solicitudes!$D$3:$D$502,"&lt;="&amp;N$3,Solicitudes!$E$3:$E$502,"&gt;="&amp;N$3,Solicitudes!$G$3:$G$502,"Aprobada",Solicitudes!$L$3:$L$502,"Ausencia")&gt;0,"L",IF(COUNTIFS(Solicitudes!$A$3:$A$502,$A82,Solicitudes!$D$3:$D$502,"&lt;="&amp;N$3,Solicitudes!$E$3:$E$502,"&gt;="&amp;N$3,Solicitudes!$G$3:$G$502,"Solicitada")+COUNTIFS(Solicitudes!$A$3:$A$502,$A82,Solicitudes!$D$3:$D$502,"&lt;="&amp;N$3,Solicitudes!$E$3:$E$502,"&gt;="&amp;N$3,Solicitudes!$G$3:$G$502,"Planificada")&gt;0,"P",""))))</f>
        <v/>
      </c>
      <c r="O82" s="27">
        <f>IF(OR(O$3="",$A82=""),"",IF(COUNTIFS(Solicitudes!$A$3:$A$502,$A82,Solicitudes!$D$3:$D$502,"&lt;="&amp;O$3,Solicitudes!$E$3:$E$502,"&gt;="&amp;O$3,Solicitudes!$G$3:$G$502,"Aprobada",Solicitudes!$L$3:$L$502,"&lt;&gt;Licencia",Solicitudes!$L$3:$L$502,"&lt;&gt;Ausencia")&gt;0,"V",IF(COUNTIFS(Solicitudes!$A$3:$A$502,$A82,Solicitudes!$D$3:$D$502,"&lt;="&amp;O$3,Solicitudes!$E$3:$E$502,"&gt;="&amp;O$3,Solicitudes!$G$3:$G$502,"Aprobada",Solicitudes!$L$3:$L$502,"Licencia")+COUNTIFS(Solicitudes!$A$3:$A$502,$A82,Solicitudes!$D$3:$D$502,"&lt;="&amp;O$3,Solicitudes!$E$3:$E$502,"&gt;="&amp;O$3,Solicitudes!$G$3:$G$502,"Aprobada",Solicitudes!$L$3:$L$502,"Ausencia")&gt;0,"L",IF(COUNTIFS(Solicitudes!$A$3:$A$502,$A82,Solicitudes!$D$3:$D$502,"&lt;="&amp;O$3,Solicitudes!$E$3:$E$502,"&gt;="&amp;O$3,Solicitudes!$G$3:$G$502,"Solicitada")+COUNTIFS(Solicitudes!$A$3:$A$502,$A82,Solicitudes!$D$3:$D$502,"&lt;="&amp;O$3,Solicitudes!$E$3:$E$502,"&gt;="&amp;O$3,Solicitudes!$G$3:$G$502,"Planificada")&gt;0,"P",""))))</f>
        <v/>
      </c>
      <c r="P82" s="27">
        <f>IF(OR(P$3="",$A82=""),"",IF(COUNTIFS(Solicitudes!$A$3:$A$502,$A82,Solicitudes!$D$3:$D$502,"&lt;="&amp;P$3,Solicitudes!$E$3:$E$502,"&gt;="&amp;P$3,Solicitudes!$G$3:$G$502,"Aprobada",Solicitudes!$L$3:$L$502,"&lt;&gt;Licencia",Solicitudes!$L$3:$L$502,"&lt;&gt;Ausencia")&gt;0,"V",IF(COUNTIFS(Solicitudes!$A$3:$A$502,$A82,Solicitudes!$D$3:$D$502,"&lt;="&amp;P$3,Solicitudes!$E$3:$E$502,"&gt;="&amp;P$3,Solicitudes!$G$3:$G$502,"Aprobada",Solicitudes!$L$3:$L$502,"Licencia")+COUNTIFS(Solicitudes!$A$3:$A$502,$A82,Solicitudes!$D$3:$D$502,"&lt;="&amp;P$3,Solicitudes!$E$3:$E$502,"&gt;="&amp;P$3,Solicitudes!$G$3:$G$502,"Aprobada",Solicitudes!$L$3:$L$502,"Ausencia")&gt;0,"L",IF(COUNTIFS(Solicitudes!$A$3:$A$502,$A82,Solicitudes!$D$3:$D$502,"&lt;="&amp;P$3,Solicitudes!$E$3:$E$502,"&gt;="&amp;P$3,Solicitudes!$G$3:$G$502,"Solicitada")+COUNTIFS(Solicitudes!$A$3:$A$502,$A82,Solicitudes!$D$3:$D$502,"&lt;="&amp;P$3,Solicitudes!$E$3:$E$502,"&gt;="&amp;P$3,Solicitudes!$G$3:$G$502,"Planificada")&gt;0,"P",""))))</f>
        <v/>
      </c>
      <c r="Q82" s="27">
        <f>IF(OR(Q$3="",$A82=""),"",IF(COUNTIFS(Solicitudes!$A$3:$A$502,$A82,Solicitudes!$D$3:$D$502,"&lt;="&amp;Q$3,Solicitudes!$E$3:$E$502,"&gt;="&amp;Q$3,Solicitudes!$G$3:$G$502,"Aprobada",Solicitudes!$L$3:$L$502,"&lt;&gt;Licencia",Solicitudes!$L$3:$L$502,"&lt;&gt;Ausencia")&gt;0,"V",IF(COUNTIFS(Solicitudes!$A$3:$A$502,$A82,Solicitudes!$D$3:$D$502,"&lt;="&amp;Q$3,Solicitudes!$E$3:$E$502,"&gt;="&amp;Q$3,Solicitudes!$G$3:$G$502,"Aprobada",Solicitudes!$L$3:$L$502,"Licencia")+COUNTIFS(Solicitudes!$A$3:$A$502,$A82,Solicitudes!$D$3:$D$502,"&lt;="&amp;Q$3,Solicitudes!$E$3:$E$502,"&gt;="&amp;Q$3,Solicitudes!$G$3:$G$502,"Aprobada",Solicitudes!$L$3:$L$502,"Ausencia")&gt;0,"L",IF(COUNTIFS(Solicitudes!$A$3:$A$502,$A82,Solicitudes!$D$3:$D$502,"&lt;="&amp;Q$3,Solicitudes!$E$3:$E$502,"&gt;="&amp;Q$3,Solicitudes!$G$3:$G$502,"Solicitada")+COUNTIFS(Solicitudes!$A$3:$A$502,$A82,Solicitudes!$D$3:$D$502,"&lt;="&amp;Q$3,Solicitudes!$E$3:$E$502,"&gt;="&amp;Q$3,Solicitudes!$G$3:$G$502,"Planificada")&gt;0,"P",""))))</f>
        <v/>
      </c>
      <c r="R82" s="27">
        <f>IF(OR(R$3="",$A82=""),"",IF(COUNTIFS(Solicitudes!$A$3:$A$502,$A82,Solicitudes!$D$3:$D$502,"&lt;="&amp;R$3,Solicitudes!$E$3:$E$502,"&gt;="&amp;R$3,Solicitudes!$G$3:$G$502,"Aprobada",Solicitudes!$L$3:$L$502,"&lt;&gt;Licencia",Solicitudes!$L$3:$L$502,"&lt;&gt;Ausencia")&gt;0,"V",IF(COUNTIFS(Solicitudes!$A$3:$A$502,$A82,Solicitudes!$D$3:$D$502,"&lt;="&amp;R$3,Solicitudes!$E$3:$E$502,"&gt;="&amp;R$3,Solicitudes!$G$3:$G$502,"Aprobada",Solicitudes!$L$3:$L$502,"Licencia")+COUNTIFS(Solicitudes!$A$3:$A$502,$A82,Solicitudes!$D$3:$D$502,"&lt;="&amp;R$3,Solicitudes!$E$3:$E$502,"&gt;="&amp;R$3,Solicitudes!$G$3:$G$502,"Aprobada",Solicitudes!$L$3:$L$502,"Ausencia")&gt;0,"L",IF(COUNTIFS(Solicitudes!$A$3:$A$502,$A82,Solicitudes!$D$3:$D$502,"&lt;="&amp;R$3,Solicitudes!$E$3:$E$502,"&gt;="&amp;R$3,Solicitudes!$G$3:$G$502,"Solicitada")+COUNTIFS(Solicitudes!$A$3:$A$502,$A82,Solicitudes!$D$3:$D$502,"&lt;="&amp;R$3,Solicitudes!$E$3:$E$502,"&gt;="&amp;R$3,Solicitudes!$G$3:$G$502,"Planificada")&gt;0,"P",""))))</f>
        <v/>
      </c>
      <c r="S82" s="27">
        <f>IF(OR(S$3="",$A82=""),"",IF(COUNTIFS(Solicitudes!$A$3:$A$502,$A82,Solicitudes!$D$3:$D$502,"&lt;="&amp;S$3,Solicitudes!$E$3:$E$502,"&gt;="&amp;S$3,Solicitudes!$G$3:$G$502,"Aprobada",Solicitudes!$L$3:$L$502,"&lt;&gt;Licencia",Solicitudes!$L$3:$L$502,"&lt;&gt;Ausencia")&gt;0,"V",IF(COUNTIFS(Solicitudes!$A$3:$A$502,$A82,Solicitudes!$D$3:$D$502,"&lt;="&amp;S$3,Solicitudes!$E$3:$E$502,"&gt;="&amp;S$3,Solicitudes!$G$3:$G$502,"Aprobada",Solicitudes!$L$3:$L$502,"Licencia")+COUNTIFS(Solicitudes!$A$3:$A$502,$A82,Solicitudes!$D$3:$D$502,"&lt;="&amp;S$3,Solicitudes!$E$3:$E$502,"&gt;="&amp;S$3,Solicitudes!$G$3:$G$502,"Aprobada",Solicitudes!$L$3:$L$502,"Ausencia")&gt;0,"L",IF(COUNTIFS(Solicitudes!$A$3:$A$502,$A82,Solicitudes!$D$3:$D$502,"&lt;="&amp;S$3,Solicitudes!$E$3:$E$502,"&gt;="&amp;S$3,Solicitudes!$G$3:$G$502,"Solicitada")+COUNTIFS(Solicitudes!$A$3:$A$502,$A82,Solicitudes!$D$3:$D$502,"&lt;="&amp;S$3,Solicitudes!$E$3:$E$502,"&gt;="&amp;S$3,Solicitudes!$G$3:$G$502,"Planificada")&gt;0,"P",""))))</f>
        <v/>
      </c>
      <c r="T82" s="27">
        <f>IF(OR(T$3="",$A82=""),"",IF(COUNTIFS(Solicitudes!$A$3:$A$502,$A82,Solicitudes!$D$3:$D$502,"&lt;="&amp;T$3,Solicitudes!$E$3:$E$502,"&gt;="&amp;T$3,Solicitudes!$G$3:$G$502,"Aprobada",Solicitudes!$L$3:$L$502,"&lt;&gt;Licencia",Solicitudes!$L$3:$L$502,"&lt;&gt;Ausencia")&gt;0,"V",IF(COUNTIFS(Solicitudes!$A$3:$A$502,$A82,Solicitudes!$D$3:$D$502,"&lt;="&amp;T$3,Solicitudes!$E$3:$E$502,"&gt;="&amp;T$3,Solicitudes!$G$3:$G$502,"Aprobada",Solicitudes!$L$3:$L$502,"Licencia")+COUNTIFS(Solicitudes!$A$3:$A$502,$A82,Solicitudes!$D$3:$D$502,"&lt;="&amp;T$3,Solicitudes!$E$3:$E$502,"&gt;="&amp;T$3,Solicitudes!$G$3:$G$502,"Aprobada",Solicitudes!$L$3:$L$502,"Ausencia")&gt;0,"L",IF(COUNTIFS(Solicitudes!$A$3:$A$502,$A82,Solicitudes!$D$3:$D$502,"&lt;="&amp;T$3,Solicitudes!$E$3:$E$502,"&gt;="&amp;T$3,Solicitudes!$G$3:$G$502,"Solicitada")+COUNTIFS(Solicitudes!$A$3:$A$502,$A82,Solicitudes!$D$3:$D$502,"&lt;="&amp;T$3,Solicitudes!$E$3:$E$502,"&gt;="&amp;T$3,Solicitudes!$G$3:$G$502,"Planificada")&gt;0,"P",""))))</f>
        <v/>
      </c>
      <c r="U82" s="27">
        <f>IF(OR(U$3="",$A82=""),"",IF(COUNTIFS(Solicitudes!$A$3:$A$502,$A82,Solicitudes!$D$3:$D$502,"&lt;="&amp;U$3,Solicitudes!$E$3:$E$502,"&gt;="&amp;U$3,Solicitudes!$G$3:$G$502,"Aprobada",Solicitudes!$L$3:$L$502,"&lt;&gt;Licencia",Solicitudes!$L$3:$L$502,"&lt;&gt;Ausencia")&gt;0,"V",IF(COUNTIFS(Solicitudes!$A$3:$A$502,$A82,Solicitudes!$D$3:$D$502,"&lt;="&amp;U$3,Solicitudes!$E$3:$E$502,"&gt;="&amp;U$3,Solicitudes!$G$3:$G$502,"Aprobada",Solicitudes!$L$3:$L$502,"Licencia")+COUNTIFS(Solicitudes!$A$3:$A$502,$A82,Solicitudes!$D$3:$D$502,"&lt;="&amp;U$3,Solicitudes!$E$3:$E$502,"&gt;="&amp;U$3,Solicitudes!$G$3:$G$502,"Aprobada",Solicitudes!$L$3:$L$502,"Ausencia")&gt;0,"L",IF(COUNTIFS(Solicitudes!$A$3:$A$502,$A82,Solicitudes!$D$3:$D$502,"&lt;="&amp;U$3,Solicitudes!$E$3:$E$502,"&gt;="&amp;U$3,Solicitudes!$G$3:$G$502,"Solicitada")+COUNTIFS(Solicitudes!$A$3:$A$502,$A82,Solicitudes!$D$3:$D$502,"&lt;="&amp;U$3,Solicitudes!$E$3:$E$502,"&gt;="&amp;U$3,Solicitudes!$G$3:$G$502,"Planificada")&gt;0,"P",""))))</f>
        <v/>
      </c>
      <c r="V82" s="27">
        <f>IF(OR(V$3="",$A82=""),"",IF(COUNTIFS(Solicitudes!$A$3:$A$502,$A82,Solicitudes!$D$3:$D$502,"&lt;="&amp;V$3,Solicitudes!$E$3:$E$502,"&gt;="&amp;V$3,Solicitudes!$G$3:$G$502,"Aprobada",Solicitudes!$L$3:$L$502,"&lt;&gt;Licencia",Solicitudes!$L$3:$L$502,"&lt;&gt;Ausencia")&gt;0,"V",IF(COUNTIFS(Solicitudes!$A$3:$A$502,$A82,Solicitudes!$D$3:$D$502,"&lt;="&amp;V$3,Solicitudes!$E$3:$E$502,"&gt;="&amp;V$3,Solicitudes!$G$3:$G$502,"Aprobada",Solicitudes!$L$3:$L$502,"Licencia")+COUNTIFS(Solicitudes!$A$3:$A$502,$A82,Solicitudes!$D$3:$D$502,"&lt;="&amp;V$3,Solicitudes!$E$3:$E$502,"&gt;="&amp;V$3,Solicitudes!$G$3:$G$502,"Aprobada",Solicitudes!$L$3:$L$502,"Ausencia")&gt;0,"L",IF(COUNTIFS(Solicitudes!$A$3:$A$502,$A82,Solicitudes!$D$3:$D$502,"&lt;="&amp;V$3,Solicitudes!$E$3:$E$502,"&gt;="&amp;V$3,Solicitudes!$G$3:$G$502,"Solicitada")+COUNTIFS(Solicitudes!$A$3:$A$502,$A82,Solicitudes!$D$3:$D$502,"&lt;="&amp;V$3,Solicitudes!$E$3:$E$502,"&gt;="&amp;V$3,Solicitudes!$G$3:$G$502,"Planificada")&gt;0,"P",""))))</f>
        <v/>
      </c>
      <c r="W82" s="27">
        <f>IF(OR(W$3="",$A82=""),"",IF(COUNTIFS(Solicitudes!$A$3:$A$502,$A82,Solicitudes!$D$3:$D$502,"&lt;="&amp;W$3,Solicitudes!$E$3:$E$502,"&gt;="&amp;W$3,Solicitudes!$G$3:$G$502,"Aprobada",Solicitudes!$L$3:$L$502,"&lt;&gt;Licencia",Solicitudes!$L$3:$L$502,"&lt;&gt;Ausencia")&gt;0,"V",IF(COUNTIFS(Solicitudes!$A$3:$A$502,$A82,Solicitudes!$D$3:$D$502,"&lt;="&amp;W$3,Solicitudes!$E$3:$E$502,"&gt;="&amp;W$3,Solicitudes!$G$3:$G$502,"Aprobada",Solicitudes!$L$3:$L$502,"Licencia")+COUNTIFS(Solicitudes!$A$3:$A$502,$A82,Solicitudes!$D$3:$D$502,"&lt;="&amp;W$3,Solicitudes!$E$3:$E$502,"&gt;="&amp;W$3,Solicitudes!$G$3:$G$502,"Aprobada",Solicitudes!$L$3:$L$502,"Ausencia")&gt;0,"L",IF(COUNTIFS(Solicitudes!$A$3:$A$502,$A82,Solicitudes!$D$3:$D$502,"&lt;="&amp;W$3,Solicitudes!$E$3:$E$502,"&gt;="&amp;W$3,Solicitudes!$G$3:$G$502,"Solicitada")+COUNTIFS(Solicitudes!$A$3:$A$502,$A82,Solicitudes!$D$3:$D$502,"&lt;="&amp;W$3,Solicitudes!$E$3:$E$502,"&gt;="&amp;W$3,Solicitudes!$G$3:$G$502,"Planificada")&gt;0,"P",""))))</f>
        <v/>
      </c>
      <c r="X82" s="27">
        <f>IF(OR(X$3="",$A82=""),"",IF(COUNTIFS(Solicitudes!$A$3:$A$502,$A82,Solicitudes!$D$3:$D$502,"&lt;="&amp;X$3,Solicitudes!$E$3:$E$502,"&gt;="&amp;X$3,Solicitudes!$G$3:$G$502,"Aprobada",Solicitudes!$L$3:$L$502,"&lt;&gt;Licencia",Solicitudes!$L$3:$L$502,"&lt;&gt;Ausencia")&gt;0,"V",IF(COUNTIFS(Solicitudes!$A$3:$A$502,$A82,Solicitudes!$D$3:$D$502,"&lt;="&amp;X$3,Solicitudes!$E$3:$E$502,"&gt;="&amp;X$3,Solicitudes!$G$3:$G$502,"Aprobada",Solicitudes!$L$3:$L$502,"Licencia")+COUNTIFS(Solicitudes!$A$3:$A$502,$A82,Solicitudes!$D$3:$D$502,"&lt;="&amp;X$3,Solicitudes!$E$3:$E$502,"&gt;="&amp;X$3,Solicitudes!$G$3:$G$502,"Aprobada",Solicitudes!$L$3:$L$502,"Ausencia")&gt;0,"L",IF(COUNTIFS(Solicitudes!$A$3:$A$502,$A82,Solicitudes!$D$3:$D$502,"&lt;="&amp;X$3,Solicitudes!$E$3:$E$502,"&gt;="&amp;X$3,Solicitudes!$G$3:$G$502,"Solicitada")+COUNTIFS(Solicitudes!$A$3:$A$502,$A82,Solicitudes!$D$3:$D$502,"&lt;="&amp;X$3,Solicitudes!$E$3:$E$502,"&gt;="&amp;X$3,Solicitudes!$G$3:$G$502,"Planificada")&gt;0,"P",""))))</f>
        <v/>
      </c>
      <c r="Y82" s="27">
        <f>IF(OR(Y$3="",$A82=""),"",IF(COUNTIFS(Solicitudes!$A$3:$A$502,$A82,Solicitudes!$D$3:$D$502,"&lt;="&amp;Y$3,Solicitudes!$E$3:$E$502,"&gt;="&amp;Y$3,Solicitudes!$G$3:$G$502,"Aprobada",Solicitudes!$L$3:$L$502,"&lt;&gt;Licencia",Solicitudes!$L$3:$L$502,"&lt;&gt;Ausencia")&gt;0,"V",IF(COUNTIFS(Solicitudes!$A$3:$A$502,$A82,Solicitudes!$D$3:$D$502,"&lt;="&amp;Y$3,Solicitudes!$E$3:$E$502,"&gt;="&amp;Y$3,Solicitudes!$G$3:$G$502,"Aprobada",Solicitudes!$L$3:$L$502,"Licencia")+COUNTIFS(Solicitudes!$A$3:$A$502,$A82,Solicitudes!$D$3:$D$502,"&lt;="&amp;Y$3,Solicitudes!$E$3:$E$502,"&gt;="&amp;Y$3,Solicitudes!$G$3:$G$502,"Aprobada",Solicitudes!$L$3:$L$502,"Ausencia")&gt;0,"L",IF(COUNTIFS(Solicitudes!$A$3:$A$502,$A82,Solicitudes!$D$3:$D$502,"&lt;="&amp;Y$3,Solicitudes!$E$3:$E$502,"&gt;="&amp;Y$3,Solicitudes!$G$3:$G$502,"Solicitada")+COUNTIFS(Solicitudes!$A$3:$A$502,$A82,Solicitudes!$D$3:$D$502,"&lt;="&amp;Y$3,Solicitudes!$E$3:$E$502,"&gt;="&amp;Y$3,Solicitudes!$G$3:$G$502,"Planificada")&gt;0,"P",""))))</f>
        <v/>
      </c>
      <c r="Z82" s="27">
        <f>IF(OR(Z$3="",$A82=""),"",IF(COUNTIFS(Solicitudes!$A$3:$A$502,$A82,Solicitudes!$D$3:$D$502,"&lt;="&amp;Z$3,Solicitudes!$E$3:$E$502,"&gt;="&amp;Z$3,Solicitudes!$G$3:$G$502,"Aprobada",Solicitudes!$L$3:$L$502,"&lt;&gt;Licencia",Solicitudes!$L$3:$L$502,"&lt;&gt;Ausencia")&gt;0,"V",IF(COUNTIFS(Solicitudes!$A$3:$A$502,$A82,Solicitudes!$D$3:$D$502,"&lt;="&amp;Z$3,Solicitudes!$E$3:$E$502,"&gt;="&amp;Z$3,Solicitudes!$G$3:$G$502,"Aprobada",Solicitudes!$L$3:$L$502,"Licencia")+COUNTIFS(Solicitudes!$A$3:$A$502,$A82,Solicitudes!$D$3:$D$502,"&lt;="&amp;Z$3,Solicitudes!$E$3:$E$502,"&gt;="&amp;Z$3,Solicitudes!$G$3:$G$502,"Aprobada",Solicitudes!$L$3:$L$502,"Ausencia")&gt;0,"L",IF(COUNTIFS(Solicitudes!$A$3:$A$502,$A82,Solicitudes!$D$3:$D$502,"&lt;="&amp;Z$3,Solicitudes!$E$3:$E$502,"&gt;="&amp;Z$3,Solicitudes!$G$3:$G$502,"Solicitada")+COUNTIFS(Solicitudes!$A$3:$A$502,$A82,Solicitudes!$D$3:$D$502,"&lt;="&amp;Z$3,Solicitudes!$E$3:$E$502,"&gt;="&amp;Z$3,Solicitudes!$G$3:$G$502,"Planificada")&gt;0,"P",""))))</f>
        <v/>
      </c>
      <c r="AA82" s="27">
        <f>IF(OR(AA$3="",$A82=""),"",IF(COUNTIFS(Solicitudes!$A$3:$A$502,$A82,Solicitudes!$D$3:$D$502,"&lt;="&amp;AA$3,Solicitudes!$E$3:$E$502,"&gt;="&amp;AA$3,Solicitudes!$G$3:$G$502,"Aprobada",Solicitudes!$L$3:$L$502,"&lt;&gt;Licencia",Solicitudes!$L$3:$L$502,"&lt;&gt;Ausencia")&gt;0,"V",IF(COUNTIFS(Solicitudes!$A$3:$A$502,$A82,Solicitudes!$D$3:$D$502,"&lt;="&amp;AA$3,Solicitudes!$E$3:$E$502,"&gt;="&amp;AA$3,Solicitudes!$G$3:$G$502,"Aprobada",Solicitudes!$L$3:$L$502,"Licencia")+COUNTIFS(Solicitudes!$A$3:$A$502,$A82,Solicitudes!$D$3:$D$502,"&lt;="&amp;AA$3,Solicitudes!$E$3:$E$502,"&gt;="&amp;AA$3,Solicitudes!$G$3:$G$502,"Aprobada",Solicitudes!$L$3:$L$502,"Ausencia")&gt;0,"L",IF(COUNTIFS(Solicitudes!$A$3:$A$502,$A82,Solicitudes!$D$3:$D$502,"&lt;="&amp;AA$3,Solicitudes!$E$3:$E$502,"&gt;="&amp;AA$3,Solicitudes!$G$3:$G$502,"Solicitada")+COUNTIFS(Solicitudes!$A$3:$A$502,$A82,Solicitudes!$D$3:$D$502,"&lt;="&amp;AA$3,Solicitudes!$E$3:$E$502,"&gt;="&amp;AA$3,Solicitudes!$G$3:$G$502,"Planificada")&gt;0,"P",""))))</f>
        <v/>
      </c>
      <c r="AB82" s="27">
        <f>IF(OR(AB$3="",$A82=""),"",IF(COUNTIFS(Solicitudes!$A$3:$A$502,$A82,Solicitudes!$D$3:$D$502,"&lt;="&amp;AB$3,Solicitudes!$E$3:$E$502,"&gt;="&amp;AB$3,Solicitudes!$G$3:$G$502,"Aprobada",Solicitudes!$L$3:$L$502,"&lt;&gt;Licencia",Solicitudes!$L$3:$L$502,"&lt;&gt;Ausencia")&gt;0,"V",IF(COUNTIFS(Solicitudes!$A$3:$A$502,$A82,Solicitudes!$D$3:$D$502,"&lt;="&amp;AB$3,Solicitudes!$E$3:$E$502,"&gt;="&amp;AB$3,Solicitudes!$G$3:$G$502,"Aprobada",Solicitudes!$L$3:$L$502,"Licencia")+COUNTIFS(Solicitudes!$A$3:$A$502,$A82,Solicitudes!$D$3:$D$502,"&lt;="&amp;AB$3,Solicitudes!$E$3:$E$502,"&gt;="&amp;AB$3,Solicitudes!$G$3:$G$502,"Aprobada",Solicitudes!$L$3:$L$502,"Ausencia")&gt;0,"L",IF(COUNTIFS(Solicitudes!$A$3:$A$502,$A82,Solicitudes!$D$3:$D$502,"&lt;="&amp;AB$3,Solicitudes!$E$3:$E$502,"&gt;="&amp;AB$3,Solicitudes!$G$3:$G$502,"Solicitada")+COUNTIFS(Solicitudes!$A$3:$A$502,$A82,Solicitudes!$D$3:$D$502,"&lt;="&amp;AB$3,Solicitudes!$E$3:$E$502,"&gt;="&amp;AB$3,Solicitudes!$G$3:$G$502,"Planificada")&gt;0,"P",""))))</f>
        <v/>
      </c>
      <c r="AC82" s="27">
        <f>IF(OR(AC$3="",$A82=""),"",IF(COUNTIFS(Solicitudes!$A$3:$A$502,$A82,Solicitudes!$D$3:$D$502,"&lt;="&amp;AC$3,Solicitudes!$E$3:$E$502,"&gt;="&amp;AC$3,Solicitudes!$G$3:$G$502,"Aprobada",Solicitudes!$L$3:$L$502,"&lt;&gt;Licencia",Solicitudes!$L$3:$L$502,"&lt;&gt;Ausencia")&gt;0,"V",IF(COUNTIFS(Solicitudes!$A$3:$A$502,$A82,Solicitudes!$D$3:$D$502,"&lt;="&amp;AC$3,Solicitudes!$E$3:$E$502,"&gt;="&amp;AC$3,Solicitudes!$G$3:$G$502,"Aprobada",Solicitudes!$L$3:$L$502,"Licencia")+COUNTIFS(Solicitudes!$A$3:$A$502,$A82,Solicitudes!$D$3:$D$502,"&lt;="&amp;AC$3,Solicitudes!$E$3:$E$502,"&gt;="&amp;AC$3,Solicitudes!$G$3:$G$502,"Aprobada",Solicitudes!$L$3:$L$502,"Ausencia")&gt;0,"L",IF(COUNTIFS(Solicitudes!$A$3:$A$502,$A82,Solicitudes!$D$3:$D$502,"&lt;="&amp;AC$3,Solicitudes!$E$3:$E$502,"&gt;="&amp;AC$3,Solicitudes!$G$3:$G$502,"Solicitada")+COUNTIFS(Solicitudes!$A$3:$A$502,$A82,Solicitudes!$D$3:$D$502,"&lt;="&amp;AC$3,Solicitudes!$E$3:$E$502,"&gt;="&amp;AC$3,Solicitudes!$G$3:$G$502,"Planificada")&gt;0,"P",""))))</f>
        <v/>
      </c>
      <c r="AD82" s="27">
        <f>IF(OR(AD$3="",$A82=""),"",IF(COUNTIFS(Solicitudes!$A$3:$A$502,$A82,Solicitudes!$D$3:$D$502,"&lt;="&amp;AD$3,Solicitudes!$E$3:$E$502,"&gt;="&amp;AD$3,Solicitudes!$G$3:$G$502,"Aprobada",Solicitudes!$L$3:$L$502,"&lt;&gt;Licencia",Solicitudes!$L$3:$L$502,"&lt;&gt;Ausencia")&gt;0,"V",IF(COUNTIFS(Solicitudes!$A$3:$A$502,$A82,Solicitudes!$D$3:$D$502,"&lt;="&amp;AD$3,Solicitudes!$E$3:$E$502,"&gt;="&amp;AD$3,Solicitudes!$G$3:$G$502,"Aprobada",Solicitudes!$L$3:$L$502,"Licencia")+COUNTIFS(Solicitudes!$A$3:$A$502,$A82,Solicitudes!$D$3:$D$502,"&lt;="&amp;AD$3,Solicitudes!$E$3:$E$502,"&gt;="&amp;AD$3,Solicitudes!$G$3:$G$502,"Aprobada",Solicitudes!$L$3:$L$502,"Ausencia")&gt;0,"L",IF(COUNTIFS(Solicitudes!$A$3:$A$502,$A82,Solicitudes!$D$3:$D$502,"&lt;="&amp;AD$3,Solicitudes!$E$3:$E$502,"&gt;="&amp;AD$3,Solicitudes!$G$3:$G$502,"Solicitada")+COUNTIFS(Solicitudes!$A$3:$A$502,$A82,Solicitudes!$D$3:$D$502,"&lt;="&amp;AD$3,Solicitudes!$E$3:$E$502,"&gt;="&amp;AD$3,Solicitudes!$G$3:$G$502,"Planificada")&gt;0,"P",""))))</f>
        <v/>
      </c>
      <c r="AE82" s="27">
        <f>IF(OR(AE$3="",$A82=""),"",IF(COUNTIFS(Solicitudes!$A$3:$A$502,$A82,Solicitudes!$D$3:$D$502,"&lt;="&amp;AE$3,Solicitudes!$E$3:$E$502,"&gt;="&amp;AE$3,Solicitudes!$G$3:$G$502,"Aprobada",Solicitudes!$L$3:$L$502,"&lt;&gt;Licencia",Solicitudes!$L$3:$L$502,"&lt;&gt;Ausencia")&gt;0,"V",IF(COUNTIFS(Solicitudes!$A$3:$A$502,$A82,Solicitudes!$D$3:$D$502,"&lt;="&amp;AE$3,Solicitudes!$E$3:$E$502,"&gt;="&amp;AE$3,Solicitudes!$G$3:$G$502,"Aprobada",Solicitudes!$L$3:$L$502,"Licencia")+COUNTIFS(Solicitudes!$A$3:$A$502,$A82,Solicitudes!$D$3:$D$502,"&lt;="&amp;AE$3,Solicitudes!$E$3:$E$502,"&gt;="&amp;AE$3,Solicitudes!$G$3:$G$502,"Aprobada",Solicitudes!$L$3:$L$502,"Ausencia")&gt;0,"L",IF(COUNTIFS(Solicitudes!$A$3:$A$502,$A82,Solicitudes!$D$3:$D$502,"&lt;="&amp;AE$3,Solicitudes!$E$3:$E$502,"&gt;="&amp;AE$3,Solicitudes!$G$3:$G$502,"Solicitada")+COUNTIFS(Solicitudes!$A$3:$A$502,$A82,Solicitudes!$D$3:$D$502,"&lt;="&amp;AE$3,Solicitudes!$E$3:$E$502,"&gt;="&amp;AE$3,Solicitudes!$G$3:$G$502,"Planificada")&gt;0,"P",""))))</f>
        <v/>
      </c>
      <c r="AF82" s="27">
        <f>IF(OR(AF$3="",$A82=""),"",IF(COUNTIFS(Solicitudes!$A$3:$A$502,$A82,Solicitudes!$D$3:$D$502,"&lt;="&amp;AF$3,Solicitudes!$E$3:$E$502,"&gt;="&amp;AF$3,Solicitudes!$G$3:$G$502,"Aprobada",Solicitudes!$L$3:$L$502,"&lt;&gt;Licencia",Solicitudes!$L$3:$L$502,"&lt;&gt;Ausencia")&gt;0,"V",IF(COUNTIFS(Solicitudes!$A$3:$A$502,$A82,Solicitudes!$D$3:$D$502,"&lt;="&amp;AF$3,Solicitudes!$E$3:$E$502,"&gt;="&amp;AF$3,Solicitudes!$G$3:$G$502,"Aprobada",Solicitudes!$L$3:$L$502,"Licencia")+COUNTIFS(Solicitudes!$A$3:$A$502,$A82,Solicitudes!$D$3:$D$502,"&lt;="&amp;AF$3,Solicitudes!$E$3:$E$502,"&gt;="&amp;AF$3,Solicitudes!$G$3:$G$502,"Aprobada",Solicitudes!$L$3:$L$502,"Ausencia")&gt;0,"L",IF(COUNTIFS(Solicitudes!$A$3:$A$502,$A82,Solicitudes!$D$3:$D$502,"&lt;="&amp;AF$3,Solicitudes!$E$3:$E$502,"&gt;="&amp;AF$3,Solicitudes!$G$3:$G$502,"Solicitada")+COUNTIFS(Solicitudes!$A$3:$A$502,$A82,Solicitudes!$D$3:$D$502,"&lt;="&amp;AF$3,Solicitudes!$E$3:$E$502,"&gt;="&amp;AF$3,Solicitudes!$G$3:$G$502,"Planificada")&gt;0,"P",""))))</f>
        <v/>
      </c>
      <c r="AG82" s="27">
        <f>IF(OR(AG$3="",$A82=""),"",IF(COUNTIFS(Solicitudes!$A$3:$A$502,$A82,Solicitudes!$D$3:$D$502,"&lt;="&amp;AG$3,Solicitudes!$E$3:$E$502,"&gt;="&amp;AG$3,Solicitudes!$G$3:$G$502,"Aprobada",Solicitudes!$L$3:$L$502,"&lt;&gt;Licencia",Solicitudes!$L$3:$L$502,"&lt;&gt;Ausencia")&gt;0,"V",IF(COUNTIFS(Solicitudes!$A$3:$A$502,$A82,Solicitudes!$D$3:$D$502,"&lt;="&amp;AG$3,Solicitudes!$E$3:$E$502,"&gt;="&amp;AG$3,Solicitudes!$G$3:$G$502,"Aprobada",Solicitudes!$L$3:$L$502,"Licencia")+COUNTIFS(Solicitudes!$A$3:$A$502,$A82,Solicitudes!$D$3:$D$502,"&lt;="&amp;AG$3,Solicitudes!$E$3:$E$502,"&gt;="&amp;AG$3,Solicitudes!$G$3:$G$502,"Aprobada",Solicitudes!$L$3:$L$502,"Ausencia")&gt;0,"L",IF(COUNTIFS(Solicitudes!$A$3:$A$502,$A82,Solicitudes!$D$3:$D$502,"&lt;="&amp;AG$3,Solicitudes!$E$3:$E$502,"&gt;="&amp;AG$3,Solicitudes!$G$3:$G$502,"Solicitada")+COUNTIFS(Solicitudes!$A$3:$A$502,$A82,Solicitudes!$D$3:$D$502,"&lt;="&amp;AG$3,Solicitudes!$E$3:$E$502,"&gt;="&amp;AG$3,Solicitudes!$G$3:$G$502,"Planificada")&gt;0,"P",""))))</f>
        <v/>
      </c>
    </row>
    <row r="83">
      <c r="A83">
        <f>IF(Saldos!A83="","",Saldos!A83)</f>
        <v/>
      </c>
      <c r="B83">
        <f>IF(A83="","",Saldos!B83)</f>
        <v/>
      </c>
      <c r="C83" s="27">
        <f>IF(OR(C$3="",$A83=""),"",IF(COUNTIFS(Solicitudes!$A$3:$A$502,$A83,Solicitudes!$D$3:$D$502,"&lt;="&amp;C$3,Solicitudes!$E$3:$E$502,"&gt;="&amp;C$3,Solicitudes!$G$3:$G$502,"Aprobada",Solicitudes!$L$3:$L$502,"&lt;&gt;Licencia",Solicitudes!$L$3:$L$502,"&lt;&gt;Ausencia")&gt;0,"V",IF(COUNTIFS(Solicitudes!$A$3:$A$502,$A83,Solicitudes!$D$3:$D$502,"&lt;="&amp;C$3,Solicitudes!$E$3:$E$502,"&gt;="&amp;C$3,Solicitudes!$G$3:$G$502,"Aprobada",Solicitudes!$L$3:$L$502,"Licencia")+COUNTIFS(Solicitudes!$A$3:$A$502,$A83,Solicitudes!$D$3:$D$502,"&lt;="&amp;C$3,Solicitudes!$E$3:$E$502,"&gt;="&amp;C$3,Solicitudes!$G$3:$G$502,"Aprobada",Solicitudes!$L$3:$L$502,"Ausencia")&gt;0,"L",IF(COUNTIFS(Solicitudes!$A$3:$A$502,$A83,Solicitudes!$D$3:$D$502,"&lt;="&amp;C$3,Solicitudes!$E$3:$E$502,"&gt;="&amp;C$3,Solicitudes!$G$3:$G$502,"Solicitada")+COUNTIFS(Solicitudes!$A$3:$A$502,$A83,Solicitudes!$D$3:$D$502,"&lt;="&amp;C$3,Solicitudes!$E$3:$E$502,"&gt;="&amp;C$3,Solicitudes!$G$3:$G$502,"Planificada")&gt;0,"P",""))))</f>
        <v/>
      </c>
      <c r="D83" s="27">
        <f>IF(OR(D$3="",$A83=""),"",IF(COUNTIFS(Solicitudes!$A$3:$A$502,$A83,Solicitudes!$D$3:$D$502,"&lt;="&amp;D$3,Solicitudes!$E$3:$E$502,"&gt;="&amp;D$3,Solicitudes!$G$3:$G$502,"Aprobada",Solicitudes!$L$3:$L$502,"&lt;&gt;Licencia",Solicitudes!$L$3:$L$502,"&lt;&gt;Ausencia")&gt;0,"V",IF(COUNTIFS(Solicitudes!$A$3:$A$502,$A83,Solicitudes!$D$3:$D$502,"&lt;="&amp;D$3,Solicitudes!$E$3:$E$502,"&gt;="&amp;D$3,Solicitudes!$G$3:$G$502,"Aprobada",Solicitudes!$L$3:$L$502,"Licencia")+COUNTIFS(Solicitudes!$A$3:$A$502,$A83,Solicitudes!$D$3:$D$502,"&lt;="&amp;D$3,Solicitudes!$E$3:$E$502,"&gt;="&amp;D$3,Solicitudes!$G$3:$G$502,"Aprobada",Solicitudes!$L$3:$L$502,"Ausencia")&gt;0,"L",IF(COUNTIFS(Solicitudes!$A$3:$A$502,$A83,Solicitudes!$D$3:$D$502,"&lt;="&amp;D$3,Solicitudes!$E$3:$E$502,"&gt;="&amp;D$3,Solicitudes!$G$3:$G$502,"Solicitada")+COUNTIFS(Solicitudes!$A$3:$A$502,$A83,Solicitudes!$D$3:$D$502,"&lt;="&amp;D$3,Solicitudes!$E$3:$E$502,"&gt;="&amp;D$3,Solicitudes!$G$3:$G$502,"Planificada")&gt;0,"P",""))))</f>
        <v/>
      </c>
      <c r="E83" s="27">
        <f>IF(OR(E$3="",$A83=""),"",IF(COUNTIFS(Solicitudes!$A$3:$A$502,$A83,Solicitudes!$D$3:$D$502,"&lt;="&amp;E$3,Solicitudes!$E$3:$E$502,"&gt;="&amp;E$3,Solicitudes!$G$3:$G$502,"Aprobada",Solicitudes!$L$3:$L$502,"&lt;&gt;Licencia",Solicitudes!$L$3:$L$502,"&lt;&gt;Ausencia")&gt;0,"V",IF(COUNTIFS(Solicitudes!$A$3:$A$502,$A83,Solicitudes!$D$3:$D$502,"&lt;="&amp;E$3,Solicitudes!$E$3:$E$502,"&gt;="&amp;E$3,Solicitudes!$G$3:$G$502,"Aprobada",Solicitudes!$L$3:$L$502,"Licencia")+COUNTIFS(Solicitudes!$A$3:$A$502,$A83,Solicitudes!$D$3:$D$502,"&lt;="&amp;E$3,Solicitudes!$E$3:$E$502,"&gt;="&amp;E$3,Solicitudes!$G$3:$G$502,"Aprobada",Solicitudes!$L$3:$L$502,"Ausencia")&gt;0,"L",IF(COUNTIFS(Solicitudes!$A$3:$A$502,$A83,Solicitudes!$D$3:$D$502,"&lt;="&amp;E$3,Solicitudes!$E$3:$E$502,"&gt;="&amp;E$3,Solicitudes!$G$3:$G$502,"Solicitada")+COUNTIFS(Solicitudes!$A$3:$A$502,$A83,Solicitudes!$D$3:$D$502,"&lt;="&amp;E$3,Solicitudes!$E$3:$E$502,"&gt;="&amp;E$3,Solicitudes!$G$3:$G$502,"Planificada")&gt;0,"P",""))))</f>
        <v/>
      </c>
      <c r="F83" s="27">
        <f>IF(OR(F$3="",$A83=""),"",IF(COUNTIFS(Solicitudes!$A$3:$A$502,$A83,Solicitudes!$D$3:$D$502,"&lt;="&amp;F$3,Solicitudes!$E$3:$E$502,"&gt;="&amp;F$3,Solicitudes!$G$3:$G$502,"Aprobada",Solicitudes!$L$3:$L$502,"&lt;&gt;Licencia",Solicitudes!$L$3:$L$502,"&lt;&gt;Ausencia")&gt;0,"V",IF(COUNTIFS(Solicitudes!$A$3:$A$502,$A83,Solicitudes!$D$3:$D$502,"&lt;="&amp;F$3,Solicitudes!$E$3:$E$502,"&gt;="&amp;F$3,Solicitudes!$G$3:$G$502,"Aprobada",Solicitudes!$L$3:$L$502,"Licencia")+COUNTIFS(Solicitudes!$A$3:$A$502,$A83,Solicitudes!$D$3:$D$502,"&lt;="&amp;F$3,Solicitudes!$E$3:$E$502,"&gt;="&amp;F$3,Solicitudes!$G$3:$G$502,"Aprobada",Solicitudes!$L$3:$L$502,"Ausencia")&gt;0,"L",IF(COUNTIFS(Solicitudes!$A$3:$A$502,$A83,Solicitudes!$D$3:$D$502,"&lt;="&amp;F$3,Solicitudes!$E$3:$E$502,"&gt;="&amp;F$3,Solicitudes!$G$3:$G$502,"Solicitada")+COUNTIFS(Solicitudes!$A$3:$A$502,$A83,Solicitudes!$D$3:$D$502,"&lt;="&amp;F$3,Solicitudes!$E$3:$E$502,"&gt;="&amp;F$3,Solicitudes!$G$3:$G$502,"Planificada")&gt;0,"P",""))))</f>
        <v/>
      </c>
      <c r="G83" s="27">
        <f>IF(OR(G$3="",$A83=""),"",IF(COUNTIFS(Solicitudes!$A$3:$A$502,$A83,Solicitudes!$D$3:$D$502,"&lt;="&amp;G$3,Solicitudes!$E$3:$E$502,"&gt;="&amp;G$3,Solicitudes!$G$3:$G$502,"Aprobada",Solicitudes!$L$3:$L$502,"&lt;&gt;Licencia",Solicitudes!$L$3:$L$502,"&lt;&gt;Ausencia")&gt;0,"V",IF(COUNTIFS(Solicitudes!$A$3:$A$502,$A83,Solicitudes!$D$3:$D$502,"&lt;="&amp;G$3,Solicitudes!$E$3:$E$502,"&gt;="&amp;G$3,Solicitudes!$G$3:$G$502,"Aprobada",Solicitudes!$L$3:$L$502,"Licencia")+COUNTIFS(Solicitudes!$A$3:$A$502,$A83,Solicitudes!$D$3:$D$502,"&lt;="&amp;G$3,Solicitudes!$E$3:$E$502,"&gt;="&amp;G$3,Solicitudes!$G$3:$G$502,"Aprobada",Solicitudes!$L$3:$L$502,"Ausencia")&gt;0,"L",IF(COUNTIFS(Solicitudes!$A$3:$A$502,$A83,Solicitudes!$D$3:$D$502,"&lt;="&amp;G$3,Solicitudes!$E$3:$E$502,"&gt;="&amp;G$3,Solicitudes!$G$3:$G$502,"Solicitada")+COUNTIFS(Solicitudes!$A$3:$A$502,$A83,Solicitudes!$D$3:$D$502,"&lt;="&amp;G$3,Solicitudes!$E$3:$E$502,"&gt;="&amp;G$3,Solicitudes!$G$3:$G$502,"Planificada")&gt;0,"P",""))))</f>
        <v/>
      </c>
      <c r="H83" s="27">
        <f>IF(OR(H$3="",$A83=""),"",IF(COUNTIFS(Solicitudes!$A$3:$A$502,$A83,Solicitudes!$D$3:$D$502,"&lt;="&amp;H$3,Solicitudes!$E$3:$E$502,"&gt;="&amp;H$3,Solicitudes!$G$3:$G$502,"Aprobada",Solicitudes!$L$3:$L$502,"&lt;&gt;Licencia",Solicitudes!$L$3:$L$502,"&lt;&gt;Ausencia")&gt;0,"V",IF(COUNTIFS(Solicitudes!$A$3:$A$502,$A83,Solicitudes!$D$3:$D$502,"&lt;="&amp;H$3,Solicitudes!$E$3:$E$502,"&gt;="&amp;H$3,Solicitudes!$G$3:$G$502,"Aprobada",Solicitudes!$L$3:$L$502,"Licencia")+COUNTIFS(Solicitudes!$A$3:$A$502,$A83,Solicitudes!$D$3:$D$502,"&lt;="&amp;H$3,Solicitudes!$E$3:$E$502,"&gt;="&amp;H$3,Solicitudes!$G$3:$G$502,"Aprobada",Solicitudes!$L$3:$L$502,"Ausencia")&gt;0,"L",IF(COUNTIFS(Solicitudes!$A$3:$A$502,$A83,Solicitudes!$D$3:$D$502,"&lt;="&amp;H$3,Solicitudes!$E$3:$E$502,"&gt;="&amp;H$3,Solicitudes!$G$3:$G$502,"Solicitada")+COUNTIFS(Solicitudes!$A$3:$A$502,$A83,Solicitudes!$D$3:$D$502,"&lt;="&amp;H$3,Solicitudes!$E$3:$E$502,"&gt;="&amp;H$3,Solicitudes!$G$3:$G$502,"Planificada")&gt;0,"P",""))))</f>
        <v/>
      </c>
      <c r="I83" s="27">
        <f>IF(OR(I$3="",$A83=""),"",IF(COUNTIFS(Solicitudes!$A$3:$A$502,$A83,Solicitudes!$D$3:$D$502,"&lt;="&amp;I$3,Solicitudes!$E$3:$E$502,"&gt;="&amp;I$3,Solicitudes!$G$3:$G$502,"Aprobada",Solicitudes!$L$3:$L$502,"&lt;&gt;Licencia",Solicitudes!$L$3:$L$502,"&lt;&gt;Ausencia")&gt;0,"V",IF(COUNTIFS(Solicitudes!$A$3:$A$502,$A83,Solicitudes!$D$3:$D$502,"&lt;="&amp;I$3,Solicitudes!$E$3:$E$502,"&gt;="&amp;I$3,Solicitudes!$G$3:$G$502,"Aprobada",Solicitudes!$L$3:$L$502,"Licencia")+COUNTIFS(Solicitudes!$A$3:$A$502,$A83,Solicitudes!$D$3:$D$502,"&lt;="&amp;I$3,Solicitudes!$E$3:$E$502,"&gt;="&amp;I$3,Solicitudes!$G$3:$G$502,"Aprobada",Solicitudes!$L$3:$L$502,"Ausencia")&gt;0,"L",IF(COUNTIFS(Solicitudes!$A$3:$A$502,$A83,Solicitudes!$D$3:$D$502,"&lt;="&amp;I$3,Solicitudes!$E$3:$E$502,"&gt;="&amp;I$3,Solicitudes!$G$3:$G$502,"Solicitada")+COUNTIFS(Solicitudes!$A$3:$A$502,$A83,Solicitudes!$D$3:$D$502,"&lt;="&amp;I$3,Solicitudes!$E$3:$E$502,"&gt;="&amp;I$3,Solicitudes!$G$3:$G$502,"Planificada")&gt;0,"P",""))))</f>
        <v/>
      </c>
      <c r="J83" s="27">
        <f>IF(OR(J$3="",$A83=""),"",IF(COUNTIFS(Solicitudes!$A$3:$A$502,$A83,Solicitudes!$D$3:$D$502,"&lt;="&amp;J$3,Solicitudes!$E$3:$E$502,"&gt;="&amp;J$3,Solicitudes!$G$3:$G$502,"Aprobada",Solicitudes!$L$3:$L$502,"&lt;&gt;Licencia",Solicitudes!$L$3:$L$502,"&lt;&gt;Ausencia")&gt;0,"V",IF(COUNTIFS(Solicitudes!$A$3:$A$502,$A83,Solicitudes!$D$3:$D$502,"&lt;="&amp;J$3,Solicitudes!$E$3:$E$502,"&gt;="&amp;J$3,Solicitudes!$G$3:$G$502,"Aprobada",Solicitudes!$L$3:$L$502,"Licencia")+COUNTIFS(Solicitudes!$A$3:$A$502,$A83,Solicitudes!$D$3:$D$502,"&lt;="&amp;J$3,Solicitudes!$E$3:$E$502,"&gt;="&amp;J$3,Solicitudes!$G$3:$G$502,"Aprobada",Solicitudes!$L$3:$L$502,"Ausencia")&gt;0,"L",IF(COUNTIFS(Solicitudes!$A$3:$A$502,$A83,Solicitudes!$D$3:$D$502,"&lt;="&amp;J$3,Solicitudes!$E$3:$E$502,"&gt;="&amp;J$3,Solicitudes!$G$3:$G$502,"Solicitada")+COUNTIFS(Solicitudes!$A$3:$A$502,$A83,Solicitudes!$D$3:$D$502,"&lt;="&amp;J$3,Solicitudes!$E$3:$E$502,"&gt;="&amp;J$3,Solicitudes!$G$3:$G$502,"Planificada")&gt;0,"P",""))))</f>
        <v/>
      </c>
      <c r="K83" s="27">
        <f>IF(OR(K$3="",$A83=""),"",IF(COUNTIFS(Solicitudes!$A$3:$A$502,$A83,Solicitudes!$D$3:$D$502,"&lt;="&amp;K$3,Solicitudes!$E$3:$E$502,"&gt;="&amp;K$3,Solicitudes!$G$3:$G$502,"Aprobada",Solicitudes!$L$3:$L$502,"&lt;&gt;Licencia",Solicitudes!$L$3:$L$502,"&lt;&gt;Ausencia")&gt;0,"V",IF(COUNTIFS(Solicitudes!$A$3:$A$502,$A83,Solicitudes!$D$3:$D$502,"&lt;="&amp;K$3,Solicitudes!$E$3:$E$502,"&gt;="&amp;K$3,Solicitudes!$G$3:$G$502,"Aprobada",Solicitudes!$L$3:$L$502,"Licencia")+COUNTIFS(Solicitudes!$A$3:$A$502,$A83,Solicitudes!$D$3:$D$502,"&lt;="&amp;K$3,Solicitudes!$E$3:$E$502,"&gt;="&amp;K$3,Solicitudes!$G$3:$G$502,"Aprobada",Solicitudes!$L$3:$L$502,"Ausencia")&gt;0,"L",IF(COUNTIFS(Solicitudes!$A$3:$A$502,$A83,Solicitudes!$D$3:$D$502,"&lt;="&amp;K$3,Solicitudes!$E$3:$E$502,"&gt;="&amp;K$3,Solicitudes!$G$3:$G$502,"Solicitada")+COUNTIFS(Solicitudes!$A$3:$A$502,$A83,Solicitudes!$D$3:$D$502,"&lt;="&amp;K$3,Solicitudes!$E$3:$E$502,"&gt;="&amp;K$3,Solicitudes!$G$3:$G$502,"Planificada")&gt;0,"P",""))))</f>
        <v/>
      </c>
      <c r="L83" s="27">
        <f>IF(OR(L$3="",$A83=""),"",IF(COUNTIFS(Solicitudes!$A$3:$A$502,$A83,Solicitudes!$D$3:$D$502,"&lt;="&amp;L$3,Solicitudes!$E$3:$E$502,"&gt;="&amp;L$3,Solicitudes!$G$3:$G$502,"Aprobada",Solicitudes!$L$3:$L$502,"&lt;&gt;Licencia",Solicitudes!$L$3:$L$502,"&lt;&gt;Ausencia")&gt;0,"V",IF(COUNTIFS(Solicitudes!$A$3:$A$502,$A83,Solicitudes!$D$3:$D$502,"&lt;="&amp;L$3,Solicitudes!$E$3:$E$502,"&gt;="&amp;L$3,Solicitudes!$G$3:$G$502,"Aprobada",Solicitudes!$L$3:$L$502,"Licencia")+COUNTIFS(Solicitudes!$A$3:$A$502,$A83,Solicitudes!$D$3:$D$502,"&lt;="&amp;L$3,Solicitudes!$E$3:$E$502,"&gt;="&amp;L$3,Solicitudes!$G$3:$G$502,"Aprobada",Solicitudes!$L$3:$L$502,"Ausencia")&gt;0,"L",IF(COUNTIFS(Solicitudes!$A$3:$A$502,$A83,Solicitudes!$D$3:$D$502,"&lt;="&amp;L$3,Solicitudes!$E$3:$E$502,"&gt;="&amp;L$3,Solicitudes!$G$3:$G$502,"Solicitada")+COUNTIFS(Solicitudes!$A$3:$A$502,$A83,Solicitudes!$D$3:$D$502,"&lt;="&amp;L$3,Solicitudes!$E$3:$E$502,"&gt;="&amp;L$3,Solicitudes!$G$3:$G$502,"Planificada")&gt;0,"P",""))))</f>
        <v/>
      </c>
      <c r="M83" s="27">
        <f>IF(OR(M$3="",$A83=""),"",IF(COUNTIFS(Solicitudes!$A$3:$A$502,$A83,Solicitudes!$D$3:$D$502,"&lt;="&amp;M$3,Solicitudes!$E$3:$E$502,"&gt;="&amp;M$3,Solicitudes!$G$3:$G$502,"Aprobada",Solicitudes!$L$3:$L$502,"&lt;&gt;Licencia",Solicitudes!$L$3:$L$502,"&lt;&gt;Ausencia")&gt;0,"V",IF(COUNTIFS(Solicitudes!$A$3:$A$502,$A83,Solicitudes!$D$3:$D$502,"&lt;="&amp;M$3,Solicitudes!$E$3:$E$502,"&gt;="&amp;M$3,Solicitudes!$G$3:$G$502,"Aprobada",Solicitudes!$L$3:$L$502,"Licencia")+COUNTIFS(Solicitudes!$A$3:$A$502,$A83,Solicitudes!$D$3:$D$502,"&lt;="&amp;M$3,Solicitudes!$E$3:$E$502,"&gt;="&amp;M$3,Solicitudes!$G$3:$G$502,"Aprobada",Solicitudes!$L$3:$L$502,"Ausencia")&gt;0,"L",IF(COUNTIFS(Solicitudes!$A$3:$A$502,$A83,Solicitudes!$D$3:$D$502,"&lt;="&amp;M$3,Solicitudes!$E$3:$E$502,"&gt;="&amp;M$3,Solicitudes!$G$3:$G$502,"Solicitada")+COUNTIFS(Solicitudes!$A$3:$A$502,$A83,Solicitudes!$D$3:$D$502,"&lt;="&amp;M$3,Solicitudes!$E$3:$E$502,"&gt;="&amp;M$3,Solicitudes!$G$3:$G$502,"Planificada")&gt;0,"P",""))))</f>
        <v/>
      </c>
      <c r="N83" s="27">
        <f>IF(OR(N$3="",$A83=""),"",IF(COUNTIFS(Solicitudes!$A$3:$A$502,$A83,Solicitudes!$D$3:$D$502,"&lt;="&amp;N$3,Solicitudes!$E$3:$E$502,"&gt;="&amp;N$3,Solicitudes!$G$3:$G$502,"Aprobada",Solicitudes!$L$3:$L$502,"&lt;&gt;Licencia",Solicitudes!$L$3:$L$502,"&lt;&gt;Ausencia")&gt;0,"V",IF(COUNTIFS(Solicitudes!$A$3:$A$502,$A83,Solicitudes!$D$3:$D$502,"&lt;="&amp;N$3,Solicitudes!$E$3:$E$502,"&gt;="&amp;N$3,Solicitudes!$G$3:$G$502,"Aprobada",Solicitudes!$L$3:$L$502,"Licencia")+COUNTIFS(Solicitudes!$A$3:$A$502,$A83,Solicitudes!$D$3:$D$502,"&lt;="&amp;N$3,Solicitudes!$E$3:$E$502,"&gt;="&amp;N$3,Solicitudes!$G$3:$G$502,"Aprobada",Solicitudes!$L$3:$L$502,"Ausencia")&gt;0,"L",IF(COUNTIFS(Solicitudes!$A$3:$A$502,$A83,Solicitudes!$D$3:$D$502,"&lt;="&amp;N$3,Solicitudes!$E$3:$E$502,"&gt;="&amp;N$3,Solicitudes!$G$3:$G$502,"Solicitada")+COUNTIFS(Solicitudes!$A$3:$A$502,$A83,Solicitudes!$D$3:$D$502,"&lt;="&amp;N$3,Solicitudes!$E$3:$E$502,"&gt;="&amp;N$3,Solicitudes!$G$3:$G$502,"Planificada")&gt;0,"P",""))))</f>
        <v/>
      </c>
      <c r="O83" s="27">
        <f>IF(OR(O$3="",$A83=""),"",IF(COUNTIFS(Solicitudes!$A$3:$A$502,$A83,Solicitudes!$D$3:$D$502,"&lt;="&amp;O$3,Solicitudes!$E$3:$E$502,"&gt;="&amp;O$3,Solicitudes!$G$3:$G$502,"Aprobada",Solicitudes!$L$3:$L$502,"&lt;&gt;Licencia",Solicitudes!$L$3:$L$502,"&lt;&gt;Ausencia")&gt;0,"V",IF(COUNTIFS(Solicitudes!$A$3:$A$502,$A83,Solicitudes!$D$3:$D$502,"&lt;="&amp;O$3,Solicitudes!$E$3:$E$502,"&gt;="&amp;O$3,Solicitudes!$G$3:$G$502,"Aprobada",Solicitudes!$L$3:$L$502,"Licencia")+COUNTIFS(Solicitudes!$A$3:$A$502,$A83,Solicitudes!$D$3:$D$502,"&lt;="&amp;O$3,Solicitudes!$E$3:$E$502,"&gt;="&amp;O$3,Solicitudes!$G$3:$G$502,"Aprobada",Solicitudes!$L$3:$L$502,"Ausencia")&gt;0,"L",IF(COUNTIFS(Solicitudes!$A$3:$A$502,$A83,Solicitudes!$D$3:$D$502,"&lt;="&amp;O$3,Solicitudes!$E$3:$E$502,"&gt;="&amp;O$3,Solicitudes!$G$3:$G$502,"Solicitada")+COUNTIFS(Solicitudes!$A$3:$A$502,$A83,Solicitudes!$D$3:$D$502,"&lt;="&amp;O$3,Solicitudes!$E$3:$E$502,"&gt;="&amp;O$3,Solicitudes!$G$3:$G$502,"Planificada")&gt;0,"P",""))))</f>
        <v/>
      </c>
      <c r="P83" s="27">
        <f>IF(OR(P$3="",$A83=""),"",IF(COUNTIFS(Solicitudes!$A$3:$A$502,$A83,Solicitudes!$D$3:$D$502,"&lt;="&amp;P$3,Solicitudes!$E$3:$E$502,"&gt;="&amp;P$3,Solicitudes!$G$3:$G$502,"Aprobada",Solicitudes!$L$3:$L$502,"&lt;&gt;Licencia",Solicitudes!$L$3:$L$502,"&lt;&gt;Ausencia")&gt;0,"V",IF(COUNTIFS(Solicitudes!$A$3:$A$502,$A83,Solicitudes!$D$3:$D$502,"&lt;="&amp;P$3,Solicitudes!$E$3:$E$502,"&gt;="&amp;P$3,Solicitudes!$G$3:$G$502,"Aprobada",Solicitudes!$L$3:$L$502,"Licencia")+COUNTIFS(Solicitudes!$A$3:$A$502,$A83,Solicitudes!$D$3:$D$502,"&lt;="&amp;P$3,Solicitudes!$E$3:$E$502,"&gt;="&amp;P$3,Solicitudes!$G$3:$G$502,"Aprobada",Solicitudes!$L$3:$L$502,"Ausencia")&gt;0,"L",IF(COUNTIFS(Solicitudes!$A$3:$A$502,$A83,Solicitudes!$D$3:$D$502,"&lt;="&amp;P$3,Solicitudes!$E$3:$E$502,"&gt;="&amp;P$3,Solicitudes!$G$3:$G$502,"Solicitada")+COUNTIFS(Solicitudes!$A$3:$A$502,$A83,Solicitudes!$D$3:$D$502,"&lt;="&amp;P$3,Solicitudes!$E$3:$E$502,"&gt;="&amp;P$3,Solicitudes!$G$3:$G$502,"Planificada")&gt;0,"P",""))))</f>
        <v/>
      </c>
      <c r="Q83" s="27">
        <f>IF(OR(Q$3="",$A83=""),"",IF(COUNTIFS(Solicitudes!$A$3:$A$502,$A83,Solicitudes!$D$3:$D$502,"&lt;="&amp;Q$3,Solicitudes!$E$3:$E$502,"&gt;="&amp;Q$3,Solicitudes!$G$3:$G$502,"Aprobada",Solicitudes!$L$3:$L$502,"&lt;&gt;Licencia",Solicitudes!$L$3:$L$502,"&lt;&gt;Ausencia")&gt;0,"V",IF(COUNTIFS(Solicitudes!$A$3:$A$502,$A83,Solicitudes!$D$3:$D$502,"&lt;="&amp;Q$3,Solicitudes!$E$3:$E$502,"&gt;="&amp;Q$3,Solicitudes!$G$3:$G$502,"Aprobada",Solicitudes!$L$3:$L$502,"Licencia")+COUNTIFS(Solicitudes!$A$3:$A$502,$A83,Solicitudes!$D$3:$D$502,"&lt;="&amp;Q$3,Solicitudes!$E$3:$E$502,"&gt;="&amp;Q$3,Solicitudes!$G$3:$G$502,"Aprobada",Solicitudes!$L$3:$L$502,"Ausencia")&gt;0,"L",IF(COUNTIFS(Solicitudes!$A$3:$A$502,$A83,Solicitudes!$D$3:$D$502,"&lt;="&amp;Q$3,Solicitudes!$E$3:$E$502,"&gt;="&amp;Q$3,Solicitudes!$G$3:$G$502,"Solicitada")+COUNTIFS(Solicitudes!$A$3:$A$502,$A83,Solicitudes!$D$3:$D$502,"&lt;="&amp;Q$3,Solicitudes!$E$3:$E$502,"&gt;="&amp;Q$3,Solicitudes!$G$3:$G$502,"Planificada")&gt;0,"P",""))))</f>
        <v/>
      </c>
      <c r="R83" s="27">
        <f>IF(OR(R$3="",$A83=""),"",IF(COUNTIFS(Solicitudes!$A$3:$A$502,$A83,Solicitudes!$D$3:$D$502,"&lt;="&amp;R$3,Solicitudes!$E$3:$E$502,"&gt;="&amp;R$3,Solicitudes!$G$3:$G$502,"Aprobada",Solicitudes!$L$3:$L$502,"&lt;&gt;Licencia",Solicitudes!$L$3:$L$502,"&lt;&gt;Ausencia")&gt;0,"V",IF(COUNTIFS(Solicitudes!$A$3:$A$502,$A83,Solicitudes!$D$3:$D$502,"&lt;="&amp;R$3,Solicitudes!$E$3:$E$502,"&gt;="&amp;R$3,Solicitudes!$G$3:$G$502,"Aprobada",Solicitudes!$L$3:$L$502,"Licencia")+COUNTIFS(Solicitudes!$A$3:$A$502,$A83,Solicitudes!$D$3:$D$502,"&lt;="&amp;R$3,Solicitudes!$E$3:$E$502,"&gt;="&amp;R$3,Solicitudes!$G$3:$G$502,"Aprobada",Solicitudes!$L$3:$L$502,"Ausencia")&gt;0,"L",IF(COUNTIFS(Solicitudes!$A$3:$A$502,$A83,Solicitudes!$D$3:$D$502,"&lt;="&amp;R$3,Solicitudes!$E$3:$E$502,"&gt;="&amp;R$3,Solicitudes!$G$3:$G$502,"Solicitada")+COUNTIFS(Solicitudes!$A$3:$A$502,$A83,Solicitudes!$D$3:$D$502,"&lt;="&amp;R$3,Solicitudes!$E$3:$E$502,"&gt;="&amp;R$3,Solicitudes!$G$3:$G$502,"Planificada")&gt;0,"P",""))))</f>
        <v/>
      </c>
      <c r="S83" s="27">
        <f>IF(OR(S$3="",$A83=""),"",IF(COUNTIFS(Solicitudes!$A$3:$A$502,$A83,Solicitudes!$D$3:$D$502,"&lt;="&amp;S$3,Solicitudes!$E$3:$E$502,"&gt;="&amp;S$3,Solicitudes!$G$3:$G$502,"Aprobada",Solicitudes!$L$3:$L$502,"&lt;&gt;Licencia",Solicitudes!$L$3:$L$502,"&lt;&gt;Ausencia")&gt;0,"V",IF(COUNTIFS(Solicitudes!$A$3:$A$502,$A83,Solicitudes!$D$3:$D$502,"&lt;="&amp;S$3,Solicitudes!$E$3:$E$502,"&gt;="&amp;S$3,Solicitudes!$G$3:$G$502,"Aprobada",Solicitudes!$L$3:$L$502,"Licencia")+COUNTIFS(Solicitudes!$A$3:$A$502,$A83,Solicitudes!$D$3:$D$502,"&lt;="&amp;S$3,Solicitudes!$E$3:$E$502,"&gt;="&amp;S$3,Solicitudes!$G$3:$G$502,"Aprobada",Solicitudes!$L$3:$L$502,"Ausencia")&gt;0,"L",IF(COUNTIFS(Solicitudes!$A$3:$A$502,$A83,Solicitudes!$D$3:$D$502,"&lt;="&amp;S$3,Solicitudes!$E$3:$E$502,"&gt;="&amp;S$3,Solicitudes!$G$3:$G$502,"Solicitada")+COUNTIFS(Solicitudes!$A$3:$A$502,$A83,Solicitudes!$D$3:$D$502,"&lt;="&amp;S$3,Solicitudes!$E$3:$E$502,"&gt;="&amp;S$3,Solicitudes!$G$3:$G$502,"Planificada")&gt;0,"P",""))))</f>
        <v/>
      </c>
      <c r="T83" s="27">
        <f>IF(OR(T$3="",$A83=""),"",IF(COUNTIFS(Solicitudes!$A$3:$A$502,$A83,Solicitudes!$D$3:$D$502,"&lt;="&amp;T$3,Solicitudes!$E$3:$E$502,"&gt;="&amp;T$3,Solicitudes!$G$3:$G$502,"Aprobada",Solicitudes!$L$3:$L$502,"&lt;&gt;Licencia",Solicitudes!$L$3:$L$502,"&lt;&gt;Ausencia")&gt;0,"V",IF(COUNTIFS(Solicitudes!$A$3:$A$502,$A83,Solicitudes!$D$3:$D$502,"&lt;="&amp;T$3,Solicitudes!$E$3:$E$502,"&gt;="&amp;T$3,Solicitudes!$G$3:$G$502,"Aprobada",Solicitudes!$L$3:$L$502,"Licencia")+COUNTIFS(Solicitudes!$A$3:$A$502,$A83,Solicitudes!$D$3:$D$502,"&lt;="&amp;T$3,Solicitudes!$E$3:$E$502,"&gt;="&amp;T$3,Solicitudes!$G$3:$G$502,"Aprobada",Solicitudes!$L$3:$L$502,"Ausencia")&gt;0,"L",IF(COUNTIFS(Solicitudes!$A$3:$A$502,$A83,Solicitudes!$D$3:$D$502,"&lt;="&amp;T$3,Solicitudes!$E$3:$E$502,"&gt;="&amp;T$3,Solicitudes!$G$3:$G$502,"Solicitada")+COUNTIFS(Solicitudes!$A$3:$A$502,$A83,Solicitudes!$D$3:$D$502,"&lt;="&amp;T$3,Solicitudes!$E$3:$E$502,"&gt;="&amp;T$3,Solicitudes!$G$3:$G$502,"Planificada")&gt;0,"P",""))))</f>
        <v/>
      </c>
      <c r="U83" s="27">
        <f>IF(OR(U$3="",$A83=""),"",IF(COUNTIFS(Solicitudes!$A$3:$A$502,$A83,Solicitudes!$D$3:$D$502,"&lt;="&amp;U$3,Solicitudes!$E$3:$E$502,"&gt;="&amp;U$3,Solicitudes!$G$3:$G$502,"Aprobada",Solicitudes!$L$3:$L$502,"&lt;&gt;Licencia",Solicitudes!$L$3:$L$502,"&lt;&gt;Ausencia")&gt;0,"V",IF(COUNTIFS(Solicitudes!$A$3:$A$502,$A83,Solicitudes!$D$3:$D$502,"&lt;="&amp;U$3,Solicitudes!$E$3:$E$502,"&gt;="&amp;U$3,Solicitudes!$G$3:$G$502,"Aprobada",Solicitudes!$L$3:$L$502,"Licencia")+COUNTIFS(Solicitudes!$A$3:$A$502,$A83,Solicitudes!$D$3:$D$502,"&lt;="&amp;U$3,Solicitudes!$E$3:$E$502,"&gt;="&amp;U$3,Solicitudes!$G$3:$G$502,"Aprobada",Solicitudes!$L$3:$L$502,"Ausencia")&gt;0,"L",IF(COUNTIFS(Solicitudes!$A$3:$A$502,$A83,Solicitudes!$D$3:$D$502,"&lt;="&amp;U$3,Solicitudes!$E$3:$E$502,"&gt;="&amp;U$3,Solicitudes!$G$3:$G$502,"Solicitada")+COUNTIFS(Solicitudes!$A$3:$A$502,$A83,Solicitudes!$D$3:$D$502,"&lt;="&amp;U$3,Solicitudes!$E$3:$E$502,"&gt;="&amp;U$3,Solicitudes!$G$3:$G$502,"Planificada")&gt;0,"P",""))))</f>
        <v/>
      </c>
      <c r="V83" s="27">
        <f>IF(OR(V$3="",$A83=""),"",IF(COUNTIFS(Solicitudes!$A$3:$A$502,$A83,Solicitudes!$D$3:$D$502,"&lt;="&amp;V$3,Solicitudes!$E$3:$E$502,"&gt;="&amp;V$3,Solicitudes!$G$3:$G$502,"Aprobada",Solicitudes!$L$3:$L$502,"&lt;&gt;Licencia",Solicitudes!$L$3:$L$502,"&lt;&gt;Ausencia")&gt;0,"V",IF(COUNTIFS(Solicitudes!$A$3:$A$502,$A83,Solicitudes!$D$3:$D$502,"&lt;="&amp;V$3,Solicitudes!$E$3:$E$502,"&gt;="&amp;V$3,Solicitudes!$G$3:$G$502,"Aprobada",Solicitudes!$L$3:$L$502,"Licencia")+COUNTIFS(Solicitudes!$A$3:$A$502,$A83,Solicitudes!$D$3:$D$502,"&lt;="&amp;V$3,Solicitudes!$E$3:$E$502,"&gt;="&amp;V$3,Solicitudes!$G$3:$G$502,"Aprobada",Solicitudes!$L$3:$L$502,"Ausencia")&gt;0,"L",IF(COUNTIFS(Solicitudes!$A$3:$A$502,$A83,Solicitudes!$D$3:$D$502,"&lt;="&amp;V$3,Solicitudes!$E$3:$E$502,"&gt;="&amp;V$3,Solicitudes!$G$3:$G$502,"Solicitada")+COUNTIFS(Solicitudes!$A$3:$A$502,$A83,Solicitudes!$D$3:$D$502,"&lt;="&amp;V$3,Solicitudes!$E$3:$E$502,"&gt;="&amp;V$3,Solicitudes!$G$3:$G$502,"Planificada")&gt;0,"P",""))))</f>
        <v/>
      </c>
      <c r="W83" s="27">
        <f>IF(OR(W$3="",$A83=""),"",IF(COUNTIFS(Solicitudes!$A$3:$A$502,$A83,Solicitudes!$D$3:$D$502,"&lt;="&amp;W$3,Solicitudes!$E$3:$E$502,"&gt;="&amp;W$3,Solicitudes!$G$3:$G$502,"Aprobada",Solicitudes!$L$3:$L$502,"&lt;&gt;Licencia",Solicitudes!$L$3:$L$502,"&lt;&gt;Ausencia")&gt;0,"V",IF(COUNTIFS(Solicitudes!$A$3:$A$502,$A83,Solicitudes!$D$3:$D$502,"&lt;="&amp;W$3,Solicitudes!$E$3:$E$502,"&gt;="&amp;W$3,Solicitudes!$G$3:$G$502,"Aprobada",Solicitudes!$L$3:$L$502,"Licencia")+COUNTIFS(Solicitudes!$A$3:$A$502,$A83,Solicitudes!$D$3:$D$502,"&lt;="&amp;W$3,Solicitudes!$E$3:$E$502,"&gt;="&amp;W$3,Solicitudes!$G$3:$G$502,"Aprobada",Solicitudes!$L$3:$L$502,"Ausencia")&gt;0,"L",IF(COUNTIFS(Solicitudes!$A$3:$A$502,$A83,Solicitudes!$D$3:$D$502,"&lt;="&amp;W$3,Solicitudes!$E$3:$E$502,"&gt;="&amp;W$3,Solicitudes!$G$3:$G$502,"Solicitada")+COUNTIFS(Solicitudes!$A$3:$A$502,$A83,Solicitudes!$D$3:$D$502,"&lt;="&amp;W$3,Solicitudes!$E$3:$E$502,"&gt;="&amp;W$3,Solicitudes!$G$3:$G$502,"Planificada")&gt;0,"P",""))))</f>
        <v/>
      </c>
      <c r="X83" s="27">
        <f>IF(OR(X$3="",$A83=""),"",IF(COUNTIFS(Solicitudes!$A$3:$A$502,$A83,Solicitudes!$D$3:$D$502,"&lt;="&amp;X$3,Solicitudes!$E$3:$E$502,"&gt;="&amp;X$3,Solicitudes!$G$3:$G$502,"Aprobada",Solicitudes!$L$3:$L$502,"&lt;&gt;Licencia",Solicitudes!$L$3:$L$502,"&lt;&gt;Ausencia")&gt;0,"V",IF(COUNTIFS(Solicitudes!$A$3:$A$502,$A83,Solicitudes!$D$3:$D$502,"&lt;="&amp;X$3,Solicitudes!$E$3:$E$502,"&gt;="&amp;X$3,Solicitudes!$G$3:$G$502,"Aprobada",Solicitudes!$L$3:$L$502,"Licencia")+COUNTIFS(Solicitudes!$A$3:$A$502,$A83,Solicitudes!$D$3:$D$502,"&lt;="&amp;X$3,Solicitudes!$E$3:$E$502,"&gt;="&amp;X$3,Solicitudes!$G$3:$G$502,"Aprobada",Solicitudes!$L$3:$L$502,"Ausencia")&gt;0,"L",IF(COUNTIFS(Solicitudes!$A$3:$A$502,$A83,Solicitudes!$D$3:$D$502,"&lt;="&amp;X$3,Solicitudes!$E$3:$E$502,"&gt;="&amp;X$3,Solicitudes!$G$3:$G$502,"Solicitada")+COUNTIFS(Solicitudes!$A$3:$A$502,$A83,Solicitudes!$D$3:$D$502,"&lt;="&amp;X$3,Solicitudes!$E$3:$E$502,"&gt;="&amp;X$3,Solicitudes!$G$3:$G$502,"Planificada")&gt;0,"P",""))))</f>
        <v/>
      </c>
      <c r="Y83" s="27">
        <f>IF(OR(Y$3="",$A83=""),"",IF(COUNTIFS(Solicitudes!$A$3:$A$502,$A83,Solicitudes!$D$3:$D$502,"&lt;="&amp;Y$3,Solicitudes!$E$3:$E$502,"&gt;="&amp;Y$3,Solicitudes!$G$3:$G$502,"Aprobada",Solicitudes!$L$3:$L$502,"&lt;&gt;Licencia",Solicitudes!$L$3:$L$502,"&lt;&gt;Ausencia")&gt;0,"V",IF(COUNTIFS(Solicitudes!$A$3:$A$502,$A83,Solicitudes!$D$3:$D$502,"&lt;="&amp;Y$3,Solicitudes!$E$3:$E$502,"&gt;="&amp;Y$3,Solicitudes!$G$3:$G$502,"Aprobada",Solicitudes!$L$3:$L$502,"Licencia")+COUNTIFS(Solicitudes!$A$3:$A$502,$A83,Solicitudes!$D$3:$D$502,"&lt;="&amp;Y$3,Solicitudes!$E$3:$E$502,"&gt;="&amp;Y$3,Solicitudes!$G$3:$G$502,"Aprobada",Solicitudes!$L$3:$L$502,"Ausencia")&gt;0,"L",IF(COUNTIFS(Solicitudes!$A$3:$A$502,$A83,Solicitudes!$D$3:$D$502,"&lt;="&amp;Y$3,Solicitudes!$E$3:$E$502,"&gt;="&amp;Y$3,Solicitudes!$G$3:$G$502,"Solicitada")+COUNTIFS(Solicitudes!$A$3:$A$502,$A83,Solicitudes!$D$3:$D$502,"&lt;="&amp;Y$3,Solicitudes!$E$3:$E$502,"&gt;="&amp;Y$3,Solicitudes!$G$3:$G$502,"Planificada")&gt;0,"P",""))))</f>
        <v/>
      </c>
      <c r="Z83" s="27">
        <f>IF(OR(Z$3="",$A83=""),"",IF(COUNTIFS(Solicitudes!$A$3:$A$502,$A83,Solicitudes!$D$3:$D$502,"&lt;="&amp;Z$3,Solicitudes!$E$3:$E$502,"&gt;="&amp;Z$3,Solicitudes!$G$3:$G$502,"Aprobada",Solicitudes!$L$3:$L$502,"&lt;&gt;Licencia",Solicitudes!$L$3:$L$502,"&lt;&gt;Ausencia")&gt;0,"V",IF(COUNTIFS(Solicitudes!$A$3:$A$502,$A83,Solicitudes!$D$3:$D$502,"&lt;="&amp;Z$3,Solicitudes!$E$3:$E$502,"&gt;="&amp;Z$3,Solicitudes!$G$3:$G$502,"Aprobada",Solicitudes!$L$3:$L$502,"Licencia")+COUNTIFS(Solicitudes!$A$3:$A$502,$A83,Solicitudes!$D$3:$D$502,"&lt;="&amp;Z$3,Solicitudes!$E$3:$E$502,"&gt;="&amp;Z$3,Solicitudes!$G$3:$G$502,"Aprobada",Solicitudes!$L$3:$L$502,"Ausencia")&gt;0,"L",IF(COUNTIFS(Solicitudes!$A$3:$A$502,$A83,Solicitudes!$D$3:$D$502,"&lt;="&amp;Z$3,Solicitudes!$E$3:$E$502,"&gt;="&amp;Z$3,Solicitudes!$G$3:$G$502,"Solicitada")+COUNTIFS(Solicitudes!$A$3:$A$502,$A83,Solicitudes!$D$3:$D$502,"&lt;="&amp;Z$3,Solicitudes!$E$3:$E$502,"&gt;="&amp;Z$3,Solicitudes!$G$3:$G$502,"Planificada")&gt;0,"P",""))))</f>
        <v/>
      </c>
      <c r="AA83" s="27">
        <f>IF(OR(AA$3="",$A83=""),"",IF(COUNTIFS(Solicitudes!$A$3:$A$502,$A83,Solicitudes!$D$3:$D$502,"&lt;="&amp;AA$3,Solicitudes!$E$3:$E$502,"&gt;="&amp;AA$3,Solicitudes!$G$3:$G$502,"Aprobada",Solicitudes!$L$3:$L$502,"&lt;&gt;Licencia",Solicitudes!$L$3:$L$502,"&lt;&gt;Ausencia")&gt;0,"V",IF(COUNTIFS(Solicitudes!$A$3:$A$502,$A83,Solicitudes!$D$3:$D$502,"&lt;="&amp;AA$3,Solicitudes!$E$3:$E$502,"&gt;="&amp;AA$3,Solicitudes!$G$3:$G$502,"Aprobada",Solicitudes!$L$3:$L$502,"Licencia")+COUNTIFS(Solicitudes!$A$3:$A$502,$A83,Solicitudes!$D$3:$D$502,"&lt;="&amp;AA$3,Solicitudes!$E$3:$E$502,"&gt;="&amp;AA$3,Solicitudes!$G$3:$G$502,"Aprobada",Solicitudes!$L$3:$L$502,"Ausencia")&gt;0,"L",IF(COUNTIFS(Solicitudes!$A$3:$A$502,$A83,Solicitudes!$D$3:$D$502,"&lt;="&amp;AA$3,Solicitudes!$E$3:$E$502,"&gt;="&amp;AA$3,Solicitudes!$G$3:$G$502,"Solicitada")+COUNTIFS(Solicitudes!$A$3:$A$502,$A83,Solicitudes!$D$3:$D$502,"&lt;="&amp;AA$3,Solicitudes!$E$3:$E$502,"&gt;="&amp;AA$3,Solicitudes!$G$3:$G$502,"Planificada")&gt;0,"P",""))))</f>
        <v/>
      </c>
      <c r="AB83" s="27">
        <f>IF(OR(AB$3="",$A83=""),"",IF(COUNTIFS(Solicitudes!$A$3:$A$502,$A83,Solicitudes!$D$3:$D$502,"&lt;="&amp;AB$3,Solicitudes!$E$3:$E$502,"&gt;="&amp;AB$3,Solicitudes!$G$3:$G$502,"Aprobada",Solicitudes!$L$3:$L$502,"&lt;&gt;Licencia",Solicitudes!$L$3:$L$502,"&lt;&gt;Ausencia")&gt;0,"V",IF(COUNTIFS(Solicitudes!$A$3:$A$502,$A83,Solicitudes!$D$3:$D$502,"&lt;="&amp;AB$3,Solicitudes!$E$3:$E$502,"&gt;="&amp;AB$3,Solicitudes!$G$3:$G$502,"Aprobada",Solicitudes!$L$3:$L$502,"Licencia")+COUNTIFS(Solicitudes!$A$3:$A$502,$A83,Solicitudes!$D$3:$D$502,"&lt;="&amp;AB$3,Solicitudes!$E$3:$E$502,"&gt;="&amp;AB$3,Solicitudes!$G$3:$G$502,"Aprobada",Solicitudes!$L$3:$L$502,"Ausencia")&gt;0,"L",IF(COUNTIFS(Solicitudes!$A$3:$A$502,$A83,Solicitudes!$D$3:$D$502,"&lt;="&amp;AB$3,Solicitudes!$E$3:$E$502,"&gt;="&amp;AB$3,Solicitudes!$G$3:$G$502,"Solicitada")+COUNTIFS(Solicitudes!$A$3:$A$502,$A83,Solicitudes!$D$3:$D$502,"&lt;="&amp;AB$3,Solicitudes!$E$3:$E$502,"&gt;="&amp;AB$3,Solicitudes!$G$3:$G$502,"Planificada")&gt;0,"P",""))))</f>
        <v/>
      </c>
      <c r="AC83" s="27">
        <f>IF(OR(AC$3="",$A83=""),"",IF(COUNTIFS(Solicitudes!$A$3:$A$502,$A83,Solicitudes!$D$3:$D$502,"&lt;="&amp;AC$3,Solicitudes!$E$3:$E$502,"&gt;="&amp;AC$3,Solicitudes!$G$3:$G$502,"Aprobada",Solicitudes!$L$3:$L$502,"&lt;&gt;Licencia",Solicitudes!$L$3:$L$502,"&lt;&gt;Ausencia")&gt;0,"V",IF(COUNTIFS(Solicitudes!$A$3:$A$502,$A83,Solicitudes!$D$3:$D$502,"&lt;="&amp;AC$3,Solicitudes!$E$3:$E$502,"&gt;="&amp;AC$3,Solicitudes!$G$3:$G$502,"Aprobada",Solicitudes!$L$3:$L$502,"Licencia")+COUNTIFS(Solicitudes!$A$3:$A$502,$A83,Solicitudes!$D$3:$D$502,"&lt;="&amp;AC$3,Solicitudes!$E$3:$E$502,"&gt;="&amp;AC$3,Solicitudes!$G$3:$G$502,"Aprobada",Solicitudes!$L$3:$L$502,"Ausencia")&gt;0,"L",IF(COUNTIFS(Solicitudes!$A$3:$A$502,$A83,Solicitudes!$D$3:$D$502,"&lt;="&amp;AC$3,Solicitudes!$E$3:$E$502,"&gt;="&amp;AC$3,Solicitudes!$G$3:$G$502,"Solicitada")+COUNTIFS(Solicitudes!$A$3:$A$502,$A83,Solicitudes!$D$3:$D$502,"&lt;="&amp;AC$3,Solicitudes!$E$3:$E$502,"&gt;="&amp;AC$3,Solicitudes!$G$3:$G$502,"Planificada")&gt;0,"P",""))))</f>
        <v/>
      </c>
      <c r="AD83" s="27">
        <f>IF(OR(AD$3="",$A83=""),"",IF(COUNTIFS(Solicitudes!$A$3:$A$502,$A83,Solicitudes!$D$3:$D$502,"&lt;="&amp;AD$3,Solicitudes!$E$3:$E$502,"&gt;="&amp;AD$3,Solicitudes!$G$3:$G$502,"Aprobada",Solicitudes!$L$3:$L$502,"&lt;&gt;Licencia",Solicitudes!$L$3:$L$502,"&lt;&gt;Ausencia")&gt;0,"V",IF(COUNTIFS(Solicitudes!$A$3:$A$502,$A83,Solicitudes!$D$3:$D$502,"&lt;="&amp;AD$3,Solicitudes!$E$3:$E$502,"&gt;="&amp;AD$3,Solicitudes!$G$3:$G$502,"Aprobada",Solicitudes!$L$3:$L$502,"Licencia")+COUNTIFS(Solicitudes!$A$3:$A$502,$A83,Solicitudes!$D$3:$D$502,"&lt;="&amp;AD$3,Solicitudes!$E$3:$E$502,"&gt;="&amp;AD$3,Solicitudes!$G$3:$G$502,"Aprobada",Solicitudes!$L$3:$L$502,"Ausencia")&gt;0,"L",IF(COUNTIFS(Solicitudes!$A$3:$A$502,$A83,Solicitudes!$D$3:$D$502,"&lt;="&amp;AD$3,Solicitudes!$E$3:$E$502,"&gt;="&amp;AD$3,Solicitudes!$G$3:$G$502,"Solicitada")+COUNTIFS(Solicitudes!$A$3:$A$502,$A83,Solicitudes!$D$3:$D$502,"&lt;="&amp;AD$3,Solicitudes!$E$3:$E$502,"&gt;="&amp;AD$3,Solicitudes!$G$3:$G$502,"Planificada")&gt;0,"P",""))))</f>
        <v/>
      </c>
      <c r="AE83" s="27">
        <f>IF(OR(AE$3="",$A83=""),"",IF(COUNTIFS(Solicitudes!$A$3:$A$502,$A83,Solicitudes!$D$3:$D$502,"&lt;="&amp;AE$3,Solicitudes!$E$3:$E$502,"&gt;="&amp;AE$3,Solicitudes!$G$3:$G$502,"Aprobada",Solicitudes!$L$3:$L$502,"&lt;&gt;Licencia",Solicitudes!$L$3:$L$502,"&lt;&gt;Ausencia")&gt;0,"V",IF(COUNTIFS(Solicitudes!$A$3:$A$502,$A83,Solicitudes!$D$3:$D$502,"&lt;="&amp;AE$3,Solicitudes!$E$3:$E$502,"&gt;="&amp;AE$3,Solicitudes!$G$3:$G$502,"Aprobada",Solicitudes!$L$3:$L$502,"Licencia")+COUNTIFS(Solicitudes!$A$3:$A$502,$A83,Solicitudes!$D$3:$D$502,"&lt;="&amp;AE$3,Solicitudes!$E$3:$E$502,"&gt;="&amp;AE$3,Solicitudes!$G$3:$G$502,"Aprobada",Solicitudes!$L$3:$L$502,"Ausencia")&gt;0,"L",IF(COUNTIFS(Solicitudes!$A$3:$A$502,$A83,Solicitudes!$D$3:$D$502,"&lt;="&amp;AE$3,Solicitudes!$E$3:$E$502,"&gt;="&amp;AE$3,Solicitudes!$G$3:$G$502,"Solicitada")+COUNTIFS(Solicitudes!$A$3:$A$502,$A83,Solicitudes!$D$3:$D$502,"&lt;="&amp;AE$3,Solicitudes!$E$3:$E$502,"&gt;="&amp;AE$3,Solicitudes!$G$3:$G$502,"Planificada")&gt;0,"P",""))))</f>
        <v/>
      </c>
      <c r="AF83" s="27">
        <f>IF(OR(AF$3="",$A83=""),"",IF(COUNTIFS(Solicitudes!$A$3:$A$502,$A83,Solicitudes!$D$3:$D$502,"&lt;="&amp;AF$3,Solicitudes!$E$3:$E$502,"&gt;="&amp;AF$3,Solicitudes!$G$3:$G$502,"Aprobada",Solicitudes!$L$3:$L$502,"&lt;&gt;Licencia",Solicitudes!$L$3:$L$502,"&lt;&gt;Ausencia")&gt;0,"V",IF(COUNTIFS(Solicitudes!$A$3:$A$502,$A83,Solicitudes!$D$3:$D$502,"&lt;="&amp;AF$3,Solicitudes!$E$3:$E$502,"&gt;="&amp;AF$3,Solicitudes!$G$3:$G$502,"Aprobada",Solicitudes!$L$3:$L$502,"Licencia")+COUNTIFS(Solicitudes!$A$3:$A$502,$A83,Solicitudes!$D$3:$D$502,"&lt;="&amp;AF$3,Solicitudes!$E$3:$E$502,"&gt;="&amp;AF$3,Solicitudes!$G$3:$G$502,"Aprobada",Solicitudes!$L$3:$L$502,"Ausencia")&gt;0,"L",IF(COUNTIFS(Solicitudes!$A$3:$A$502,$A83,Solicitudes!$D$3:$D$502,"&lt;="&amp;AF$3,Solicitudes!$E$3:$E$502,"&gt;="&amp;AF$3,Solicitudes!$G$3:$G$502,"Solicitada")+COUNTIFS(Solicitudes!$A$3:$A$502,$A83,Solicitudes!$D$3:$D$502,"&lt;="&amp;AF$3,Solicitudes!$E$3:$E$502,"&gt;="&amp;AF$3,Solicitudes!$G$3:$G$502,"Planificada")&gt;0,"P",""))))</f>
        <v/>
      </c>
      <c r="AG83" s="27">
        <f>IF(OR(AG$3="",$A83=""),"",IF(COUNTIFS(Solicitudes!$A$3:$A$502,$A83,Solicitudes!$D$3:$D$502,"&lt;="&amp;AG$3,Solicitudes!$E$3:$E$502,"&gt;="&amp;AG$3,Solicitudes!$G$3:$G$502,"Aprobada",Solicitudes!$L$3:$L$502,"&lt;&gt;Licencia",Solicitudes!$L$3:$L$502,"&lt;&gt;Ausencia")&gt;0,"V",IF(COUNTIFS(Solicitudes!$A$3:$A$502,$A83,Solicitudes!$D$3:$D$502,"&lt;="&amp;AG$3,Solicitudes!$E$3:$E$502,"&gt;="&amp;AG$3,Solicitudes!$G$3:$G$502,"Aprobada",Solicitudes!$L$3:$L$502,"Licencia")+COUNTIFS(Solicitudes!$A$3:$A$502,$A83,Solicitudes!$D$3:$D$502,"&lt;="&amp;AG$3,Solicitudes!$E$3:$E$502,"&gt;="&amp;AG$3,Solicitudes!$G$3:$G$502,"Aprobada",Solicitudes!$L$3:$L$502,"Ausencia")&gt;0,"L",IF(COUNTIFS(Solicitudes!$A$3:$A$502,$A83,Solicitudes!$D$3:$D$502,"&lt;="&amp;AG$3,Solicitudes!$E$3:$E$502,"&gt;="&amp;AG$3,Solicitudes!$G$3:$G$502,"Solicitada")+COUNTIFS(Solicitudes!$A$3:$A$502,$A83,Solicitudes!$D$3:$D$502,"&lt;="&amp;AG$3,Solicitudes!$E$3:$E$502,"&gt;="&amp;AG$3,Solicitudes!$G$3:$G$502,"Planificada")&gt;0,"P",""))))</f>
        <v/>
      </c>
    </row>
    <row r="84">
      <c r="A84">
        <f>IF(Saldos!A84="","",Saldos!A84)</f>
        <v/>
      </c>
      <c r="B84">
        <f>IF(A84="","",Saldos!B84)</f>
        <v/>
      </c>
      <c r="C84" s="27">
        <f>IF(OR(C$3="",$A84=""),"",IF(COUNTIFS(Solicitudes!$A$3:$A$502,$A84,Solicitudes!$D$3:$D$502,"&lt;="&amp;C$3,Solicitudes!$E$3:$E$502,"&gt;="&amp;C$3,Solicitudes!$G$3:$G$502,"Aprobada",Solicitudes!$L$3:$L$502,"&lt;&gt;Licencia",Solicitudes!$L$3:$L$502,"&lt;&gt;Ausencia")&gt;0,"V",IF(COUNTIFS(Solicitudes!$A$3:$A$502,$A84,Solicitudes!$D$3:$D$502,"&lt;="&amp;C$3,Solicitudes!$E$3:$E$502,"&gt;="&amp;C$3,Solicitudes!$G$3:$G$502,"Aprobada",Solicitudes!$L$3:$L$502,"Licencia")+COUNTIFS(Solicitudes!$A$3:$A$502,$A84,Solicitudes!$D$3:$D$502,"&lt;="&amp;C$3,Solicitudes!$E$3:$E$502,"&gt;="&amp;C$3,Solicitudes!$G$3:$G$502,"Aprobada",Solicitudes!$L$3:$L$502,"Ausencia")&gt;0,"L",IF(COUNTIFS(Solicitudes!$A$3:$A$502,$A84,Solicitudes!$D$3:$D$502,"&lt;="&amp;C$3,Solicitudes!$E$3:$E$502,"&gt;="&amp;C$3,Solicitudes!$G$3:$G$502,"Solicitada")+COUNTIFS(Solicitudes!$A$3:$A$502,$A84,Solicitudes!$D$3:$D$502,"&lt;="&amp;C$3,Solicitudes!$E$3:$E$502,"&gt;="&amp;C$3,Solicitudes!$G$3:$G$502,"Planificada")&gt;0,"P",""))))</f>
        <v/>
      </c>
      <c r="D84" s="27">
        <f>IF(OR(D$3="",$A84=""),"",IF(COUNTIFS(Solicitudes!$A$3:$A$502,$A84,Solicitudes!$D$3:$D$502,"&lt;="&amp;D$3,Solicitudes!$E$3:$E$502,"&gt;="&amp;D$3,Solicitudes!$G$3:$G$502,"Aprobada",Solicitudes!$L$3:$L$502,"&lt;&gt;Licencia",Solicitudes!$L$3:$L$502,"&lt;&gt;Ausencia")&gt;0,"V",IF(COUNTIFS(Solicitudes!$A$3:$A$502,$A84,Solicitudes!$D$3:$D$502,"&lt;="&amp;D$3,Solicitudes!$E$3:$E$502,"&gt;="&amp;D$3,Solicitudes!$G$3:$G$502,"Aprobada",Solicitudes!$L$3:$L$502,"Licencia")+COUNTIFS(Solicitudes!$A$3:$A$502,$A84,Solicitudes!$D$3:$D$502,"&lt;="&amp;D$3,Solicitudes!$E$3:$E$502,"&gt;="&amp;D$3,Solicitudes!$G$3:$G$502,"Aprobada",Solicitudes!$L$3:$L$502,"Ausencia")&gt;0,"L",IF(COUNTIFS(Solicitudes!$A$3:$A$502,$A84,Solicitudes!$D$3:$D$502,"&lt;="&amp;D$3,Solicitudes!$E$3:$E$502,"&gt;="&amp;D$3,Solicitudes!$G$3:$G$502,"Solicitada")+COUNTIFS(Solicitudes!$A$3:$A$502,$A84,Solicitudes!$D$3:$D$502,"&lt;="&amp;D$3,Solicitudes!$E$3:$E$502,"&gt;="&amp;D$3,Solicitudes!$G$3:$G$502,"Planificada")&gt;0,"P",""))))</f>
        <v/>
      </c>
      <c r="E84" s="27">
        <f>IF(OR(E$3="",$A84=""),"",IF(COUNTIFS(Solicitudes!$A$3:$A$502,$A84,Solicitudes!$D$3:$D$502,"&lt;="&amp;E$3,Solicitudes!$E$3:$E$502,"&gt;="&amp;E$3,Solicitudes!$G$3:$G$502,"Aprobada",Solicitudes!$L$3:$L$502,"&lt;&gt;Licencia",Solicitudes!$L$3:$L$502,"&lt;&gt;Ausencia")&gt;0,"V",IF(COUNTIFS(Solicitudes!$A$3:$A$502,$A84,Solicitudes!$D$3:$D$502,"&lt;="&amp;E$3,Solicitudes!$E$3:$E$502,"&gt;="&amp;E$3,Solicitudes!$G$3:$G$502,"Aprobada",Solicitudes!$L$3:$L$502,"Licencia")+COUNTIFS(Solicitudes!$A$3:$A$502,$A84,Solicitudes!$D$3:$D$502,"&lt;="&amp;E$3,Solicitudes!$E$3:$E$502,"&gt;="&amp;E$3,Solicitudes!$G$3:$G$502,"Aprobada",Solicitudes!$L$3:$L$502,"Ausencia")&gt;0,"L",IF(COUNTIFS(Solicitudes!$A$3:$A$502,$A84,Solicitudes!$D$3:$D$502,"&lt;="&amp;E$3,Solicitudes!$E$3:$E$502,"&gt;="&amp;E$3,Solicitudes!$G$3:$G$502,"Solicitada")+COUNTIFS(Solicitudes!$A$3:$A$502,$A84,Solicitudes!$D$3:$D$502,"&lt;="&amp;E$3,Solicitudes!$E$3:$E$502,"&gt;="&amp;E$3,Solicitudes!$G$3:$G$502,"Planificada")&gt;0,"P",""))))</f>
        <v/>
      </c>
      <c r="F84" s="27">
        <f>IF(OR(F$3="",$A84=""),"",IF(COUNTIFS(Solicitudes!$A$3:$A$502,$A84,Solicitudes!$D$3:$D$502,"&lt;="&amp;F$3,Solicitudes!$E$3:$E$502,"&gt;="&amp;F$3,Solicitudes!$G$3:$G$502,"Aprobada",Solicitudes!$L$3:$L$502,"&lt;&gt;Licencia",Solicitudes!$L$3:$L$502,"&lt;&gt;Ausencia")&gt;0,"V",IF(COUNTIFS(Solicitudes!$A$3:$A$502,$A84,Solicitudes!$D$3:$D$502,"&lt;="&amp;F$3,Solicitudes!$E$3:$E$502,"&gt;="&amp;F$3,Solicitudes!$G$3:$G$502,"Aprobada",Solicitudes!$L$3:$L$502,"Licencia")+COUNTIFS(Solicitudes!$A$3:$A$502,$A84,Solicitudes!$D$3:$D$502,"&lt;="&amp;F$3,Solicitudes!$E$3:$E$502,"&gt;="&amp;F$3,Solicitudes!$G$3:$G$502,"Aprobada",Solicitudes!$L$3:$L$502,"Ausencia")&gt;0,"L",IF(COUNTIFS(Solicitudes!$A$3:$A$502,$A84,Solicitudes!$D$3:$D$502,"&lt;="&amp;F$3,Solicitudes!$E$3:$E$502,"&gt;="&amp;F$3,Solicitudes!$G$3:$G$502,"Solicitada")+COUNTIFS(Solicitudes!$A$3:$A$502,$A84,Solicitudes!$D$3:$D$502,"&lt;="&amp;F$3,Solicitudes!$E$3:$E$502,"&gt;="&amp;F$3,Solicitudes!$G$3:$G$502,"Planificada")&gt;0,"P",""))))</f>
        <v/>
      </c>
      <c r="G84" s="27">
        <f>IF(OR(G$3="",$A84=""),"",IF(COUNTIFS(Solicitudes!$A$3:$A$502,$A84,Solicitudes!$D$3:$D$502,"&lt;="&amp;G$3,Solicitudes!$E$3:$E$502,"&gt;="&amp;G$3,Solicitudes!$G$3:$G$502,"Aprobada",Solicitudes!$L$3:$L$502,"&lt;&gt;Licencia",Solicitudes!$L$3:$L$502,"&lt;&gt;Ausencia")&gt;0,"V",IF(COUNTIFS(Solicitudes!$A$3:$A$502,$A84,Solicitudes!$D$3:$D$502,"&lt;="&amp;G$3,Solicitudes!$E$3:$E$502,"&gt;="&amp;G$3,Solicitudes!$G$3:$G$502,"Aprobada",Solicitudes!$L$3:$L$502,"Licencia")+COUNTIFS(Solicitudes!$A$3:$A$502,$A84,Solicitudes!$D$3:$D$502,"&lt;="&amp;G$3,Solicitudes!$E$3:$E$502,"&gt;="&amp;G$3,Solicitudes!$G$3:$G$502,"Aprobada",Solicitudes!$L$3:$L$502,"Ausencia")&gt;0,"L",IF(COUNTIFS(Solicitudes!$A$3:$A$502,$A84,Solicitudes!$D$3:$D$502,"&lt;="&amp;G$3,Solicitudes!$E$3:$E$502,"&gt;="&amp;G$3,Solicitudes!$G$3:$G$502,"Solicitada")+COUNTIFS(Solicitudes!$A$3:$A$502,$A84,Solicitudes!$D$3:$D$502,"&lt;="&amp;G$3,Solicitudes!$E$3:$E$502,"&gt;="&amp;G$3,Solicitudes!$G$3:$G$502,"Planificada")&gt;0,"P",""))))</f>
        <v/>
      </c>
      <c r="H84" s="27">
        <f>IF(OR(H$3="",$A84=""),"",IF(COUNTIFS(Solicitudes!$A$3:$A$502,$A84,Solicitudes!$D$3:$D$502,"&lt;="&amp;H$3,Solicitudes!$E$3:$E$502,"&gt;="&amp;H$3,Solicitudes!$G$3:$G$502,"Aprobada",Solicitudes!$L$3:$L$502,"&lt;&gt;Licencia",Solicitudes!$L$3:$L$502,"&lt;&gt;Ausencia")&gt;0,"V",IF(COUNTIFS(Solicitudes!$A$3:$A$502,$A84,Solicitudes!$D$3:$D$502,"&lt;="&amp;H$3,Solicitudes!$E$3:$E$502,"&gt;="&amp;H$3,Solicitudes!$G$3:$G$502,"Aprobada",Solicitudes!$L$3:$L$502,"Licencia")+COUNTIFS(Solicitudes!$A$3:$A$502,$A84,Solicitudes!$D$3:$D$502,"&lt;="&amp;H$3,Solicitudes!$E$3:$E$502,"&gt;="&amp;H$3,Solicitudes!$G$3:$G$502,"Aprobada",Solicitudes!$L$3:$L$502,"Ausencia")&gt;0,"L",IF(COUNTIFS(Solicitudes!$A$3:$A$502,$A84,Solicitudes!$D$3:$D$502,"&lt;="&amp;H$3,Solicitudes!$E$3:$E$502,"&gt;="&amp;H$3,Solicitudes!$G$3:$G$502,"Solicitada")+COUNTIFS(Solicitudes!$A$3:$A$502,$A84,Solicitudes!$D$3:$D$502,"&lt;="&amp;H$3,Solicitudes!$E$3:$E$502,"&gt;="&amp;H$3,Solicitudes!$G$3:$G$502,"Planificada")&gt;0,"P",""))))</f>
        <v/>
      </c>
      <c r="I84" s="27">
        <f>IF(OR(I$3="",$A84=""),"",IF(COUNTIFS(Solicitudes!$A$3:$A$502,$A84,Solicitudes!$D$3:$D$502,"&lt;="&amp;I$3,Solicitudes!$E$3:$E$502,"&gt;="&amp;I$3,Solicitudes!$G$3:$G$502,"Aprobada",Solicitudes!$L$3:$L$502,"&lt;&gt;Licencia",Solicitudes!$L$3:$L$502,"&lt;&gt;Ausencia")&gt;0,"V",IF(COUNTIFS(Solicitudes!$A$3:$A$502,$A84,Solicitudes!$D$3:$D$502,"&lt;="&amp;I$3,Solicitudes!$E$3:$E$502,"&gt;="&amp;I$3,Solicitudes!$G$3:$G$502,"Aprobada",Solicitudes!$L$3:$L$502,"Licencia")+COUNTIFS(Solicitudes!$A$3:$A$502,$A84,Solicitudes!$D$3:$D$502,"&lt;="&amp;I$3,Solicitudes!$E$3:$E$502,"&gt;="&amp;I$3,Solicitudes!$G$3:$G$502,"Aprobada",Solicitudes!$L$3:$L$502,"Ausencia")&gt;0,"L",IF(COUNTIFS(Solicitudes!$A$3:$A$502,$A84,Solicitudes!$D$3:$D$502,"&lt;="&amp;I$3,Solicitudes!$E$3:$E$502,"&gt;="&amp;I$3,Solicitudes!$G$3:$G$502,"Solicitada")+COUNTIFS(Solicitudes!$A$3:$A$502,$A84,Solicitudes!$D$3:$D$502,"&lt;="&amp;I$3,Solicitudes!$E$3:$E$502,"&gt;="&amp;I$3,Solicitudes!$G$3:$G$502,"Planificada")&gt;0,"P",""))))</f>
        <v/>
      </c>
      <c r="J84" s="27">
        <f>IF(OR(J$3="",$A84=""),"",IF(COUNTIFS(Solicitudes!$A$3:$A$502,$A84,Solicitudes!$D$3:$D$502,"&lt;="&amp;J$3,Solicitudes!$E$3:$E$502,"&gt;="&amp;J$3,Solicitudes!$G$3:$G$502,"Aprobada",Solicitudes!$L$3:$L$502,"&lt;&gt;Licencia",Solicitudes!$L$3:$L$502,"&lt;&gt;Ausencia")&gt;0,"V",IF(COUNTIFS(Solicitudes!$A$3:$A$502,$A84,Solicitudes!$D$3:$D$502,"&lt;="&amp;J$3,Solicitudes!$E$3:$E$502,"&gt;="&amp;J$3,Solicitudes!$G$3:$G$502,"Aprobada",Solicitudes!$L$3:$L$502,"Licencia")+COUNTIFS(Solicitudes!$A$3:$A$502,$A84,Solicitudes!$D$3:$D$502,"&lt;="&amp;J$3,Solicitudes!$E$3:$E$502,"&gt;="&amp;J$3,Solicitudes!$G$3:$G$502,"Aprobada",Solicitudes!$L$3:$L$502,"Ausencia")&gt;0,"L",IF(COUNTIFS(Solicitudes!$A$3:$A$502,$A84,Solicitudes!$D$3:$D$502,"&lt;="&amp;J$3,Solicitudes!$E$3:$E$502,"&gt;="&amp;J$3,Solicitudes!$G$3:$G$502,"Solicitada")+COUNTIFS(Solicitudes!$A$3:$A$502,$A84,Solicitudes!$D$3:$D$502,"&lt;="&amp;J$3,Solicitudes!$E$3:$E$502,"&gt;="&amp;J$3,Solicitudes!$G$3:$G$502,"Planificada")&gt;0,"P",""))))</f>
        <v/>
      </c>
      <c r="K84" s="27">
        <f>IF(OR(K$3="",$A84=""),"",IF(COUNTIFS(Solicitudes!$A$3:$A$502,$A84,Solicitudes!$D$3:$D$502,"&lt;="&amp;K$3,Solicitudes!$E$3:$E$502,"&gt;="&amp;K$3,Solicitudes!$G$3:$G$502,"Aprobada",Solicitudes!$L$3:$L$502,"&lt;&gt;Licencia",Solicitudes!$L$3:$L$502,"&lt;&gt;Ausencia")&gt;0,"V",IF(COUNTIFS(Solicitudes!$A$3:$A$502,$A84,Solicitudes!$D$3:$D$502,"&lt;="&amp;K$3,Solicitudes!$E$3:$E$502,"&gt;="&amp;K$3,Solicitudes!$G$3:$G$502,"Aprobada",Solicitudes!$L$3:$L$502,"Licencia")+COUNTIFS(Solicitudes!$A$3:$A$502,$A84,Solicitudes!$D$3:$D$502,"&lt;="&amp;K$3,Solicitudes!$E$3:$E$502,"&gt;="&amp;K$3,Solicitudes!$G$3:$G$502,"Aprobada",Solicitudes!$L$3:$L$502,"Ausencia")&gt;0,"L",IF(COUNTIFS(Solicitudes!$A$3:$A$502,$A84,Solicitudes!$D$3:$D$502,"&lt;="&amp;K$3,Solicitudes!$E$3:$E$502,"&gt;="&amp;K$3,Solicitudes!$G$3:$G$502,"Solicitada")+COUNTIFS(Solicitudes!$A$3:$A$502,$A84,Solicitudes!$D$3:$D$502,"&lt;="&amp;K$3,Solicitudes!$E$3:$E$502,"&gt;="&amp;K$3,Solicitudes!$G$3:$G$502,"Planificada")&gt;0,"P",""))))</f>
        <v/>
      </c>
      <c r="L84" s="27">
        <f>IF(OR(L$3="",$A84=""),"",IF(COUNTIFS(Solicitudes!$A$3:$A$502,$A84,Solicitudes!$D$3:$D$502,"&lt;="&amp;L$3,Solicitudes!$E$3:$E$502,"&gt;="&amp;L$3,Solicitudes!$G$3:$G$502,"Aprobada",Solicitudes!$L$3:$L$502,"&lt;&gt;Licencia",Solicitudes!$L$3:$L$502,"&lt;&gt;Ausencia")&gt;0,"V",IF(COUNTIFS(Solicitudes!$A$3:$A$502,$A84,Solicitudes!$D$3:$D$502,"&lt;="&amp;L$3,Solicitudes!$E$3:$E$502,"&gt;="&amp;L$3,Solicitudes!$G$3:$G$502,"Aprobada",Solicitudes!$L$3:$L$502,"Licencia")+COUNTIFS(Solicitudes!$A$3:$A$502,$A84,Solicitudes!$D$3:$D$502,"&lt;="&amp;L$3,Solicitudes!$E$3:$E$502,"&gt;="&amp;L$3,Solicitudes!$G$3:$G$502,"Aprobada",Solicitudes!$L$3:$L$502,"Ausencia")&gt;0,"L",IF(COUNTIFS(Solicitudes!$A$3:$A$502,$A84,Solicitudes!$D$3:$D$502,"&lt;="&amp;L$3,Solicitudes!$E$3:$E$502,"&gt;="&amp;L$3,Solicitudes!$G$3:$G$502,"Solicitada")+COUNTIFS(Solicitudes!$A$3:$A$502,$A84,Solicitudes!$D$3:$D$502,"&lt;="&amp;L$3,Solicitudes!$E$3:$E$502,"&gt;="&amp;L$3,Solicitudes!$G$3:$G$502,"Planificada")&gt;0,"P",""))))</f>
        <v/>
      </c>
      <c r="M84" s="27">
        <f>IF(OR(M$3="",$A84=""),"",IF(COUNTIFS(Solicitudes!$A$3:$A$502,$A84,Solicitudes!$D$3:$D$502,"&lt;="&amp;M$3,Solicitudes!$E$3:$E$502,"&gt;="&amp;M$3,Solicitudes!$G$3:$G$502,"Aprobada",Solicitudes!$L$3:$L$502,"&lt;&gt;Licencia",Solicitudes!$L$3:$L$502,"&lt;&gt;Ausencia")&gt;0,"V",IF(COUNTIFS(Solicitudes!$A$3:$A$502,$A84,Solicitudes!$D$3:$D$502,"&lt;="&amp;M$3,Solicitudes!$E$3:$E$502,"&gt;="&amp;M$3,Solicitudes!$G$3:$G$502,"Aprobada",Solicitudes!$L$3:$L$502,"Licencia")+COUNTIFS(Solicitudes!$A$3:$A$502,$A84,Solicitudes!$D$3:$D$502,"&lt;="&amp;M$3,Solicitudes!$E$3:$E$502,"&gt;="&amp;M$3,Solicitudes!$G$3:$G$502,"Aprobada",Solicitudes!$L$3:$L$502,"Ausencia")&gt;0,"L",IF(COUNTIFS(Solicitudes!$A$3:$A$502,$A84,Solicitudes!$D$3:$D$502,"&lt;="&amp;M$3,Solicitudes!$E$3:$E$502,"&gt;="&amp;M$3,Solicitudes!$G$3:$G$502,"Solicitada")+COUNTIFS(Solicitudes!$A$3:$A$502,$A84,Solicitudes!$D$3:$D$502,"&lt;="&amp;M$3,Solicitudes!$E$3:$E$502,"&gt;="&amp;M$3,Solicitudes!$G$3:$G$502,"Planificada")&gt;0,"P",""))))</f>
        <v/>
      </c>
      <c r="N84" s="27">
        <f>IF(OR(N$3="",$A84=""),"",IF(COUNTIFS(Solicitudes!$A$3:$A$502,$A84,Solicitudes!$D$3:$D$502,"&lt;="&amp;N$3,Solicitudes!$E$3:$E$502,"&gt;="&amp;N$3,Solicitudes!$G$3:$G$502,"Aprobada",Solicitudes!$L$3:$L$502,"&lt;&gt;Licencia",Solicitudes!$L$3:$L$502,"&lt;&gt;Ausencia")&gt;0,"V",IF(COUNTIFS(Solicitudes!$A$3:$A$502,$A84,Solicitudes!$D$3:$D$502,"&lt;="&amp;N$3,Solicitudes!$E$3:$E$502,"&gt;="&amp;N$3,Solicitudes!$G$3:$G$502,"Aprobada",Solicitudes!$L$3:$L$502,"Licencia")+COUNTIFS(Solicitudes!$A$3:$A$502,$A84,Solicitudes!$D$3:$D$502,"&lt;="&amp;N$3,Solicitudes!$E$3:$E$502,"&gt;="&amp;N$3,Solicitudes!$G$3:$G$502,"Aprobada",Solicitudes!$L$3:$L$502,"Ausencia")&gt;0,"L",IF(COUNTIFS(Solicitudes!$A$3:$A$502,$A84,Solicitudes!$D$3:$D$502,"&lt;="&amp;N$3,Solicitudes!$E$3:$E$502,"&gt;="&amp;N$3,Solicitudes!$G$3:$G$502,"Solicitada")+COUNTIFS(Solicitudes!$A$3:$A$502,$A84,Solicitudes!$D$3:$D$502,"&lt;="&amp;N$3,Solicitudes!$E$3:$E$502,"&gt;="&amp;N$3,Solicitudes!$G$3:$G$502,"Planificada")&gt;0,"P",""))))</f>
        <v/>
      </c>
      <c r="O84" s="27">
        <f>IF(OR(O$3="",$A84=""),"",IF(COUNTIFS(Solicitudes!$A$3:$A$502,$A84,Solicitudes!$D$3:$D$502,"&lt;="&amp;O$3,Solicitudes!$E$3:$E$502,"&gt;="&amp;O$3,Solicitudes!$G$3:$G$502,"Aprobada",Solicitudes!$L$3:$L$502,"&lt;&gt;Licencia",Solicitudes!$L$3:$L$502,"&lt;&gt;Ausencia")&gt;0,"V",IF(COUNTIFS(Solicitudes!$A$3:$A$502,$A84,Solicitudes!$D$3:$D$502,"&lt;="&amp;O$3,Solicitudes!$E$3:$E$502,"&gt;="&amp;O$3,Solicitudes!$G$3:$G$502,"Aprobada",Solicitudes!$L$3:$L$502,"Licencia")+COUNTIFS(Solicitudes!$A$3:$A$502,$A84,Solicitudes!$D$3:$D$502,"&lt;="&amp;O$3,Solicitudes!$E$3:$E$502,"&gt;="&amp;O$3,Solicitudes!$G$3:$G$502,"Aprobada",Solicitudes!$L$3:$L$502,"Ausencia")&gt;0,"L",IF(COUNTIFS(Solicitudes!$A$3:$A$502,$A84,Solicitudes!$D$3:$D$502,"&lt;="&amp;O$3,Solicitudes!$E$3:$E$502,"&gt;="&amp;O$3,Solicitudes!$G$3:$G$502,"Solicitada")+COUNTIFS(Solicitudes!$A$3:$A$502,$A84,Solicitudes!$D$3:$D$502,"&lt;="&amp;O$3,Solicitudes!$E$3:$E$502,"&gt;="&amp;O$3,Solicitudes!$G$3:$G$502,"Planificada")&gt;0,"P",""))))</f>
        <v/>
      </c>
      <c r="P84" s="27">
        <f>IF(OR(P$3="",$A84=""),"",IF(COUNTIFS(Solicitudes!$A$3:$A$502,$A84,Solicitudes!$D$3:$D$502,"&lt;="&amp;P$3,Solicitudes!$E$3:$E$502,"&gt;="&amp;P$3,Solicitudes!$G$3:$G$502,"Aprobada",Solicitudes!$L$3:$L$502,"&lt;&gt;Licencia",Solicitudes!$L$3:$L$502,"&lt;&gt;Ausencia")&gt;0,"V",IF(COUNTIFS(Solicitudes!$A$3:$A$502,$A84,Solicitudes!$D$3:$D$502,"&lt;="&amp;P$3,Solicitudes!$E$3:$E$502,"&gt;="&amp;P$3,Solicitudes!$G$3:$G$502,"Aprobada",Solicitudes!$L$3:$L$502,"Licencia")+COUNTIFS(Solicitudes!$A$3:$A$502,$A84,Solicitudes!$D$3:$D$502,"&lt;="&amp;P$3,Solicitudes!$E$3:$E$502,"&gt;="&amp;P$3,Solicitudes!$G$3:$G$502,"Aprobada",Solicitudes!$L$3:$L$502,"Ausencia")&gt;0,"L",IF(COUNTIFS(Solicitudes!$A$3:$A$502,$A84,Solicitudes!$D$3:$D$502,"&lt;="&amp;P$3,Solicitudes!$E$3:$E$502,"&gt;="&amp;P$3,Solicitudes!$G$3:$G$502,"Solicitada")+COUNTIFS(Solicitudes!$A$3:$A$502,$A84,Solicitudes!$D$3:$D$502,"&lt;="&amp;P$3,Solicitudes!$E$3:$E$502,"&gt;="&amp;P$3,Solicitudes!$G$3:$G$502,"Planificada")&gt;0,"P",""))))</f>
        <v/>
      </c>
      <c r="Q84" s="27">
        <f>IF(OR(Q$3="",$A84=""),"",IF(COUNTIFS(Solicitudes!$A$3:$A$502,$A84,Solicitudes!$D$3:$D$502,"&lt;="&amp;Q$3,Solicitudes!$E$3:$E$502,"&gt;="&amp;Q$3,Solicitudes!$G$3:$G$502,"Aprobada",Solicitudes!$L$3:$L$502,"&lt;&gt;Licencia",Solicitudes!$L$3:$L$502,"&lt;&gt;Ausencia")&gt;0,"V",IF(COUNTIFS(Solicitudes!$A$3:$A$502,$A84,Solicitudes!$D$3:$D$502,"&lt;="&amp;Q$3,Solicitudes!$E$3:$E$502,"&gt;="&amp;Q$3,Solicitudes!$G$3:$G$502,"Aprobada",Solicitudes!$L$3:$L$502,"Licencia")+COUNTIFS(Solicitudes!$A$3:$A$502,$A84,Solicitudes!$D$3:$D$502,"&lt;="&amp;Q$3,Solicitudes!$E$3:$E$502,"&gt;="&amp;Q$3,Solicitudes!$G$3:$G$502,"Aprobada",Solicitudes!$L$3:$L$502,"Ausencia")&gt;0,"L",IF(COUNTIFS(Solicitudes!$A$3:$A$502,$A84,Solicitudes!$D$3:$D$502,"&lt;="&amp;Q$3,Solicitudes!$E$3:$E$502,"&gt;="&amp;Q$3,Solicitudes!$G$3:$G$502,"Solicitada")+COUNTIFS(Solicitudes!$A$3:$A$502,$A84,Solicitudes!$D$3:$D$502,"&lt;="&amp;Q$3,Solicitudes!$E$3:$E$502,"&gt;="&amp;Q$3,Solicitudes!$G$3:$G$502,"Planificada")&gt;0,"P",""))))</f>
        <v/>
      </c>
      <c r="R84" s="27">
        <f>IF(OR(R$3="",$A84=""),"",IF(COUNTIFS(Solicitudes!$A$3:$A$502,$A84,Solicitudes!$D$3:$D$502,"&lt;="&amp;R$3,Solicitudes!$E$3:$E$502,"&gt;="&amp;R$3,Solicitudes!$G$3:$G$502,"Aprobada",Solicitudes!$L$3:$L$502,"&lt;&gt;Licencia",Solicitudes!$L$3:$L$502,"&lt;&gt;Ausencia")&gt;0,"V",IF(COUNTIFS(Solicitudes!$A$3:$A$502,$A84,Solicitudes!$D$3:$D$502,"&lt;="&amp;R$3,Solicitudes!$E$3:$E$502,"&gt;="&amp;R$3,Solicitudes!$G$3:$G$502,"Aprobada",Solicitudes!$L$3:$L$502,"Licencia")+COUNTIFS(Solicitudes!$A$3:$A$502,$A84,Solicitudes!$D$3:$D$502,"&lt;="&amp;R$3,Solicitudes!$E$3:$E$502,"&gt;="&amp;R$3,Solicitudes!$G$3:$G$502,"Aprobada",Solicitudes!$L$3:$L$502,"Ausencia")&gt;0,"L",IF(COUNTIFS(Solicitudes!$A$3:$A$502,$A84,Solicitudes!$D$3:$D$502,"&lt;="&amp;R$3,Solicitudes!$E$3:$E$502,"&gt;="&amp;R$3,Solicitudes!$G$3:$G$502,"Solicitada")+COUNTIFS(Solicitudes!$A$3:$A$502,$A84,Solicitudes!$D$3:$D$502,"&lt;="&amp;R$3,Solicitudes!$E$3:$E$502,"&gt;="&amp;R$3,Solicitudes!$G$3:$G$502,"Planificada")&gt;0,"P",""))))</f>
        <v/>
      </c>
      <c r="S84" s="27">
        <f>IF(OR(S$3="",$A84=""),"",IF(COUNTIFS(Solicitudes!$A$3:$A$502,$A84,Solicitudes!$D$3:$D$502,"&lt;="&amp;S$3,Solicitudes!$E$3:$E$502,"&gt;="&amp;S$3,Solicitudes!$G$3:$G$502,"Aprobada",Solicitudes!$L$3:$L$502,"&lt;&gt;Licencia",Solicitudes!$L$3:$L$502,"&lt;&gt;Ausencia")&gt;0,"V",IF(COUNTIFS(Solicitudes!$A$3:$A$502,$A84,Solicitudes!$D$3:$D$502,"&lt;="&amp;S$3,Solicitudes!$E$3:$E$502,"&gt;="&amp;S$3,Solicitudes!$G$3:$G$502,"Aprobada",Solicitudes!$L$3:$L$502,"Licencia")+COUNTIFS(Solicitudes!$A$3:$A$502,$A84,Solicitudes!$D$3:$D$502,"&lt;="&amp;S$3,Solicitudes!$E$3:$E$502,"&gt;="&amp;S$3,Solicitudes!$G$3:$G$502,"Aprobada",Solicitudes!$L$3:$L$502,"Ausencia")&gt;0,"L",IF(COUNTIFS(Solicitudes!$A$3:$A$502,$A84,Solicitudes!$D$3:$D$502,"&lt;="&amp;S$3,Solicitudes!$E$3:$E$502,"&gt;="&amp;S$3,Solicitudes!$G$3:$G$502,"Solicitada")+COUNTIFS(Solicitudes!$A$3:$A$502,$A84,Solicitudes!$D$3:$D$502,"&lt;="&amp;S$3,Solicitudes!$E$3:$E$502,"&gt;="&amp;S$3,Solicitudes!$G$3:$G$502,"Planificada")&gt;0,"P",""))))</f>
        <v/>
      </c>
      <c r="T84" s="27">
        <f>IF(OR(T$3="",$A84=""),"",IF(COUNTIFS(Solicitudes!$A$3:$A$502,$A84,Solicitudes!$D$3:$D$502,"&lt;="&amp;T$3,Solicitudes!$E$3:$E$502,"&gt;="&amp;T$3,Solicitudes!$G$3:$G$502,"Aprobada",Solicitudes!$L$3:$L$502,"&lt;&gt;Licencia",Solicitudes!$L$3:$L$502,"&lt;&gt;Ausencia")&gt;0,"V",IF(COUNTIFS(Solicitudes!$A$3:$A$502,$A84,Solicitudes!$D$3:$D$502,"&lt;="&amp;T$3,Solicitudes!$E$3:$E$502,"&gt;="&amp;T$3,Solicitudes!$G$3:$G$502,"Aprobada",Solicitudes!$L$3:$L$502,"Licencia")+COUNTIFS(Solicitudes!$A$3:$A$502,$A84,Solicitudes!$D$3:$D$502,"&lt;="&amp;T$3,Solicitudes!$E$3:$E$502,"&gt;="&amp;T$3,Solicitudes!$G$3:$G$502,"Aprobada",Solicitudes!$L$3:$L$502,"Ausencia")&gt;0,"L",IF(COUNTIFS(Solicitudes!$A$3:$A$502,$A84,Solicitudes!$D$3:$D$502,"&lt;="&amp;T$3,Solicitudes!$E$3:$E$502,"&gt;="&amp;T$3,Solicitudes!$G$3:$G$502,"Solicitada")+COUNTIFS(Solicitudes!$A$3:$A$502,$A84,Solicitudes!$D$3:$D$502,"&lt;="&amp;T$3,Solicitudes!$E$3:$E$502,"&gt;="&amp;T$3,Solicitudes!$G$3:$G$502,"Planificada")&gt;0,"P",""))))</f>
        <v/>
      </c>
      <c r="U84" s="27">
        <f>IF(OR(U$3="",$A84=""),"",IF(COUNTIFS(Solicitudes!$A$3:$A$502,$A84,Solicitudes!$D$3:$D$502,"&lt;="&amp;U$3,Solicitudes!$E$3:$E$502,"&gt;="&amp;U$3,Solicitudes!$G$3:$G$502,"Aprobada",Solicitudes!$L$3:$L$502,"&lt;&gt;Licencia",Solicitudes!$L$3:$L$502,"&lt;&gt;Ausencia")&gt;0,"V",IF(COUNTIFS(Solicitudes!$A$3:$A$502,$A84,Solicitudes!$D$3:$D$502,"&lt;="&amp;U$3,Solicitudes!$E$3:$E$502,"&gt;="&amp;U$3,Solicitudes!$G$3:$G$502,"Aprobada",Solicitudes!$L$3:$L$502,"Licencia")+COUNTIFS(Solicitudes!$A$3:$A$502,$A84,Solicitudes!$D$3:$D$502,"&lt;="&amp;U$3,Solicitudes!$E$3:$E$502,"&gt;="&amp;U$3,Solicitudes!$G$3:$G$502,"Aprobada",Solicitudes!$L$3:$L$502,"Ausencia")&gt;0,"L",IF(COUNTIFS(Solicitudes!$A$3:$A$502,$A84,Solicitudes!$D$3:$D$502,"&lt;="&amp;U$3,Solicitudes!$E$3:$E$502,"&gt;="&amp;U$3,Solicitudes!$G$3:$G$502,"Solicitada")+COUNTIFS(Solicitudes!$A$3:$A$502,$A84,Solicitudes!$D$3:$D$502,"&lt;="&amp;U$3,Solicitudes!$E$3:$E$502,"&gt;="&amp;U$3,Solicitudes!$G$3:$G$502,"Planificada")&gt;0,"P",""))))</f>
        <v/>
      </c>
      <c r="V84" s="27">
        <f>IF(OR(V$3="",$A84=""),"",IF(COUNTIFS(Solicitudes!$A$3:$A$502,$A84,Solicitudes!$D$3:$D$502,"&lt;="&amp;V$3,Solicitudes!$E$3:$E$502,"&gt;="&amp;V$3,Solicitudes!$G$3:$G$502,"Aprobada",Solicitudes!$L$3:$L$502,"&lt;&gt;Licencia",Solicitudes!$L$3:$L$502,"&lt;&gt;Ausencia")&gt;0,"V",IF(COUNTIFS(Solicitudes!$A$3:$A$502,$A84,Solicitudes!$D$3:$D$502,"&lt;="&amp;V$3,Solicitudes!$E$3:$E$502,"&gt;="&amp;V$3,Solicitudes!$G$3:$G$502,"Aprobada",Solicitudes!$L$3:$L$502,"Licencia")+COUNTIFS(Solicitudes!$A$3:$A$502,$A84,Solicitudes!$D$3:$D$502,"&lt;="&amp;V$3,Solicitudes!$E$3:$E$502,"&gt;="&amp;V$3,Solicitudes!$G$3:$G$502,"Aprobada",Solicitudes!$L$3:$L$502,"Ausencia")&gt;0,"L",IF(COUNTIFS(Solicitudes!$A$3:$A$502,$A84,Solicitudes!$D$3:$D$502,"&lt;="&amp;V$3,Solicitudes!$E$3:$E$502,"&gt;="&amp;V$3,Solicitudes!$G$3:$G$502,"Solicitada")+COUNTIFS(Solicitudes!$A$3:$A$502,$A84,Solicitudes!$D$3:$D$502,"&lt;="&amp;V$3,Solicitudes!$E$3:$E$502,"&gt;="&amp;V$3,Solicitudes!$G$3:$G$502,"Planificada")&gt;0,"P",""))))</f>
        <v/>
      </c>
      <c r="W84" s="27">
        <f>IF(OR(W$3="",$A84=""),"",IF(COUNTIFS(Solicitudes!$A$3:$A$502,$A84,Solicitudes!$D$3:$D$502,"&lt;="&amp;W$3,Solicitudes!$E$3:$E$502,"&gt;="&amp;W$3,Solicitudes!$G$3:$G$502,"Aprobada",Solicitudes!$L$3:$L$502,"&lt;&gt;Licencia",Solicitudes!$L$3:$L$502,"&lt;&gt;Ausencia")&gt;0,"V",IF(COUNTIFS(Solicitudes!$A$3:$A$502,$A84,Solicitudes!$D$3:$D$502,"&lt;="&amp;W$3,Solicitudes!$E$3:$E$502,"&gt;="&amp;W$3,Solicitudes!$G$3:$G$502,"Aprobada",Solicitudes!$L$3:$L$502,"Licencia")+COUNTIFS(Solicitudes!$A$3:$A$502,$A84,Solicitudes!$D$3:$D$502,"&lt;="&amp;W$3,Solicitudes!$E$3:$E$502,"&gt;="&amp;W$3,Solicitudes!$G$3:$G$502,"Aprobada",Solicitudes!$L$3:$L$502,"Ausencia")&gt;0,"L",IF(COUNTIFS(Solicitudes!$A$3:$A$502,$A84,Solicitudes!$D$3:$D$502,"&lt;="&amp;W$3,Solicitudes!$E$3:$E$502,"&gt;="&amp;W$3,Solicitudes!$G$3:$G$502,"Solicitada")+COUNTIFS(Solicitudes!$A$3:$A$502,$A84,Solicitudes!$D$3:$D$502,"&lt;="&amp;W$3,Solicitudes!$E$3:$E$502,"&gt;="&amp;W$3,Solicitudes!$G$3:$G$502,"Planificada")&gt;0,"P",""))))</f>
        <v/>
      </c>
      <c r="X84" s="27">
        <f>IF(OR(X$3="",$A84=""),"",IF(COUNTIFS(Solicitudes!$A$3:$A$502,$A84,Solicitudes!$D$3:$D$502,"&lt;="&amp;X$3,Solicitudes!$E$3:$E$502,"&gt;="&amp;X$3,Solicitudes!$G$3:$G$502,"Aprobada",Solicitudes!$L$3:$L$502,"&lt;&gt;Licencia",Solicitudes!$L$3:$L$502,"&lt;&gt;Ausencia")&gt;0,"V",IF(COUNTIFS(Solicitudes!$A$3:$A$502,$A84,Solicitudes!$D$3:$D$502,"&lt;="&amp;X$3,Solicitudes!$E$3:$E$502,"&gt;="&amp;X$3,Solicitudes!$G$3:$G$502,"Aprobada",Solicitudes!$L$3:$L$502,"Licencia")+COUNTIFS(Solicitudes!$A$3:$A$502,$A84,Solicitudes!$D$3:$D$502,"&lt;="&amp;X$3,Solicitudes!$E$3:$E$502,"&gt;="&amp;X$3,Solicitudes!$G$3:$G$502,"Aprobada",Solicitudes!$L$3:$L$502,"Ausencia")&gt;0,"L",IF(COUNTIFS(Solicitudes!$A$3:$A$502,$A84,Solicitudes!$D$3:$D$502,"&lt;="&amp;X$3,Solicitudes!$E$3:$E$502,"&gt;="&amp;X$3,Solicitudes!$G$3:$G$502,"Solicitada")+COUNTIFS(Solicitudes!$A$3:$A$502,$A84,Solicitudes!$D$3:$D$502,"&lt;="&amp;X$3,Solicitudes!$E$3:$E$502,"&gt;="&amp;X$3,Solicitudes!$G$3:$G$502,"Planificada")&gt;0,"P",""))))</f>
        <v/>
      </c>
      <c r="Y84" s="27">
        <f>IF(OR(Y$3="",$A84=""),"",IF(COUNTIFS(Solicitudes!$A$3:$A$502,$A84,Solicitudes!$D$3:$D$502,"&lt;="&amp;Y$3,Solicitudes!$E$3:$E$502,"&gt;="&amp;Y$3,Solicitudes!$G$3:$G$502,"Aprobada",Solicitudes!$L$3:$L$502,"&lt;&gt;Licencia",Solicitudes!$L$3:$L$502,"&lt;&gt;Ausencia")&gt;0,"V",IF(COUNTIFS(Solicitudes!$A$3:$A$502,$A84,Solicitudes!$D$3:$D$502,"&lt;="&amp;Y$3,Solicitudes!$E$3:$E$502,"&gt;="&amp;Y$3,Solicitudes!$G$3:$G$502,"Aprobada",Solicitudes!$L$3:$L$502,"Licencia")+COUNTIFS(Solicitudes!$A$3:$A$502,$A84,Solicitudes!$D$3:$D$502,"&lt;="&amp;Y$3,Solicitudes!$E$3:$E$502,"&gt;="&amp;Y$3,Solicitudes!$G$3:$G$502,"Aprobada",Solicitudes!$L$3:$L$502,"Ausencia")&gt;0,"L",IF(COUNTIFS(Solicitudes!$A$3:$A$502,$A84,Solicitudes!$D$3:$D$502,"&lt;="&amp;Y$3,Solicitudes!$E$3:$E$502,"&gt;="&amp;Y$3,Solicitudes!$G$3:$G$502,"Solicitada")+COUNTIFS(Solicitudes!$A$3:$A$502,$A84,Solicitudes!$D$3:$D$502,"&lt;="&amp;Y$3,Solicitudes!$E$3:$E$502,"&gt;="&amp;Y$3,Solicitudes!$G$3:$G$502,"Planificada")&gt;0,"P",""))))</f>
        <v/>
      </c>
      <c r="Z84" s="27">
        <f>IF(OR(Z$3="",$A84=""),"",IF(COUNTIFS(Solicitudes!$A$3:$A$502,$A84,Solicitudes!$D$3:$D$502,"&lt;="&amp;Z$3,Solicitudes!$E$3:$E$502,"&gt;="&amp;Z$3,Solicitudes!$G$3:$G$502,"Aprobada",Solicitudes!$L$3:$L$502,"&lt;&gt;Licencia",Solicitudes!$L$3:$L$502,"&lt;&gt;Ausencia")&gt;0,"V",IF(COUNTIFS(Solicitudes!$A$3:$A$502,$A84,Solicitudes!$D$3:$D$502,"&lt;="&amp;Z$3,Solicitudes!$E$3:$E$502,"&gt;="&amp;Z$3,Solicitudes!$G$3:$G$502,"Aprobada",Solicitudes!$L$3:$L$502,"Licencia")+COUNTIFS(Solicitudes!$A$3:$A$502,$A84,Solicitudes!$D$3:$D$502,"&lt;="&amp;Z$3,Solicitudes!$E$3:$E$502,"&gt;="&amp;Z$3,Solicitudes!$G$3:$G$502,"Aprobada",Solicitudes!$L$3:$L$502,"Ausencia")&gt;0,"L",IF(COUNTIFS(Solicitudes!$A$3:$A$502,$A84,Solicitudes!$D$3:$D$502,"&lt;="&amp;Z$3,Solicitudes!$E$3:$E$502,"&gt;="&amp;Z$3,Solicitudes!$G$3:$G$502,"Solicitada")+COUNTIFS(Solicitudes!$A$3:$A$502,$A84,Solicitudes!$D$3:$D$502,"&lt;="&amp;Z$3,Solicitudes!$E$3:$E$502,"&gt;="&amp;Z$3,Solicitudes!$G$3:$G$502,"Planificada")&gt;0,"P",""))))</f>
        <v/>
      </c>
      <c r="AA84" s="27">
        <f>IF(OR(AA$3="",$A84=""),"",IF(COUNTIFS(Solicitudes!$A$3:$A$502,$A84,Solicitudes!$D$3:$D$502,"&lt;="&amp;AA$3,Solicitudes!$E$3:$E$502,"&gt;="&amp;AA$3,Solicitudes!$G$3:$G$502,"Aprobada",Solicitudes!$L$3:$L$502,"&lt;&gt;Licencia",Solicitudes!$L$3:$L$502,"&lt;&gt;Ausencia")&gt;0,"V",IF(COUNTIFS(Solicitudes!$A$3:$A$502,$A84,Solicitudes!$D$3:$D$502,"&lt;="&amp;AA$3,Solicitudes!$E$3:$E$502,"&gt;="&amp;AA$3,Solicitudes!$G$3:$G$502,"Aprobada",Solicitudes!$L$3:$L$502,"Licencia")+COUNTIFS(Solicitudes!$A$3:$A$502,$A84,Solicitudes!$D$3:$D$502,"&lt;="&amp;AA$3,Solicitudes!$E$3:$E$502,"&gt;="&amp;AA$3,Solicitudes!$G$3:$G$502,"Aprobada",Solicitudes!$L$3:$L$502,"Ausencia")&gt;0,"L",IF(COUNTIFS(Solicitudes!$A$3:$A$502,$A84,Solicitudes!$D$3:$D$502,"&lt;="&amp;AA$3,Solicitudes!$E$3:$E$502,"&gt;="&amp;AA$3,Solicitudes!$G$3:$G$502,"Solicitada")+COUNTIFS(Solicitudes!$A$3:$A$502,$A84,Solicitudes!$D$3:$D$502,"&lt;="&amp;AA$3,Solicitudes!$E$3:$E$502,"&gt;="&amp;AA$3,Solicitudes!$G$3:$G$502,"Planificada")&gt;0,"P",""))))</f>
        <v/>
      </c>
      <c r="AB84" s="27">
        <f>IF(OR(AB$3="",$A84=""),"",IF(COUNTIFS(Solicitudes!$A$3:$A$502,$A84,Solicitudes!$D$3:$D$502,"&lt;="&amp;AB$3,Solicitudes!$E$3:$E$502,"&gt;="&amp;AB$3,Solicitudes!$G$3:$G$502,"Aprobada",Solicitudes!$L$3:$L$502,"&lt;&gt;Licencia",Solicitudes!$L$3:$L$502,"&lt;&gt;Ausencia")&gt;0,"V",IF(COUNTIFS(Solicitudes!$A$3:$A$502,$A84,Solicitudes!$D$3:$D$502,"&lt;="&amp;AB$3,Solicitudes!$E$3:$E$502,"&gt;="&amp;AB$3,Solicitudes!$G$3:$G$502,"Aprobada",Solicitudes!$L$3:$L$502,"Licencia")+COUNTIFS(Solicitudes!$A$3:$A$502,$A84,Solicitudes!$D$3:$D$502,"&lt;="&amp;AB$3,Solicitudes!$E$3:$E$502,"&gt;="&amp;AB$3,Solicitudes!$G$3:$G$502,"Aprobada",Solicitudes!$L$3:$L$502,"Ausencia")&gt;0,"L",IF(COUNTIFS(Solicitudes!$A$3:$A$502,$A84,Solicitudes!$D$3:$D$502,"&lt;="&amp;AB$3,Solicitudes!$E$3:$E$502,"&gt;="&amp;AB$3,Solicitudes!$G$3:$G$502,"Solicitada")+COUNTIFS(Solicitudes!$A$3:$A$502,$A84,Solicitudes!$D$3:$D$502,"&lt;="&amp;AB$3,Solicitudes!$E$3:$E$502,"&gt;="&amp;AB$3,Solicitudes!$G$3:$G$502,"Planificada")&gt;0,"P",""))))</f>
        <v/>
      </c>
      <c r="AC84" s="27">
        <f>IF(OR(AC$3="",$A84=""),"",IF(COUNTIFS(Solicitudes!$A$3:$A$502,$A84,Solicitudes!$D$3:$D$502,"&lt;="&amp;AC$3,Solicitudes!$E$3:$E$502,"&gt;="&amp;AC$3,Solicitudes!$G$3:$G$502,"Aprobada",Solicitudes!$L$3:$L$502,"&lt;&gt;Licencia",Solicitudes!$L$3:$L$502,"&lt;&gt;Ausencia")&gt;0,"V",IF(COUNTIFS(Solicitudes!$A$3:$A$502,$A84,Solicitudes!$D$3:$D$502,"&lt;="&amp;AC$3,Solicitudes!$E$3:$E$502,"&gt;="&amp;AC$3,Solicitudes!$G$3:$G$502,"Aprobada",Solicitudes!$L$3:$L$502,"Licencia")+COUNTIFS(Solicitudes!$A$3:$A$502,$A84,Solicitudes!$D$3:$D$502,"&lt;="&amp;AC$3,Solicitudes!$E$3:$E$502,"&gt;="&amp;AC$3,Solicitudes!$G$3:$G$502,"Aprobada",Solicitudes!$L$3:$L$502,"Ausencia")&gt;0,"L",IF(COUNTIFS(Solicitudes!$A$3:$A$502,$A84,Solicitudes!$D$3:$D$502,"&lt;="&amp;AC$3,Solicitudes!$E$3:$E$502,"&gt;="&amp;AC$3,Solicitudes!$G$3:$G$502,"Solicitada")+COUNTIFS(Solicitudes!$A$3:$A$502,$A84,Solicitudes!$D$3:$D$502,"&lt;="&amp;AC$3,Solicitudes!$E$3:$E$502,"&gt;="&amp;AC$3,Solicitudes!$G$3:$G$502,"Planificada")&gt;0,"P",""))))</f>
        <v/>
      </c>
      <c r="AD84" s="27">
        <f>IF(OR(AD$3="",$A84=""),"",IF(COUNTIFS(Solicitudes!$A$3:$A$502,$A84,Solicitudes!$D$3:$D$502,"&lt;="&amp;AD$3,Solicitudes!$E$3:$E$502,"&gt;="&amp;AD$3,Solicitudes!$G$3:$G$502,"Aprobada",Solicitudes!$L$3:$L$502,"&lt;&gt;Licencia",Solicitudes!$L$3:$L$502,"&lt;&gt;Ausencia")&gt;0,"V",IF(COUNTIFS(Solicitudes!$A$3:$A$502,$A84,Solicitudes!$D$3:$D$502,"&lt;="&amp;AD$3,Solicitudes!$E$3:$E$502,"&gt;="&amp;AD$3,Solicitudes!$G$3:$G$502,"Aprobada",Solicitudes!$L$3:$L$502,"Licencia")+COUNTIFS(Solicitudes!$A$3:$A$502,$A84,Solicitudes!$D$3:$D$502,"&lt;="&amp;AD$3,Solicitudes!$E$3:$E$502,"&gt;="&amp;AD$3,Solicitudes!$G$3:$G$502,"Aprobada",Solicitudes!$L$3:$L$502,"Ausencia")&gt;0,"L",IF(COUNTIFS(Solicitudes!$A$3:$A$502,$A84,Solicitudes!$D$3:$D$502,"&lt;="&amp;AD$3,Solicitudes!$E$3:$E$502,"&gt;="&amp;AD$3,Solicitudes!$G$3:$G$502,"Solicitada")+COUNTIFS(Solicitudes!$A$3:$A$502,$A84,Solicitudes!$D$3:$D$502,"&lt;="&amp;AD$3,Solicitudes!$E$3:$E$502,"&gt;="&amp;AD$3,Solicitudes!$G$3:$G$502,"Planificada")&gt;0,"P",""))))</f>
        <v/>
      </c>
      <c r="AE84" s="27">
        <f>IF(OR(AE$3="",$A84=""),"",IF(COUNTIFS(Solicitudes!$A$3:$A$502,$A84,Solicitudes!$D$3:$D$502,"&lt;="&amp;AE$3,Solicitudes!$E$3:$E$502,"&gt;="&amp;AE$3,Solicitudes!$G$3:$G$502,"Aprobada",Solicitudes!$L$3:$L$502,"&lt;&gt;Licencia",Solicitudes!$L$3:$L$502,"&lt;&gt;Ausencia")&gt;0,"V",IF(COUNTIFS(Solicitudes!$A$3:$A$502,$A84,Solicitudes!$D$3:$D$502,"&lt;="&amp;AE$3,Solicitudes!$E$3:$E$502,"&gt;="&amp;AE$3,Solicitudes!$G$3:$G$502,"Aprobada",Solicitudes!$L$3:$L$502,"Licencia")+COUNTIFS(Solicitudes!$A$3:$A$502,$A84,Solicitudes!$D$3:$D$502,"&lt;="&amp;AE$3,Solicitudes!$E$3:$E$502,"&gt;="&amp;AE$3,Solicitudes!$G$3:$G$502,"Aprobada",Solicitudes!$L$3:$L$502,"Ausencia")&gt;0,"L",IF(COUNTIFS(Solicitudes!$A$3:$A$502,$A84,Solicitudes!$D$3:$D$502,"&lt;="&amp;AE$3,Solicitudes!$E$3:$E$502,"&gt;="&amp;AE$3,Solicitudes!$G$3:$G$502,"Solicitada")+COUNTIFS(Solicitudes!$A$3:$A$502,$A84,Solicitudes!$D$3:$D$502,"&lt;="&amp;AE$3,Solicitudes!$E$3:$E$502,"&gt;="&amp;AE$3,Solicitudes!$G$3:$G$502,"Planificada")&gt;0,"P",""))))</f>
        <v/>
      </c>
      <c r="AF84" s="27">
        <f>IF(OR(AF$3="",$A84=""),"",IF(COUNTIFS(Solicitudes!$A$3:$A$502,$A84,Solicitudes!$D$3:$D$502,"&lt;="&amp;AF$3,Solicitudes!$E$3:$E$502,"&gt;="&amp;AF$3,Solicitudes!$G$3:$G$502,"Aprobada",Solicitudes!$L$3:$L$502,"&lt;&gt;Licencia",Solicitudes!$L$3:$L$502,"&lt;&gt;Ausencia")&gt;0,"V",IF(COUNTIFS(Solicitudes!$A$3:$A$502,$A84,Solicitudes!$D$3:$D$502,"&lt;="&amp;AF$3,Solicitudes!$E$3:$E$502,"&gt;="&amp;AF$3,Solicitudes!$G$3:$G$502,"Aprobada",Solicitudes!$L$3:$L$502,"Licencia")+COUNTIFS(Solicitudes!$A$3:$A$502,$A84,Solicitudes!$D$3:$D$502,"&lt;="&amp;AF$3,Solicitudes!$E$3:$E$502,"&gt;="&amp;AF$3,Solicitudes!$G$3:$G$502,"Aprobada",Solicitudes!$L$3:$L$502,"Ausencia")&gt;0,"L",IF(COUNTIFS(Solicitudes!$A$3:$A$502,$A84,Solicitudes!$D$3:$D$502,"&lt;="&amp;AF$3,Solicitudes!$E$3:$E$502,"&gt;="&amp;AF$3,Solicitudes!$G$3:$G$502,"Solicitada")+COUNTIFS(Solicitudes!$A$3:$A$502,$A84,Solicitudes!$D$3:$D$502,"&lt;="&amp;AF$3,Solicitudes!$E$3:$E$502,"&gt;="&amp;AF$3,Solicitudes!$G$3:$G$502,"Planificada")&gt;0,"P",""))))</f>
        <v/>
      </c>
      <c r="AG84" s="27">
        <f>IF(OR(AG$3="",$A84=""),"",IF(COUNTIFS(Solicitudes!$A$3:$A$502,$A84,Solicitudes!$D$3:$D$502,"&lt;="&amp;AG$3,Solicitudes!$E$3:$E$502,"&gt;="&amp;AG$3,Solicitudes!$G$3:$G$502,"Aprobada",Solicitudes!$L$3:$L$502,"&lt;&gt;Licencia",Solicitudes!$L$3:$L$502,"&lt;&gt;Ausencia")&gt;0,"V",IF(COUNTIFS(Solicitudes!$A$3:$A$502,$A84,Solicitudes!$D$3:$D$502,"&lt;="&amp;AG$3,Solicitudes!$E$3:$E$502,"&gt;="&amp;AG$3,Solicitudes!$G$3:$G$502,"Aprobada",Solicitudes!$L$3:$L$502,"Licencia")+COUNTIFS(Solicitudes!$A$3:$A$502,$A84,Solicitudes!$D$3:$D$502,"&lt;="&amp;AG$3,Solicitudes!$E$3:$E$502,"&gt;="&amp;AG$3,Solicitudes!$G$3:$G$502,"Aprobada",Solicitudes!$L$3:$L$502,"Ausencia")&gt;0,"L",IF(COUNTIFS(Solicitudes!$A$3:$A$502,$A84,Solicitudes!$D$3:$D$502,"&lt;="&amp;AG$3,Solicitudes!$E$3:$E$502,"&gt;="&amp;AG$3,Solicitudes!$G$3:$G$502,"Solicitada")+COUNTIFS(Solicitudes!$A$3:$A$502,$A84,Solicitudes!$D$3:$D$502,"&lt;="&amp;AG$3,Solicitudes!$E$3:$E$502,"&gt;="&amp;AG$3,Solicitudes!$G$3:$G$502,"Planificada")&gt;0,"P",""))))</f>
        <v/>
      </c>
    </row>
    <row r="85">
      <c r="A85">
        <f>IF(Saldos!A85="","",Saldos!A85)</f>
        <v/>
      </c>
      <c r="B85">
        <f>IF(A85="","",Saldos!B85)</f>
        <v/>
      </c>
      <c r="C85" s="27">
        <f>IF(OR(C$3="",$A85=""),"",IF(COUNTIFS(Solicitudes!$A$3:$A$502,$A85,Solicitudes!$D$3:$D$502,"&lt;="&amp;C$3,Solicitudes!$E$3:$E$502,"&gt;="&amp;C$3,Solicitudes!$G$3:$G$502,"Aprobada",Solicitudes!$L$3:$L$502,"&lt;&gt;Licencia",Solicitudes!$L$3:$L$502,"&lt;&gt;Ausencia")&gt;0,"V",IF(COUNTIFS(Solicitudes!$A$3:$A$502,$A85,Solicitudes!$D$3:$D$502,"&lt;="&amp;C$3,Solicitudes!$E$3:$E$502,"&gt;="&amp;C$3,Solicitudes!$G$3:$G$502,"Aprobada",Solicitudes!$L$3:$L$502,"Licencia")+COUNTIFS(Solicitudes!$A$3:$A$502,$A85,Solicitudes!$D$3:$D$502,"&lt;="&amp;C$3,Solicitudes!$E$3:$E$502,"&gt;="&amp;C$3,Solicitudes!$G$3:$G$502,"Aprobada",Solicitudes!$L$3:$L$502,"Ausencia")&gt;0,"L",IF(COUNTIFS(Solicitudes!$A$3:$A$502,$A85,Solicitudes!$D$3:$D$502,"&lt;="&amp;C$3,Solicitudes!$E$3:$E$502,"&gt;="&amp;C$3,Solicitudes!$G$3:$G$502,"Solicitada")+COUNTIFS(Solicitudes!$A$3:$A$502,$A85,Solicitudes!$D$3:$D$502,"&lt;="&amp;C$3,Solicitudes!$E$3:$E$502,"&gt;="&amp;C$3,Solicitudes!$G$3:$G$502,"Planificada")&gt;0,"P",""))))</f>
        <v/>
      </c>
      <c r="D85" s="27">
        <f>IF(OR(D$3="",$A85=""),"",IF(COUNTIFS(Solicitudes!$A$3:$A$502,$A85,Solicitudes!$D$3:$D$502,"&lt;="&amp;D$3,Solicitudes!$E$3:$E$502,"&gt;="&amp;D$3,Solicitudes!$G$3:$G$502,"Aprobada",Solicitudes!$L$3:$L$502,"&lt;&gt;Licencia",Solicitudes!$L$3:$L$502,"&lt;&gt;Ausencia")&gt;0,"V",IF(COUNTIFS(Solicitudes!$A$3:$A$502,$A85,Solicitudes!$D$3:$D$502,"&lt;="&amp;D$3,Solicitudes!$E$3:$E$502,"&gt;="&amp;D$3,Solicitudes!$G$3:$G$502,"Aprobada",Solicitudes!$L$3:$L$502,"Licencia")+COUNTIFS(Solicitudes!$A$3:$A$502,$A85,Solicitudes!$D$3:$D$502,"&lt;="&amp;D$3,Solicitudes!$E$3:$E$502,"&gt;="&amp;D$3,Solicitudes!$G$3:$G$502,"Aprobada",Solicitudes!$L$3:$L$502,"Ausencia")&gt;0,"L",IF(COUNTIFS(Solicitudes!$A$3:$A$502,$A85,Solicitudes!$D$3:$D$502,"&lt;="&amp;D$3,Solicitudes!$E$3:$E$502,"&gt;="&amp;D$3,Solicitudes!$G$3:$G$502,"Solicitada")+COUNTIFS(Solicitudes!$A$3:$A$502,$A85,Solicitudes!$D$3:$D$502,"&lt;="&amp;D$3,Solicitudes!$E$3:$E$502,"&gt;="&amp;D$3,Solicitudes!$G$3:$G$502,"Planificada")&gt;0,"P",""))))</f>
        <v/>
      </c>
      <c r="E85" s="27">
        <f>IF(OR(E$3="",$A85=""),"",IF(COUNTIFS(Solicitudes!$A$3:$A$502,$A85,Solicitudes!$D$3:$D$502,"&lt;="&amp;E$3,Solicitudes!$E$3:$E$502,"&gt;="&amp;E$3,Solicitudes!$G$3:$G$502,"Aprobada",Solicitudes!$L$3:$L$502,"&lt;&gt;Licencia",Solicitudes!$L$3:$L$502,"&lt;&gt;Ausencia")&gt;0,"V",IF(COUNTIFS(Solicitudes!$A$3:$A$502,$A85,Solicitudes!$D$3:$D$502,"&lt;="&amp;E$3,Solicitudes!$E$3:$E$502,"&gt;="&amp;E$3,Solicitudes!$G$3:$G$502,"Aprobada",Solicitudes!$L$3:$L$502,"Licencia")+COUNTIFS(Solicitudes!$A$3:$A$502,$A85,Solicitudes!$D$3:$D$502,"&lt;="&amp;E$3,Solicitudes!$E$3:$E$502,"&gt;="&amp;E$3,Solicitudes!$G$3:$G$502,"Aprobada",Solicitudes!$L$3:$L$502,"Ausencia")&gt;0,"L",IF(COUNTIFS(Solicitudes!$A$3:$A$502,$A85,Solicitudes!$D$3:$D$502,"&lt;="&amp;E$3,Solicitudes!$E$3:$E$502,"&gt;="&amp;E$3,Solicitudes!$G$3:$G$502,"Solicitada")+COUNTIFS(Solicitudes!$A$3:$A$502,$A85,Solicitudes!$D$3:$D$502,"&lt;="&amp;E$3,Solicitudes!$E$3:$E$502,"&gt;="&amp;E$3,Solicitudes!$G$3:$G$502,"Planificada")&gt;0,"P",""))))</f>
        <v/>
      </c>
      <c r="F85" s="27">
        <f>IF(OR(F$3="",$A85=""),"",IF(COUNTIFS(Solicitudes!$A$3:$A$502,$A85,Solicitudes!$D$3:$D$502,"&lt;="&amp;F$3,Solicitudes!$E$3:$E$502,"&gt;="&amp;F$3,Solicitudes!$G$3:$G$502,"Aprobada",Solicitudes!$L$3:$L$502,"&lt;&gt;Licencia",Solicitudes!$L$3:$L$502,"&lt;&gt;Ausencia")&gt;0,"V",IF(COUNTIFS(Solicitudes!$A$3:$A$502,$A85,Solicitudes!$D$3:$D$502,"&lt;="&amp;F$3,Solicitudes!$E$3:$E$502,"&gt;="&amp;F$3,Solicitudes!$G$3:$G$502,"Aprobada",Solicitudes!$L$3:$L$502,"Licencia")+COUNTIFS(Solicitudes!$A$3:$A$502,$A85,Solicitudes!$D$3:$D$502,"&lt;="&amp;F$3,Solicitudes!$E$3:$E$502,"&gt;="&amp;F$3,Solicitudes!$G$3:$G$502,"Aprobada",Solicitudes!$L$3:$L$502,"Ausencia")&gt;0,"L",IF(COUNTIFS(Solicitudes!$A$3:$A$502,$A85,Solicitudes!$D$3:$D$502,"&lt;="&amp;F$3,Solicitudes!$E$3:$E$502,"&gt;="&amp;F$3,Solicitudes!$G$3:$G$502,"Solicitada")+COUNTIFS(Solicitudes!$A$3:$A$502,$A85,Solicitudes!$D$3:$D$502,"&lt;="&amp;F$3,Solicitudes!$E$3:$E$502,"&gt;="&amp;F$3,Solicitudes!$G$3:$G$502,"Planificada")&gt;0,"P",""))))</f>
        <v/>
      </c>
      <c r="G85" s="27">
        <f>IF(OR(G$3="",$A85=""),"",IF(COUNTIFS(Solicitudes!$A$3:$A$502,$A85,Solicitudes!$D$3:$D$502,"&lt;="&amp;G$3,Solicitudes!$E$3:$E$502,"&gt;="&amp;G$3,Solicitudes!$G$3:$G$502,"Aprobada",Solicitudes!$L$3:$L$502,"&lt;&gt;Licencia",Solicitudes!$L$3:$L$502,"&lt;&gt;Ausencia")&gt;0,"V",IF(COUNTIFS(Solicitudes!$A$3:$A$502,$A85,Solicitudes!$D$3:$D$502,"&lt;="&amp;G$3,Solicitudes!$E$3:$E$502,"&gt;="&amp;G$3,Solicitudes!$G$3:$G$502,"Aprobada",Solicitudes!$L$3:$L$502,"Licencia")+COUNTIFS(Solicitudes!$A$3:$A$502,$A85,Solicitudes!$D$3:$D$502,"&lt;="&amp;G$3,Solicitudes!$E$3:$E$502,"&gt;="&amp;G$3,Solicitudes!$G$3:$G$502,"Aprobada",Solicitudes!$L$3:$L$502,"Ausencia")&gt;0,"L",IF(COUNTIFS(Solicitudes!$A$3:$A$502,$A85,Solicitudes!$D$3:$D$502,"&lt;="&amp;G$3,Solicitudes!$E$3:$E$502,"&gt;="&amp;G$3,Solicitudes!$G$3:$G$502,"Solicitada")+COUNTIFS(Solicitudes!$A$3:$A$502,$A85,Solicitudes!$D$3:$D$502,"&lt;="&amp;G$3,Solicitudes!$E$3:$E$502,"&gt;="&amp;G$3,Solicitudes!$G$3:$G$502,"Planificada")&gt;0,"P",""))))</f>
        <v/>
      </c>
      <c r="H85" s="27">
        <f>IF(OR(H$3="",$A85=""),"",IF(COUNTIFS(Solicitudes!$A$3:$A$502,$A85,Solicitudes!$D$3:$D$502,"&lt;="&amp;H$3,Solicitudes!$E$3:$E$502,"&gt;="&amp;H$3,Solicitudes!$G$3:$G$502,"Aprobada",Solicitudes!$L$3:$L$502,"&lt;&gt;Licencia",Solicitudes!$L$3:$L$502,"&lt;&gt;Ausencia")&gt;0,"V",IF(COUNTIFS(Solicitudes!$A$3:$A$502,$A85,Solicitudes!$D$3:$D$502,"&lt;="&amp;H$3,Solicitudes!$E$3:$E$502,"&gt;="&amp;H$3,Solicitudes!$G$3:$G$502,"Aprobada",Solicitudes!$L$3:$L$502,"Licencia")+COUNTIFS(Solicitudes!$A$3:$A$502,$A85,Solicitudes!$D$3:$D$502,"&lt;="&amp;H$3,Solicitudes!$E$3:$E$502,"&gt;="&amp;H$3,Solicitudes!$G$3:$G$502,"Aprobada",Solicitudes!$L$3:$L$502,"Ausencia")&gt;0,"L",IF(COUNTIFS(Solicitudes!$A$3:$A$502,$A85,Solicitudes!$D$3:$D$502,"&lt;="&amp;H$3,Solicitudes!$E$3:$E$502,"&gt;="&amp;H$3,Solicitudes!$G$3:$G$502,"Solicitada")+COUNTIFS(Solicitudes!$A$3:$A$502,$A85,Solicitudes!$D$3:$D$502,"&lt;="&amp;H$3,Solicitudes!$E$3:$E$502,"&gt;="&amp;H$3,Solicitudes!$G$3:$G$502,"Planificada")&gt;0,"P",""))))</f>
        <v/>
      </c>
      <c r="I85" s="27">
        <f>IF(OR(I$3="",$A85=""),"",IF(COUNTIFS(Solicitudes!$A$3:$A$502,$A85,Solicitudes!$D$3:$D$502,"&lt;="&amp;I$3,Solicitudes!$E$3:$E$502,"&gt;="&amp;I$3,Solicitudes!$G$3:$G$502,"Aprobada",Solicitudes!$L$3:$L$502,"&lt;&gt;Licencia",Solicitudes!$L$3:$L$502,"&lt;&gt;Ausencia")&gt;0,"V",IF(COUNTIFS(Solicitudes!$A$3:$A$502,$A85,Solicitudes!$D$3:$D$502,"&lt;="&amp;I$3,Solicitudes!$E$3:$E$502,"&gt;="&amp;I$3,Solicitudes!$G$3:$G$502,"Aprobada",Solicitudes!$L$3:$L$502,"Licencia")+COUNTIFS(Solicitudes!$A$3:$A$502,$A85,Solicitudes!$D$3:$D$502,"&lt;="&amp;I$3,Solicitudes!$E$3:$E$502,"&gt;="&amp;I$3,Solicitudes!$G$3:$G$502,"Aprobada",Solicitudes!$L$3:$L$502,"Ausencia")&gt;0,"L",IF(COUNTIFS(Solicitudes!$A$3:$A$502,$A85,Solicitudes!$D$3:$D$502,"&lt;="&amp;I$3,Solicitudes!$E$3:$E$502,"&gt;="&amp;I$3,Solicitudes!$G$3:$G$502,"Solicitada")+COUNTIFS(Solicitudes!$A$3:$A$502,$A85,Solicitudes!$D$3:$D$502,"&lt;="&amp;I$3,Solicitudes!$E$3:$E$502,"&gt;="&amp;I$3,Solicitudes!$G$3:$G$502,"Planificada")&gt;0,"P",""))))</f>
        <v/>
      </c>
      <c r="J85" s="27">
        <f>IF(OR(J$3="",$A85=""),"",IF(COUNTIFS(Solicitudes!$A$3:$A$502,$A85,Solicitudes!$D$3:$D$502,"&lt;="&amp;J$3,Solicitudes!$E$3:$E$502,"&gt;="&amp;J$3,Solicitudes!$G$3:$G$502,"Aprobada",Solicitudes!$L$3:$L$502,"&lt;&gt;Licencia",Solicitudes!$L$3:$L$502,"&lt;&gt;Ausencia")&gt;0,"V",IF(COUNTIFS(Solicitudes!$A$3:$A$502,$A85,Solicitudes!$D$3:$D$502,"&lt;="&amp;J$3,Solicitudes!$E$3:$E$502,"&gt;="&amp;J$3,Solicitudes!$G$3:$G$502,"Aprobada",Solicitudes!$L$3:$L$502,"Licencia")+COUNTIFS(Solicitudes!$A$3:$A$502,$A85,Solicitudes!$D$3:$D$502,"&lt;="&amp;J$3,Solicitudes!$E$3:$E$502,"&gt;="&amp;J$3,Solicitudes!$G$3:$G$502,"Aprobada",Solicitudes!$L$3:$L$502,"Ausencia")&gt;0,"L",IF(COUNTIFS(Solicitudes!$A$3:$A$502,$A85,Solicitudes!$D$3:$D$502,"&lt;="&amp;J$3,Solicitudes!$E$3:$E$502,"&gt;="&amp;J$3,Solicitudes!$G$3:$G$502,"Solicitada")+COUNTIFS(Solicitudes!$A$3:$A$502,$A85,Solicitudes!$D$3:$D$502,"&lt;="&amp;J$3,Solicitudes!$E$3:$E$502,"&gt;="&amp;J$3,Solicitudes!$G$3:$G$502,"Planificada")&gt;0,"P",""))))</f>
        <v/>
      </c>
      <c r="K85" s="27">
        <f>IF(OR(K$3="",$A85=""),"",IF(COUNTIFS(Solicitudes!$A$3:$A$502,$A85,Solicitudes!$D$3:$D$502,"&lt;="&amp;K$3,Solicitudes!$E$3:$E$502,"&gt;="&amp;K$3,Solicitudes!$G$3:$G$502,"Aprobada",Solicitudes!$L$3:$L$502,"&lt;&gt;Licencia",Solicitudes!$L$3:$L$502,"&lt;&gt;Ausencia")&gt;0,"V",IF(COUNTIFS(Solicitudes!$A$3:$A$502,$A85,Solicitudes!$D$3:$D$502,"&lt;="&amp;K$3,Solicitudes!$E$3:$E$502,"&gt;="&amp;K$3,Solicitudes!$G$3:$G$502,"Aprobada",Solicitudes!$L$3:$L$502,"Licencia")+COUNTIFS(Solicitudes!$A$3:$A$502,$A85,Solicitudes!$D$3:$D$502,"&lt;="&amp;K$3,Solicitudes!$E$3:$E$502,"&gt;="&amp;K$3,Solicitudes!$G$3:$G$502,"Aprobada",Solicitudes!$L$3:$L$502,"Ausencia")&gt;0,"L",IF(COUNTIFS(Solicitudes!$A$3:$A$502,$A85,Solicitudes!$D$3:$D$502,"&lt;="&amp;K$3,Solicitudes!$E$3:$E$502,"&gt;="&amp;K$3,Solicitudes!$G$3:$G$502,"Solicitada")+COUNTIFS(Solicitudes!$A$3:$A$502,$A85,Solicitudes!$D$3:$D$502,"&lt;="&amp;K$3,Solicitudes!$E$3:$E$502,"&gt;="&amp;K$3,Solicitudes!$G$3:$G$502,"Planificada")&gt;0,"P",""))))</f>
        <v/>
      </c>
      <c r="L85" s="27">
        <f>IF(OR(L$3="",$A85=""),"",IF(COUNTIFS(Solicitudes!$A$3:$A$502,$A85,Solicitudes!$D$3:$D$502,"&lt;="&amp;L$3,Solicitudes!$E$3:$E$502,"&gt;="&amp;L$3,Solicitudes!$G$3:$G$502,"Aprobada",Solicitudes!$L$3:$L$502,"&lt;&gt;Licencia",Solicitudes!$L$3:$L$502,"&lt;&gt;Ausencia")&gt;0,"V",IF(COUNTIFS(Solicitudes!$A$3:$A$502,$A85,Solicitudes!$D$3:$D$502,"&lt;="&amp;L$3,Solicitudes!$E$3:$E$502,"&gt;="&amp;L$3,Solicitudes!$G$3:$G$502,"Aprobada",Solicitudes!$L$3:$L$502,"Licencia")+COUNTIFS(Solicitudes!$A$3:$A$502,$A85,Solicitudes!$D$3:$D$502,"&lt;="&amp;L$3,Solicitudes!$E$3:$E$502,"&gt;="&amp;L$3,Solicitudes!$G$3:$G$502,"Aprobada",Solicitudes!$L$3:$L$502,"Ausencia")&gt;0,"L",IF(COUNTIFS(Solicitudes!$A$3:$A$502,$A85,Solicitudes!$D$3:$D$502,"&lt;="&amp;L$3,Solicitudes!$E$3:$E$502,"&gt;="&amp;L$3,Solicitudes!$G$3:$G$502,"Solicitada")+COUNTIFS(Solicitudes!$A$3:$A$502,$A85,Solicitudes!$D$3:$D$502,"&lt;="&amp;L$3,Solicitudes!$E$3:$E$502,"&gt;="&amp;L$3,Solicitudes!$G$3:$G$502,"Planificada")&gt;0,"P",""))))</f>
        <v/>
      </c>
      <c r="M85" s="27">
        <f>IF(OR(M$3="",$A85=""),"",IF(COUNTIFS(Solicitudes!$A$3:$A$502,$A85,Solicitudes!$D$3:$D$502,"&lt;="&amp;M$3,Solicitudes!$E$3:$E$502,"&gt;="&amp;M$3,Solicitudes!$G$3:$G$502,"Aprobada",Solicitudes!$L$3:$L$502,"&lt;&gt;Licencia",Solicitudes!$L$3:$L$502,"&lt;&gt;Ausencia")&gt;0,"V",IF(COUNTIFS(Solicitudes!$A$3:$A$502,$A85,Solicitudes!$D$3:$D$502,"&lt;="&amp;M$3,Solicitudes!$E$3:$E$502,"&gt;="&amp;M$3,Solicitudes!$G$3:$G$502,"Aprobada",Solicitudes!$L$3:$L$502,"Licencia")+COUNTIFS(Solicitudes!$A$3:$A$502,$A85,Solicitudes!$D$3:$D$502,"&lt;="&amp;M$3,Solicitudes!$E$3:$E$502,"&gt;="&amp;M$3,Solicitudes!$G$3:$G$502,"Aprobada",Solicitudes!$L$3:$L$502,"Ausencia")&gt;0,"L",IF(COUNTIFS(Solicitudes!$A$3:$A$502,$A85,Solicitudes!$D$3:$D$502,"&lt;="&amp;M$3,Solicitudes!$E$3:$E$502,"&gt;="&amp;M$3,Solicitudes!$G$3:$G$502,"Solicitada")+COUNTIFS(Solicitudes!$A$3:$A$502,$A85,Solicitudes!$D$3:$D$502,"&lt;="&amp;M$3,Solicitudes!$E$3:$E$502,"&gt;="&amp;M$3,Solicitudes!$G$3:$G$502,"Planificada")&gt;0,"P",""))))</f>
        <v/>
      </c>
      <c r="N85" s="27">
        <f>IF(OR(N$3="",$A85=""),"",IF(COUNTIFS(Solicitudes!$A$3:$A$502,$A85,Solicitudes!$D$3:$D$502,"&lt;="&amp;N$3,Solicitudes!$E$3:$E$502,"&gt;="&amp;N$3,Solicitudes!$G$3:$G$502,"Aprobada",Solicitudes!$L$3:$L$502,"&lt;&gt;Licencia",Solicitudes!$L$3:$L$502,"&lt;&gt;Ausencia")&gt;0,"V",IF(COUNTIFS(Solicitudes!$A$3:$A$502,$A85,Solicitudes!$D$3:$D$502,"&lt;="&amp;N$3,Solicitudes!$E$3:$E$502,"&gt;="&amp;N$3,Solicitudes!$G$3:$G$502,"Aprobada",Solicitudes!$L$3:$L$502,"Licencia")+COUNTIFS(Solicitudes!$A$3:$A$502,$A85,Solicitudes!$D$3:$D$502,"&lt;="&amp;N$3,Solicitudes!$E$3:$E$502,"&gt;="&amp;N$3,Solicitudes!$G$3:$G$502,"Aprobada",Solicitudes!$L$3:$L$502,"Ausencia")&gt;0,"L",IF(COUNTIFS(Solicitudes!$A$3:$A$502,$A85,Solicitudes!$D$3:$D$502,"&lt;="&amp;N$3,Solicitudes!$E$3:$E$502,"&gt;="&amp;N$3,Solicitudes!$G$3:$G$502,"Solicitada")+COUNTIFS(Solicitudes!$A$3:$A$502,$A85,Solicitudes!$D$3:$D$502,"&lt;="&amp;N$3,Solicitudes!$E$3:$E$502,"&gt;="&amp;N$3,Solicitudes!$G$3:$G$502,"Planificada")&gt;0,"P",""))))</f>
        <v/>
      </c>
      <c r="O85" s="27">
        <f>IF(OR(O$3="",$A85=""),"",IF(COUNTIFS(Solicitudes!$A$3:$A$502,$A85,Solicitudes!$D$3:$D$502,"&lt;="&amp;O$3,Solicitudes!$E$3:$E$502,"&gt;="&amp;O$3,Solicitudes!$G$3:$G$502,"Aprobada",Solicitudes!$L$3:$L$502,"&lt;&gt;Licencia",Solicitudes!$L$3:$L$502,"&lt;&gt;Ausencia")&gt;0,"V",IF(COUNTIFS(Solicitudes!$A$3:$A$502,$A85,Solicitudes!$D$3:$D$502,"&lt;="&amp;O$3,Solicitudes!$E$3:$E$502,"&gt;="&amp;O$3,Solicitudes!$G$3:$G$502,"Aprobada",Solicitudes!$L$3:$L$502,"Licencia")+COUNTIFS(Solicitudes!$A$3:$A$502,$A85,Solicitudes!$D$3:$D$502,"&lt;="&amp;O$3,Solicitudes!$E$3:$E$502,"&gt;="&amp;O$3,Solicitudes!$G$3:$G$502,"Aprobada",Solicitudes!$L$3:$L$502,"Ausencia")&gt;0,"L",IF(COUNTIFS(Solicitudes!$A$3:$A$502,$A85,Solicitudes!$D$3:$D$502,"&lt;="&amp;O$3,Solicitudes!$E$3:$E$502,"&gt;="&amp;O$3,Solicitudes!$G$3:$G$502,"Solicitada")+COUNTIFS(Solicitudes!$A$3:$A$502,$A85,Solicitudes!$D$3:$D$502,"&lt;="&amp;O$3,Solicitudes!$E$3:$E$502,"&gt;="&amp;O$3,Solicitudes!$G$3:$G$502,"Planificada")&gt;0,"P",""))))</f>
        <v/>
      </c>
      <c r="P85" s="27">
        <f>IF(OR(P$3="",$A85=""),"",IF(COUNTIFS(Solicitudes!$A$3:$A$502,$A85,Solicitudes!$D$3:$D$502,"&lt;="&amp;P$3,Solicitudes!$E$3:$E$502,"&gt;="&amp;P$3,Solicitudes!$G$3:$G$502,"Aprobada",Solicitudes!$L$3:$L$502,"&lt;&gt;Licencia",Solicitudes!$L$3:$L$502,"&lt;&gt;Ausencia")&gt;0,"V",IF(COUNTIFS(Solicitudes!$A$3:$A$502,$A85,Solicitudes!$D$3:$D$502,"&lt;="&amp;P$3,Solicitudes!$E$3:$E$502,"&gt;="&amp;P$3,Solicitudes!$G$3:$G$502,"Aprobada",Solicitudes!$L$3:$L$502,"Licencia")+COUNTIFS(Solicitudes!$A$3:$A$502,$A85,Solicitudes!$D$3:$D$502,"&lt;="&amp;P$3,Solicitudes!$E$3:$E$502,"&gt;="&amp;P$3,Solicitudes!$G$3:$G$502,"Aprobada",Solicitudes!$L$3:$L$502,"Ausencia")&gt;0,"L",IF(COUNTIFS(Solicitudes!$A$3:$A$502,$A85,Solicitudes!$D$3:$D$502,"&lt;="&amp;P$3,Solicitudes!$E$3:$E$502,"&gt;="&amp;P$3,Solicitudes!$G$3:$G$502,"Solicitada")+COUNTIFS(Solicitudes!$A$3:$A$502,$A85,Solicitudes!$D$3:$D$502,"&lt;="&amp;P$3,Solicitudes!$E$3:$E$502,"&gt;="&amp;P$3,Solicitudes!$G$3:$G$502,"Planificada")&gt;0,"P",""))))</f>
        <v/>
      </c>
      <c r="Q85" s="27">
        <f>IF(OR(Q$3="",$A85=""),"",IF(COUNTIFS(Solicitudes!$A$3:$A$502,$A85,Solicitudes!$D$3:$D$502,"&lt;="&amp;Q$3,Solicitudes!$E$3:$E$502,"&gt;="&amp;Q$3,Solicitudes!$G$3:$G$502,"Aprobada",Solicitudes!$L$3:$L$502,"&lt;&gt;Licencia",Solicitudes!$L$3:$L$502,"&lt;&gt;Ausencia")&gt;0,"V",IF(COUNTIFS(Solicitudes!$A$3:$A$502,$A85,Solicitudes!$D$3:$D$502,"&lt;="&amp;Q$3,Solicitudes!$E$3:$E$502,"&gt;="&amp;Q$3,Solicitudes!$G$3:$G$502,"Aprobada",Solicitudes!$L$3:$L$502,"Licencia")+COUNTIFS(Solicitudes!$A$3:$A$502,$A85,Solicitudes!$D$3:$D$502,"&lt;="&amp;Q$3,Solicitudes!$E$3:$E$502,"&gt;="&amp;Q$3,Solicitudes!$G$3:$G$502,"Aprobada",Solicitudes!$L$3:$L$502,"Ausencia")&gt;0,"L",IF(COUNTIFS(Solicitudes!$A$3:$A$502,$A85,Solicitudes!$D$3:$D$502,"&lt;="&amp;Q$3,Solicitudes!$E$3:$E$502,"&gt;="&amp;Q$3,Solicitudes!$G$3:$G$502,"Solicitada")+COUNTIFS(Solicitudes!$A$3:$A$502,$A85,Solicitudes!$D$3:$D$502,"&lt;="&amp;Q$3,Solicitudes!$E$3:$E$502,"&gt;="&amp;Q$3,Solicitudes!$G$3:$G$502,"Planificada")&gt;0,"P",""))))</f>
        <v/>
      </c>
      <c r="R85" s="27">
        <f>IF(OR(R$3="",$A85=""),"",IF(COUNTIFS(Solicitudes!$A$3:$A$502,$A85,Solicitudes!$D$3:$D$502,"&lt;="&amp;R$3,Solicitudes!$E$3:$E$502,"&gt;="&amp;R$3,Solicitudes!$G$3:$G$502,"Aprobada",Solicitudes!$L$3:$L$502,"&lt;&gt;Licencia",Solicitudes!$L$3:$L$502,"&lt;&gt;Ausencia")&gt;0,"V",IF(COUNTIFS(Solicitudes!$A$3:$A$502,$A85,Solicitudes!$D$3:$D$502,"&lt;="&amp;R$3,Solicitudes!$E$3:$E$502,"&gt;="&amp;R$3,Solicitudes!$G$3:$G$502,"Aprobada",Solicitudes!$L$3:$L$502,"Licencia")+COUNTIFS(Solicitudes!$A$3:$A$502,$A85,Solicitudes!$D$3:$D$502,"&lt;="&amp;R$3,Solicitudes!$E$3:$E$502,"&gt;="&amp;R$3,Solicitudes!$G$3:$G$502,"Aprobada",Solicitudes!$L$3:$L$502,"Ausencia")&gt;0,"L",IF(COUNTIFS(Solicitudes!$A$3:$A$502,$A85,Solicitudes!$D$3:$D$502,"&lt;="&amp;R$3,Solicitudes!$E$3:$E$502,"&gt;="&amp;R$3,Solicitudes!$G$3:$G$502,"Solicitada")+COUNTIFS(Solicitudes!$A$3:$A$502,$A85,Solicitudes!$D$3:$D$502,"&lt;="&amp;R$3,Solicitudes!$E$3:$E$502,"&gt;="&amp;R$3,Solicitudes!$G$3:$G$502,"Planificada")&gt;0,"P",""))))</f>
        <v/>
      </c>
      <c r="S85" s="27">
        <f>IF(OR(S$3="",$A85=""),"",IF(COUNTIFS(Solicitudes!$A$3:$A$502,$A85,Solicitudes!$D$3:$D$502,"&lt;="&amp;S$3,Solicitudes!$E$3:$E$502,"&gt;="&amp;S$3,Solicitudes!$G$3:$G$502,"Aprobada",Solicitudes!$L$3:$L$502,"&lt;&gt;Licencia",Solicitudes!$L$3:$L$502,"&lt;&gt;Ausencia")&gt;0,"V",IF(COUNTIFS(Solicitudes!$A$3:$A$502,$A85,Solicitudes!$D$3:$D$502,"&lt;="&amp;S$3,Solicitudes!$E$3:$E$502,"&gt;="&amp;S$3,Solicitudes!$G$3:$G$502,"Aprobada",Solicitudes!$L$3:$L$502,"Licencia")+COUNTIFS(Solicitudes!$A$3:$A$502,$A85,Solicitudes!$D$3:$D$502,"&lt;="&amp;S$3,Solicitudes!$E$3:$E$502,"&gt;="&amp;S$3,Solicitudes!$G$3:$G$502,"Aprobada",Solicitudes!$L$3:$L$502,"Ausencia")&gt;0,"L",IF(COUNTIFS(Solicitudes!$A$3:$A$502,$A85,Solicitudes!$D$3:$D$502,"&lt;="&amp;S$3,Solicitudes!$E$3:$E$502,"&gt;="&amp;S$3,Solicitudes!$G$3:$G$502,"Solicitada")+COUNTIFS(Solicitudes!$A$3:$A$502,$A85,Solicitudes!$D$3:$D$502,"&lt;="&amp;S$3,Solicitudes!$E$3:$E$502,"&gt;="&amp;S$3,Solicitudes!$G$3:$G$502,"Planificada")&gt;0,"P",""))))</f>
        <v/>
      </c>
      <c r="T85" s="27">
        <f>IF(OR(T$3="",$A85=""),"",IF(COUNTIFS(Solicitudes!$A$3:$A$502,$A85,Solicitudes!$D$3:$D$502,"&lt;="&amp;T$3,Solicitudes!$E$3:$E$502,"&gt;="&amp;T$3,Solicitudes!$G$3:$G$502,"Aprobada",Solicitudes!$L$3:$L$502,"&lt;&gt;Licencia",Solicitudes!$L$3:$L$502,"&lt;&gt;Ausencia")&gt;0,"V",IF(COUNTIFS(Solicitudes!$A$3:$A$502,$A85,Solicitudes!$D$3:$D$502,"&lt;="&amp;T$3,Solicitudes!$E$3:$E$502,"&gt;="&amp;T$3,Solicitudes!$G$3:$G$502,"Aprobada",Solicitudes!$L$3:$L$502,"Licencia")+COUNTIFS(Solicitudes!$A$3:$A$502,$A85,Solicitudes!$D$3:$D$502,"&lt;="&amp;T$3,Solicitudes!$E$3:$E$502,"&gt;="&amp;T$3,Solicitudes!$G$3:$G$502,"Aprobada",Solicitudes!$L$3:$L$502,"Ausencia")&gt;0,"L",IF(COUNTIFS(Solicitudes!$A$3:$A$502,$A85,Solicitudes!$D$3:$D$502,"&lt;="&amp;T$3,Solicitudes!$E$3:$E$502,"&gt;="&amp;T$3,Solicitudes!$G$3:$G$502,"Solicitada")+COUNTIFS(Solicitudes!$A$3:$A$502,$A85,Solicitudes!$D$3:$D$502,"&lt;="&amp;T$3,Solicitudes!$E$3:$E$502,"&gt;="&amp;T$3,Solicitudes!$G$3:$G$502,"Planificada")&gt;0,"P",""))))</f>
        <v/>
      </c>
      <c r="U85" s="27">
        <f>IF(OR(U$3="",$A85=""),"",IF(COUNTIFS(Solicitudes!$A$3:$A$502,$A85,Solicitudes!$D$3:$D$502,"&lt;="&amp;U$3,Solicitudes!$E$3:$E$502,"&gt;="&amp;U$3,Solicitudes!$G$3:$G$502,"Aprobada",Solicitudes!$L$3:$L$502,"&lt;&gt;Licencia",Solicitudes!$L$3:$L$502,"&lt;&gt;Ausencia")&gt;0,"V",IF(COUNTIFS(Solicitudes!$A$3:$A$502,$A85,Solicitudes!$D$3:$D$502,"&lt;="&amp;U$3,Solicitudes!$E$3:$E$502,"&gt;="&amp;U$3,Solicitudes!$G$3:$G$502,"Aprobada",Solicitudes!$L$3:$L$502,"Licencia")+COUNTIFS(Solicitudes!$A$3:$A$502,$A85,Solicitudes!$D$3:$D$502,"&lt;="&amp;U$3,Solicitudes!$E$3:$E$502,"&gt;="&amp;U$3,Solicitudes!$G$3:$G$502,"Aprobada",Solicitudes!$L$3:$L$502,"Ausencia")&gt;0,"L",IF(COUNTIFS(Solicitudes!$A$3:$A$502,$A85,Solicitudes!$D$3:$D$502,"&lt;="&amp;U$3,Solicitudes!$E$3:$E$502,"&gt;="&amp;U$3,Solicitudes!$G$3:$G$502,"Solicitada")+COUNTIFS(Solicitudes!$A$3:$A$502,$A85,Solicitudes!$D$3:$D$502,"&lt;="&amp;U$3,Solicitudes!$E$3:$E$502,"&gt;="&amp;U$3,Solicitudes!$G$3:$G$502,"Planificada")&gt;0,"P",""))))</f>
        <v/>
      </c>
      <c r="V85" s="27">
        <f>IF(OR(V$3="",$A85=""),"",IF(COUNTIFS(Solicitudes!$A$3:$A$502,$A85,Solicitudes!$D$3:$D$502,"&lt;="&amp;V$3,Solicitudes!$E$3:$E$502,"&gt;="&amp;V$3,Solicitudes!$G$3:$G$502,"Aprobada",Solicitudes!$L$3:$L$502,"&lt;&gt;Licencia",Solicitudes!$L$3:$L$502,"&lt;&gt;Ausencia")&gt;0,"V",IF(COUNTIFS(Solicitudes!$A$3:$A$502,$A85,Solicitudes!$D$3:$D$502,"&lt;="&amp;V$3,Solicitudes!$E$3:$E$502,"&gt;="&amp;V$3,Solicitudes!$G$3:$G$502,"Aprobada",Solicitudes!$L$3:$L$502,"Licencia")+COUNTIFS(Solicitudes!$A$3:$A$502,$A85,Solicitudes!$D$3:$D$502,"&lt;="&amp;V$3,Solicitudes!$E$3:$E$502,"&gt;="&amp;V$3,Solicitudes!$G$3:$G$502,"Aprobada",Solicitudes!$L$3:$L$502,"Ausencia")&gt;0,"L",IF(COUNTIFS(Solicitudes!$A$3:$A$502,$A85,Solicitudes!$D$3:$D$502,"&lt;="&amp;V$3,Solicitudes!$E$3:$E$502,"&gt;="&amp;V$3,Solicitudes!$G$3:$G$502,"Solicitada")+COUNTIFS(Solicitudes!$A$3:$A$502,$A85,Solicitudes!$D$3:$D$502,"&lt;="&amp;V$3,Solicitudes!$E$3:$E$502,"&gt;="&amp;V$3,Solicitudes!$G$3:$G$502,"Planificada")&gt;0,"P",""))))</f>
        <v/>
      </c>
      <c r="W85" s="27">
        <f>IF(OR(W$3="",$A85=""),"",IF(COUNTIFS(Solicitudes!$A$3:$A$502,$A85,Solicitudes!$D$3:$D$502,"&lt;="&amp;W$3,Solicitudes!$E$3:$E$502,"&gt;="&amp;W$3,Solicitudes!$G$3:$G$502,"Aprobada",Solicitudes!$L$3:$L$502,"&lt;&gt;Licencia",Solicitudes!$L$3:$L$502,"&lt;&gt;Ausencia")&gt;0,"V",IF(COUNTIFS(Solicitudes!$A$3:$A$502,$A85,Solicitudes!$D$3:$D$502,"&lt;="&amp;W$3,Solicitudes!$E$3:$E$502,"&gt;="&amp;W$3,Solicitudes!$G$3:$G$502,"Aprobada",Solicitudes!$L$3:$L$502,"Licencia")+COUNTIFS(Solicitudes!$A$3:$A$502,$A85,Solicitudes!$D$3:$D$502,"&lt;="&amp;W$3,Solicitudes!$E$3:$E$502,"&gt;="&amp;W$3,Solicitudes!$G$3:$G$502,"Aprobada",Solicitudes!$L$3:$L$502,"Ausencia")&gt;0,"L",IF(COUNTIFS(Solicitudes!$A$3:$A$502,$A85,Solicitudes!$D$3:$D$502,"&lt;="&amp;W$3,Solicitudes!$E$3:$E$502,"&gt;="&amp;W$3,Solicitudes!$G$3:$G$502,"Solicitada")+COUNTIFS(Solicitudes!$A$3:$A$502,$A85,Solicitudes!$D$3:$D$502,"&lt;="&amp;W$3,Solicitudes!$E$3:$E$502,"&gt;="&amp;W$3,Solicitudes!$G$3:$G$502,"Planificada")&gt;0,"P",""))))</f>
        <v/>
      </c>
      <c r="X85" s="27">
        <f>IF(OR(X$3="",$A85=""),"",IF(COUNTIFS(Solicitudes!$A$3:$A$502,$A85,Solicitudes!$D$3:$D$502,"&lt;="&amp;X$3,Solicitudes!$E$3:$E$502,"&gt;="&amp;X$3,Solicitudes!$G$3:$G$502,"Aprobada",Solicitudes!$L$3:$L$502,"&lt;&gt;Licencia",Solicitudes!$L$3:$L$502,"&lt;&gt;Ausencia")&gt;0,"V",IF(COUNTIFS(Solicitudes!$A$3:$A$502,$A85,Solicitudes!$D$3:$D$502,"&lt;="&amp;X$3,Solicitudes!$E$3:$E$502,"&gt;="&amp;X$3,Solicitudes!$G$3:$G$502,"Aprobada",Solicitudes!$L$3:$L$502,"Licencia")+COUNTIFS(Solicitudes!$A$3:$A$502,$A85,Solicitudes!$D$3:$D$502,"&lt;="&amp;X$3,Solicitudes!$E$3:$E$502,"&gt;="&amp;X$3,Solicitudes!$G$3:$G$502,"Aprobada",Solicitudes!$L$3:$L$502,"Ausencia")&gt;0,"L",IF(COUNTIFS(Solicitudes!$A$3:$A$502,$A85,Solicitudes!$D$3:$D$502,"&lt;="&amp;X$3,Solicitudes!$E$3:$E$502,"&gt;="&amp;X$3,Solicitudes!$G$3:$G$502,"Solicitada")+COUNTIFS(Solicitudes!$A$3:$A$502,$A85,Solicitudes!$D$3:$D$502,"&lt;="&amp;X$3,Solicitudes!$E$3:$E$502,"&gt;="&amp;X$3,Solicitudes!$G$3:$G$502,"Planificada")&gt;0,"P",""))))</f>
        <v/>
      </c>
      <c r="Y85" s="27">
        <f>IF(OR(Y$3="",$A85=""),"",IF(COUNTIFS(Solicitudes!$A$3:$A$502,$A85,Solicitudes!$D$3:$D$502,"&lt;="&amp;Y$3,Solicitudes!$E$3:$E$502,"&gt;="&amp;Y$3,Solicitudes!$G$3:$G$502,"Aprobada",Solicitudes!$L$3:$L$502,"&lt;&gt;Licencia",Solicitudes!$L$3:$L$502,"&lt;&gt;Ausencia")&gt;0,"V",IF(COUNTIFS(Solicitudes!$A$3:$A$502,$A85,Solicitudes!$D$3:$D$502,"&lt;="&amp;Y$3,Solicitudes!$E$3:$E$502,"&gt;="&amp;Y$3,Solicitudes!$G$3:$G$502,"Aprobada",Solicitudes!$L$3:$L$502,"Licencia")+COUNTIFS(Solicitudes!$A$3:$A$502,$A85,Solicitudes!$D$3:$D$502,"&lt;="&amp;Y$3,Solicitudes!$E$3:$E$502,"&gt;="&amp;Y$3,Solicitudes!$G$3:$G$502,"Aprobada",Solicitudes!$L$3:$L$502,"Ausencia")&gt;0,"L",IF(COUNTIFS(Solicitudes!$A$3:$A$502,$A85,Solicitudes!$D$3:$D$502,"&lt;="&amp;Y$3,Solicitudes!$E$3:$E$502,"&gt;="&amp;Y$3,Solicitudes!$G$3:$G$502,"Solicitada")+COUNTIFS(Solicitudes!$A$3:$A$502,$A85,Solicitudes!$D$3:$D$502,"&lt;="&amp;Y$3,Solicitudes!$E$3:$E$502,"&gt;="&amp;Y$3,Solicitudes!$G$3:$G$502,"Planificada")&gt;0,"P",""))))</f>
        <v/>
      </c>
      <c r="Z85" s="27">
        <f>IF(OR(Z$3="",$A85=""),"",IF(COUNTIFS(Solicitudes!$A$3:$A$502,$A85,Solicitudes!$D$3:$D$502,"&lt;="&amp;Z$3,Solicitudes!$E$3:$E$502,"&gt;="&amp;Z$3,Solicitudes!$G$3:$G$502,"Aprobada",Solicitudes!$L$3:$L$502,"&lt;&gt;Licencia",Solicitudes!$L$3:$L$502,"&lt;&gt;Ausencia")&gt;0,"V",IF(COUNTIFS(Solicitudes!$A$3:$A$502,$A85,Solicitudes!$D$3:$D$502,"&lt;="&amp;Z$3,Solicitudes!$E$3:$E$502,"&gt;="&amp;Z$3,Solicitudes!$G$3:$G$502,"Aprobada",Solicitudes!$L$3:$L$502,"Licencia")+COUNTIFS(Solicitudes!$A$3:$A$502,$A85,Solicitudes!$D$3:$D$502,"&lt;="&amp;Z$3,Solicitudes!$E$3:$E$502,"&gt;="&amp;Z$3,Solicitudes!$G$3:$G$502,"Aprobada",Solicitudes!$L$3:$L$502,"Ausencia")&gt;0,"L",IF(COUNTIFS(Solicitudes!$A$3:$A$502,$A85,Solicitudes!$D$3:$D$502,"&lt;="&amp;Z$3,Solicitudes!$E$3:$E$502,"&gt;="&amp;Z$3,Solicitudes!$G$3:$G$502,"Solicitada")+COUNTIFS(Solicitudes!$A$3:$A$502,$A85,Solicitudes!$D$3:$D$502,"&lt;="&amp;Z$3,Solicitudes!$E$3:$E$502,"&gt;="&amp;Z$3,Solicitudes!$G$3:$G$502,"Planificada")&gt;0,"P",""))))</f>
        <v/>
      </c>
      <c r="AA85" s="27">
        <f>IF(OR(AA$3="",$A85=""),"",IF(COUNTIFS(Solicitudes!$A$3:$A$502,$A85,Solicitudes!$D$3:$D$502,"&lt;="&amp;AA$3,Solicitudes!$E$3:$E$502,"&gt;="&amp;AA$3,Solicitudes!$G$3:$G$502,"Aprobada",Solicitudes!$L$3:$L$502,"&lt;&gt;Licencia",Solicitudes!$L$3:$L$502,"&lt;&gt;Ausencia")&gt;0,"V",IF(COUNTIFS(Solicitudes!$A$3:$A$502,$A85,Solicitudes!$D$3:$D$502,"&lt;="&amp;AA$3,Solicitudes!$E$3:$E$502,"&gt;="&amp;AA$3,Solicitudes!$G$3:$G$502,"Aprobada",Solicitudes!$L$3:$L$502,"Licencia")+COUNTIFS(Solicitudes!$A$3:$A$502,$A85,Solicitudes!$D$3:$D$502,"&lt;="&amp;AA$3,Solicitudes!$E$3:$E$502,"&gt;="&amp;AA$3,Solicitudes!$G$3:$G$502,"Aprobada",Solicitudes!$L$3:$L$502,"Ausencia")&gt;0,"L",IF(COUNTIFS(Solicitudes!$A$3:$A$502,$A85,Solicitudes!$D$3:$D$502,"&lt;="&amp;AA$3,Solicitudes!$E$3:$E$502,"&gt;="&amp;AA$3,Solicitudes!$G$3:$G$502,"Solicitada")+COUNTIFS(Solicitudes!$A$3:$A$502,$A85,Solicitudes!$D$3:$D$502,"&lt;="&amp;AA$3,Solicitudes!$E$3:$E$502,"&gt;="&amp;AA$3,Solicitudes!$G$3:$G$502,"Planificada")&gt;0,"P",""))))</f>
        <v/>
      </c>
      <c r="AB85" s="27">
        <f>IF(OR(AB$3="",$A85=""),"",IF(COUNTIFS(Solicitudes!$A$3:$A$502,$A85,Solicitudes!$D$3:$D$502,"&lt;="&amp;AB$3,Solicitudes!$E$3:$E$502,"&gt;="&amp;AB$3,Solicitudes!$G$3:$G$502,"Aprobada",Solicitudes!$L$3:$L$502,"&lt;&gt;Licencia",Solicitudes!$L$3:$L$502,"&lt;&gt;Ausencia")&gt;0,"V",IF(COUNTIFS(Solicitudes!$A$3:$A$502,$A85,Solicitudes!$D$3:$D$502,"&lt;="&amp;AB$3,Solicitudes!$E$3:$E$502,"&gt;="&amp;AB$3,Solicitudes!$G$3:$G$502,"Aprobada",Solicitudes!$L$3:$L$502,"Licencia")+COUNTIFS(Solicitudes!$A$3:$A$502,$A85,Solicitudes!$D$3:$D$502,"&lt;="&amp;AB$3,Solicitudes!$E$3:$E$502,"&gt;="&amp;AB$3,Solicitudes!$G$3:$G$502,"Aprobada",Solicitudes!$L$3:$L$502,"Ausencia")&gt;0,"L",IF(COUNTIFS(Solicitudes!$A$3:$A$502,$A85,Solicitudes!$D$3:$D$502,"&lt;="&amp;AB$3,Solicitudes!$E$3:$E$502,"&gt;="&amp;AB$3,Solicitudes!$G$3:$G$502,"Solicitada")+COUNTIFS(Solicitudes!$A$3:$A$502,$A85,Solicitudes!$D$3:$D$502,"&lt;="&amp;AB$3,Solicitudes!$E$3:$E$502,"&gt;="&amp;AB$3,Solicitudes!$G$3:$G$502,"Planificada")&gt;0,"P",""))))</f>
        <v/>
      </c>
      <c r="AC85" s="27">
        <f>IF(OR(AC$3="",$A85=""),"",IF(COUNTIFS(Solicitudes!$A$3:$A$502,$A85,Solicitudes!$D$3:$D$502,"&lt;="&amp;AC$3,Solicitudes!$E$3:$E$502,"&gt;="&amp;AC$3,Solicitudes!$G$3:$G$502,"Aprobada",Solicitudes!$L$3:$L$502,"&lt;&gt;Licencia",Solicitudes!$L$3:$L$502,"&lt;&gt;Ausencia")&gt;0,"V",IF(COUNTIFS(Solicitudes!$A$3:$A$502,$A85,Solicitudes!$D$3:$D$502,"&lt;="&amp;AC$3,Solicitudes!$E$3:$E$502,"&gt;="&amp;AC$3,Solicitudes!$G$3:$G$502,"Aprobada",Solicitudes!$L$3:$L$502,"Licencia")+COUNTIFS(Solicitudes!$A$3:$A$502,$A85,Solicitudes!$D$3:$D$502,"&lt;="&amp;AC$3,Solicitudes!$E$3:$E$502,"&gt;="&amp;AC$3,Solicitudes!$G$3:$G$502,"Aprobada",Solicitudes!$L$3:$L$502,"Ausencia")&gt;0,"L",IF(COUNTIFS(Solicitudes!$A$3:$A$502,$A85,Solicitudes!$D$3:$D$502,"&lt;="&amp;AC$3,Solicitudes!$E$3:$E$502,"&gt;="&amp;AC$3,Solicitudes!$G$3:$G$502,"Solicitada")+COUNTIFS(Solicitudes!$A$3:$A$502,$A85,Solicitudes!$D$3:$D$502,"&lt;="&amp;AC$3,Solicitudes!$E$3:$E$502,"&gt;="&amp;AC$3,Solicitudes!$G$3:$G$502,"Planificada")&gt;0,"P",""))))</f>
        <v/>
      </c>
      <c r="AD85" s="27">
        <f>IF(OR(AD$3="",$A85=""),"",IF(COUNTIFS(Solicitudes!$A$3:$A$502,$A85,Solicitudes!$D$3:$D$502,"&lt;="&amp;AD$3,Solicitudes!$E$3:$E$502,"&gt;="&amp;AD$3,Solicitudes!$G$3:$G$502,"Aprobada",Solicitudes!$L$3:$L$502,"&lt;&gt;Licencia",Solicitudes!$L$3:$L$502,"&lt;&gt;Ausencia")&gt;0,"V",IF(COUNTIFS(Solicitudes!$A$3:$A$502,$A85,Solicitudes!$D$3:$D$502,"&lt;="&amp;AD$3,Solicitudes!$E$3:$E$502,"&gt;="&amp;AD$3,Solicitudes!$G$3:$G$502,"Aprobada",Solicitudes!$L$3:$L$502,"Licencia")+COUNTIFS(Solicitudes!$A$3:$A$502,$A85,Solicitudes!$D$3:$D$502,"&lt;="&amp;AD$3,Solicitudes!$E$3:$E$502,"&gt;="&amp;AD$3,Solicitudes!$G$3:$G$502,"Aprobada",Solicitudes!$L$3:$L$502,"Ausencia")&gt;0,"L",IF(COUNTIFS(Solicitudes!$A$3:$A$502,$A85,Solicitudes!$D$3:$D$502,"&lt;="&amp;AD$3,Solicitudes!$E$3:$E$502,"&gt;="&amp;AD$3,Solicitudes!$G$3:$G$502,"Solicitada")+COUNTIFS(Solicitudes!$A$3:$A$502,$A85,Solicitudes!$D$3:$D$502,"&lt;="&amp;AD$3,Solicitudes!$E$3:$E$502,"&gt;="&amp;AD$3,Solicitudes!$G$3:$G$502,"Planificada")&gt;0,"P",""))))</f>
        <v/>
      </c>
      <c r="AE85" s="27">
        <f>IF(OR(AE$3="",$A85=""),"",IF(COUNTIFS(Solicitudes!$A$3:$A$502,$A85,Solicitudes!$D$3:$D$502,"&lt;="&amp;AE$3,Solicitudes!$E$3:$E$502,"&gt;="&amp;AE$3,Solicitudes!$G$3:$G$502,"Aprobada",Solicitudes!$L$3:$L$502,"&lt;&gt;Licencia",Solicitudes!$L$3:$L$502,"&lt;&gt;Ausencia")&gt;0,"V",IF(COUNTIFS(Solicitudes!$A$3:$A$502,$A85,Solicitudes!$D$3:$D$502,"&lt;="&amp;AE$3,Solicitudes!$E$3:$E$502,"&gt;="&amp;AE$3,Solicitudes!$G$3:$G$502,"Aprobada",Solicitudes!$L$3:$L$502,"Licencia")+COUNTIFS(Solicitudes!$A$3:$A$502,$A85,Solicitudes!$D$3:$D$502,"&lt;="&amp;AE$3,Solicitudes!$E$3:$E$502,"&gt;="&amp;AE$3,Solicitudes!$G$3:$G$502,"Aprobada",Solicitudes!$L$3:$L$502,"Ausencia")&gt;0,"L",IF(COUNTIFS(Solicitudes!$A$3:$A$502,$A85,Solicitudes!$D$3:$D$502,"&lt;="&amp;AE$3,Solicitudes!$E$3:$E$502,"&gt;="&amp;AE$3,Solicitudes!$G$3:$G$502,"Solicitada")+COUNTIFS(Solicitudes!$A$3:$A$502,$A85,Solicitudes!$D$3:$D$502,"&lt;="&amp;AE$3,Solicitudes!$E$3:$E$502,"&gt;="&amp;AE$3,Solicitudes!$G$3:$G$502,"Planificada")&gt;0,"P",""))))</f>
        <v/>
      </c>
      <c r="AF85" s="27">
        <f>IF(OR(AF$3="",$A85=""),"",IF(COUNTIFS(Solicitudes!$A$3:$A$502,$A85,Solicitudes!$D$3:$D$502,"&lt;="&amp;AF$3,Solicitudes!$E$3:$E$502,"&gt;="&amp;AF$3,Solicitudes!$G$3:$G$502,"Aprobada",Solicitudes!$L$3:$L$502,"&lt;&gt;Licencia",Solicitudes!$L$3:$L$502,"&lt;&gt;Ausencia")&gt;0,"V",IF(COUNTIFS(Solicitudes!$A$3:$A$502,$A85,Solicitudes!$D$3:$D$502,"&lt;="&amp;AF$3,Solicitudes!$E$3:$E$502,"&gt;="&amp;AF$3,Solicitudes!$G$3:$G$502,"Aprobada",Solicitudes!$L$3:$L$502,"Licencia")+COUNTIFS(Solicitudes!$A$3:$A$502,$A85,Solicitudes!$D$3:$D$502,"&lt;="&amp;AF$3,Solicitudes!$E$3:$E$502,"&gt;="&amp;AF$3,Solicitudes!$G$3:$G$502,"Aprobada",Solicitudes!$L$3:$L$502,"Ausencia")&gt;0,"L",IF(COUNTIFS(Solicitudes!$A$3:$A$502,$A85,Solicitudes!$D$3:$D$502,"&lt;="&amp;AF$3,Solicitudes!$E$3:$E$502,"&gt;="&amp;AF$3,Solicitudes!$G$3:$G$502,"Solicitada")+COUNTIFS(Solicitudes!$A$3:$A$502,$A85,Solicitudes!$D$3:$D$502,"&lt;="&amp;AF$3,Solicitudes!$E$3:$E$502,"&gt;="&amp;AF$3,Solicitudes!$G$3:$G$502,"Planificada")&gt;0,"P",""))))</f>
        <v/>
      </c>
      <c r="AG85" s="27">
        <f>IF(OR(AG$3="",$A85=""),"",IF(COUNTIFS(Solicitudes!$A$3:$A$502,$A85,Solicitudes!$D$3:$D$502,"&lt;="&amp;AG$3,Solicitudes!$E$3:$E$502,"&gt;="&amp;AG$3,Solicitudes!$G$3:$G$502,"Aprobada",Solicitudes!$L$3:$L$502,"&lt;&gt;Licencia",Solicitudes!$L$3:$L$502,"&lt;&gt;Ausencia")&gt;0,"V",IF(COUNTIFS(Solicitudes!$A$3:$A$502,$A85,Solicitudes!$D$3:$D$502,"&lt;="&amp;AG$3,Solicitudes!$E$3:$E$502,"&gt;="&amp;AG$3,Solicitudes!$G$3:$G$502,"Aprobada",Solicitudes!$L$3:$L$502,"Licencia")+COUNTIFS(Solicitudes!$A$3:$A$502,$A85,Solicitudes!$D$3:$D$502,"&lt;="&amp;AG$3,Solicitudes!$E$3:$E$502,"&gt;="&amp;AG$3,Solicitudes!$G$3:$G$502,"Aprobada",Solicitudes!$L$3:$L$502,"Ausencia")&gt;0,"L",IF(COUNTIFS(Solicitudes!$A$3:$A$502,$A85,Solicitudes!$D$3:$D$502,"&lt;="&amp;AG$3,Solicitudes!$E$3:$E$502,"&gt;="&amp;AG$3,Solicitudes!$G$3:$G$502,"Solicitada")+COUNTIFS(Solicitudes!$A$3:$A$502,$A85,Solicitudes!$D$3:$D$502,"&lt;="&amp;AG$3,Solicitudes!$E$3:$E$502,"&gt;="&amp;AG$3,Solicitudes!$G$3:$G$502,"Planificada")&gt;0,"P",""))))</f>
        <v/>
      </c>
    </row>
    <row r="86">
      <c r="A86">
        <f>IF(Saldos!A86="","",Saldos!A86)</f>
        <v/>
      </c>
      <c r="B86">
        <f>IF(A86="","",Saldos!B86)</f>
        <v/>
      </c>
      <c r="C86" s="27">
        <f>IF(OR(C$3="",$A86=""),"",IF(COUNTIFS(Solicitudes!$A$3:$A$502,$A86,Solicitudes!$D$3:$D$502,"&lt;="&amp;C$3,Solicitudes!$E$3:$E$502,"&gt;="&amp;C$3,Solicitudes!$G$3:$G$502,"Aprobada",Solicitudes!$L$3:$L$502,"&lt;&gt;Licencia",Solicitudes!$L$3:$L$502,"&lt;&gt;Ausencia")&gt;0,"V",IF(COUNTIFS(Solicitudes!$A$3:$A$502,$A86,Solicitudes!$D$3:$D$502,"&lt;="&amp;C$3,Solicitudes!$E$3:$E$502,"&gt;="&amp;C$3,Solicitudes!$G$3:$G$502,"Aprobada",Solicitudes!$L$3:$L$502,"Licencia")+COUNTIFS(Solicitudes!$A$3:$A$502,$A86,Solicitudes!$D$3:$D$502,"&lt;="&amp;C$3,Solicitudes!$E$3:$E$502,"&gt;="&amp;C$3,Solicitudes!$G$3:$G$502,"Aprobada",Solicitudes!$L$3:$L$502,"Ausencia")&gt;0,"L",IF(COUNTIFS(Solicitudes!$A$3:$A$502,$A86,Solicitudes!$D$3:$D$502,"&lt;="&amp;C$3,Solicitudes!$E$3:$E$502,"&gt;="&amp;C$3,Solicitudes!$G$3:$G$502,"Solicitada")+COUNTIFS(Solicitudes!$A$3:$A$502,$A86,Solicitudes!$D$3:$D$502,"&lt;="&amp;C$3,Solicitudes!$E$3:$E$502,"&gt;="&amp;C$3,Solicitudes!$G$3:$G$502,"Planificada")&gt;0,"P",""))))</f>
        <v/>
      </c>
      <c r="D86" s="27">
        <f>IF(OR(D$3="",$A86=""),"",IF(COUNTIFS(Solicitudes!$A$3:$A$502,$A86,Solicitudes!$D$3:$D$502,"&lt;="&amp;D$3,Solicitudes!$E$3:$E$502,"&gt;="&amp;D$3,Solicitudes!$G$3:$G$502,"Aprobada",Solicitudes!$L$3:$L$502,"&lt;&gt;Licencia",Solicitudes!$L$3:$L$502,"&lt;&gt;Ausencia")&gt;0,"V",IF(COUNTIFS(Solicitudes!$A$3:$A$502,$A86,Solicitudes!$D$3:$D$502,"&lt;="&amp;D$3,Solicitudes!$E$3:$E$502,"&gt;="&amp;D$3,Solicitudes!$G$3:$G$502,"Aprobada",Solicitudes!$L$3:$L$502,"Licencia")+COUNTIFS(Solicitudes!$A$3:$A$502,$A86,Solicitudes!$D$3:$D$502,"&lt;="&amp;D$3,Solicitudes!$E$3:$E$502,"&gt;="&amp;D$3,Solicitudes!$G$3:$G$502,"Aprobada",Solicitudes!$L$3:$L$502,"Ausencia")&gt;0,"L",IF(COUNTIFS(Solicitudes!$A$3:$A$502,$A86,Solicitudes!$D$3:$D$502,"&lt;="&amp;D$3,Solicitudes!$E$3:$E$502,"&gt;="&amp;D$3,Solicitudes!$G$3:$G$502,"Solicitada")+COUNTIFS(Solicitudes!$A$3:$A$502,$A86,Solicitudes!$D$3:$D$502,"&lt;="&amp;D$3,Solicitudes!$E$3:$E$502,"&gt;="&amp;D$3,Solicitudes!$G$3:$G$502,"Planificada")&gt;0,"P",""))))</f>
        <v/>
      </c>
      <c r="E86" s="27">
        <f>IF(OR(E$3="",$A86=""),"",IF(COUNTIFS(Solicitudes!$A$3:$A$502,$A86,Solicitudes!$D$3:$D$502,"&lt;="&amp;E$3,Solicitudes!$E$3:$E$502,"&gt;="&amp;E$3,Solicitudes!$G$3:$G$502,"Aprobada",Solicitudes!$L$3:$L$502,"&lt;&gt;Licencia",Solicitudes!$L$3:$L$502,"&lt;&gt;Ausencia")&gt;0,"V",IF(COUNTIFS(Solicitudes!$A$3:$A$502,$A86,Solicitudes!$D$3:$D$502,"&lt;="&amp;E$3,Solicitudes!$E$3:$E$502,"&gt;="&amp;E$3,Solicitudes!$G$3:$G$502,"Aprobada",Solicitudes!$L$3:$L$502,"Licencia")+COUNTIFS(Solicitudes!$A$3:$A$502,$A86,Solicitudes!$D$3:$D$502,"&lt;="&amp;E$3,Solicitudes!$E$3:$E$502,"&gt;="&amp;E$3,Solicitudes!$G$3:$G$502,"Aprobada",Solicitudes!$L$3:$L$502,"Ausencia")&gt;0,"L",IF(COUNTIFS(Solicitudes!$A$3:$A$502,$A86,Solicitudes!$D$3:$D$502,"&lt;="&amp;E$3,Solicitudes!$E$3:$E$502,"&gt;="&amp;E$3,Solicitudes!$G$3:$G$502,"Solicitada")+COUNTIFS(Solicitudes!$A$3:$A$502,$A86,Solicitudes!$D$3:$D$502,"&lt;="&amp;E$3,Solicitudes!$E$3:$E$502,"&gt;="&amp;E$3,Solicitudes!$G$3:$G$502,"Planificada")&gt;0,"P",""))))</f>
        <v/>
      </c>
      <c r="F86" s="27">
        <f>IF(OR(F$3="",$A86=""),"",IF(COUNTIFS(Solicitudes!$A$3:$A$502,$A86,Solicitudes!$D$3:$D$502,"&lt;="&amp;F$3,Solicitudes!$E$3:$E$502,"&gt;="&amp;F$3,Solicitudes!$G$3:$G$502,"Aprobada",Solicitudes!$L$3:$L$502,"&lt;&gt;Licencia",Solicitudes!$L$3:$L$502,"&lt;&gt;Ausencia")&gt;0,"V",IF(COUNTIFS(Solicitudes!$A$3:$A$502,$A86,Solicitudes!$D$3:$D$502,"&lt;="&amp;F$3,Solicitudes!$E$3:$E$502,"&gt;="&amp;F$3,Solicitudes!$G$3:$G$502,"Aprobada",Solicitudes!$L$3:$L$502,"Licencia")+COUNTIFS(Solicitudes!$A$3:$A$502,$A86,Solicitudes!$D$3:$D$502,"&lt;="&amp;F$3,Solicitudes!$E$3:$E$502,"&gt;="&amp;F$3,Solicitudes!$G$3:$G$502,"Aprobada",Solicitudes!$L$3:$L$502,"Ausencia")&gt;0,"L",IF(COUNTIFS(Solicitudes!$A$3:$A$502,$A86,Solicitudes!$D$3:$D$502,"&lt;="&amp;F$3,Solicitudes!$E$3:$E$502,"&gt;="&amp;F$3,Solicitudes!$G$3:$G$502,"Solicitada")+COUNTIFS(Solicitudes!$A$3:$A$502,$A86,Solicitudes!$D$3:$D$502,"&lt;="&amp;F$3,Solicitudes!$E$3:$E$502,"&gt;="&amp;F$3,Solicitudes!$G$3:$G$502,"Planificada")&gt;0,"P",""))))</f>
        <v/>
      </c>
      <c r="G86" s="27">
        <f>IF(OR(G$3="",$A86=""),"",IF(COUNTIFS(Solicitudes!$A$3:$A$502,$A86,Solicitudes!$D$3:$D$502,"&lt;="&amp;G$3,Solicitudes!$E$3:$E$502,"&gt;="&amp;G$3,Solicitudes!$G$3:$G$502,"Aprobada",Solicitudes!$L$3:$L$502,"&lt;&gt;Licencia",Solicitudes!$L$3:$L$502,"&lt;&gt;Ausencia")&gt;0,"V",IF(COUNTIFS(Solicitudes!$A$3:$A$502,$A86,Solicitudes!$D$3:$D$502,"&lt;="&amp;G$3,Solicitudes!$E$3:$E$502,"&gt;="&amp;G$3,Solicitudes!$G$3:$G$502,"Aprobada",Solicitudes!$L$3:$L$502,"Licencia")+COUNTIFS(Solicitudes!$A$3:$A$502,$A86,Solicitudes!$D$3:$D$502,"&lt;="&amp;G$3,Solicitudes!$E$3:$E$502,"&gt;="&amp;G$3,Solicitudes!$G$3:$G$502,"Aprobada",Solicitudes!$L$3:$L$502,"Ausencia")&gt;0,"L",IF(COUNTIFS(Solicitudes!$A$3:$A$502,$A86,Solicitudes!$D$3:$D$502,"&lt;="&amp;G$3,Solicitudes!$E$3:$E$502,"&gt;="&amp;G$3,Solicitudes!$G$3:$G$502,"Solicitada")+COUNTIFS(Solicitudes!$A$3:$A$502,$A86,Solicitudes!$D$3:$D$502,"&lt;="&amp;G$3,Solicitudes!$E$3:$E$502,"&gt;="&amp;G$3,Solicitudes!$G$3:$G$502,"Planificada")&gt;0,"P",""))))</f>
        <v/>
      </c>
      <c r="H86" s="27">
        <f>IF(OR(H$3="",$A86=""),"",IF(COUNTIFS(Solicitudes!$A$3:$A$502,$A86,Solicitudes!$D$3:$D$502,"&lt;="&amp;H$3,Solicitudes!$E$3:$E$502,"&gt;="&amp;H$3,Solicitudes!$G$3:$G$502,"Aprobada",Solicitudes!$L$3:$L$502,"&lt;&gt;Licencia",Solicitudes!$L$3:$L$502,"&lt;&gt;Ausencia")&gt;0,"V",IF(COUNTIFS(Solicitudes!$A$3:$A$502,$A86,Solicitudes!$D$3:$D$502,"&lt;="&amp;H$3,Solicitudes!$E$3:$E$502,"&gt;="&amp;H$3,Solicitudes!$G$3:$G$502,"Aprobada",Solicitudes!$L$3:$L$502,"Licencia")+COUNTIFS(Solicitudes!$A$3:$A$502,$A86,Solicitudes!$D$3:$D$502,"&lt;="&amp;H$3,Solicitudes!$E$3:$E$502,"&gt;="&amp;H$3,Solicitudes!$G$3:$G$502,"Aprobada",Solicitudes!$L$3:$L$502,"Ausencia")&gt;0,"L",IF(COUNTIFS(Solicitudes!$A$3:$A$502,$A86,Solicitudes!$D$3:$D$502,"&lt;="&amp;H$3,Solicitudes!$E$3:$E$502,"&gt;="&amp;H$3,Solicitudes!$G$3:$G$502,"Solicitada")+COUNTIFS(Solicitudes!$A$3:$A$502,$A86,Solicitudes!$D$3:$D$502,"&lt;="&amp;H$3,Solicitudes!$E$3:$E$502,"&gt;="&amp;H$3,Solicitudes!$G$3:$G$502,"Planificada")&gt;0,"P",""))))</f>
        <v/>
      </c>
      <c r="I86" s="27">
        <f>IF(OR(I$3="",$A86=""),"",IF(COUNTIFS(Solicitudes!$A$3:$A$502,$A86,Solicitudes!$D$3:$D$502,"&lt;="&amp;I$3,Solicitudes!$E$3:$E$502,"&gt;="&amp;I$3,Solicitudes!$G$3:$G$502,"Aprobada",Solicitudes!$L$3:$L$502,"&lt;&gt;Licencia",Solicitudes!$L$3:$L$502,"&lt;&gt;Ausencia")&gt;0,"V",IF(COUNTIFS(Solicitudes!$A$3:$A$502,$A86,Solicitudes!$D$3:$D$502,"&lt;="&amp;I$3,Solicitudes!$E$3:$E$502,"&gt;="&amp;I$3,Solicitudes!$G$3:$G$502,"Aprobada",Solicitudes!$L$3:$L$502,"Licencia")+COUNTIFS(Solicitudes!$A$3:$A$502,$A86,Solicitudes!$D$3:$D$502,"&lt;="&amp;I$3,Solicitudes!$E$3:$E$502,"&gt;="&amp;I$3,Solicitudes!$G$3:$G$502,"Aprobada",Solicitudes!$L$3:$L$502,"Ausencia")&gt;0,"L",IF(COUNTIFS(Solicitudes!$A$3:$A$502,$A86,Solicitudes!$D$3:$D$502,"&lt;="&amp;I$3,Solicitudes!$E$3:$E$502,"&gt;="&amp;I$3,Solicitudes!$G$3:$G$502,"Solicitada")+COUNTIFS(Solicitudes!$A$3:$A$502,$A86,Solicitudes!$D$3:$D$502,"&lt;="&amp;I$3,Solicitudes!$E$3:$E$502,"&gt;="&amp;I$3,Solicitudes!$G$3:$G$502,"Planificada")&gt;0,"P",""))))</f>
        <v/>
      </c>
      <c r="J86" s="27">
        <f>IF(OR(J$3="",$A86=""),"",IF(COUNTIFS(Solicitudes!$A$3:$A$502,$A86,Solicitudes!$D$3:$D$502,"&lt;="&amp;J$3,Solicitudes!$E$3:$E$502,"&gt;="&amp;J$3,Solicitudes!$G$3:$G$502,"Aprobada",Solicitudes!$L$3:$L$502,"&lt;&gt;Licencia",Solicitudes!$L$3:$L$502,"&lt;&gt;Ausencia")&gt;0,"V",IF(COUNTIFS(Solicitudes!$A$3:$A$502,$A86,Solicitudes!$D$3:$D$502,"&lt;="&amp;J$3,Solicitudes!$E$3:$E$502,"&gt;="&amp;J$3,Solicitudes!$G$3:$G$502,"Aprobada",Solicitudes!$L$3:$L$502,"Licencia")+COUNTIFS(Solicitudes!$A$3:$A$502,$A86,Solicitudes!$D$3:$D$502,"&lt;="&amp;J$3,Solicitudes!$E$3:$E$502,"&gt;="&amp;J$3,Solicitudes!$G$3:$G$502,"Aprobada",Solicitudes!$L$3:$L$502,"Ausencia")&gt;0,"L",IF(COUNTIFS(Solicitudes!$A$3:$A$502,$A86,Solicitudes!$D$3:$D$502,"&lt;="&amp;J$3,Solicitudes!$E$3:$E$502,"&gt;="&amp;J$3,Solicitudes!$G$3:$G$502,"Solicitada")+COUNTIFS(Solicitudes!$A$3:$A$502,$A86,Solicitudes!$D$3:$D$502,"&lt;="&amp;J$3,Solicitudes!$E$3:$E$502,"&gt;="&amp;J$3,Solicitudes!$G$3:$G$502,"Planificada")&gt;0,"P",""))))</f>
        <v/>
      </c>
      <c r="K86" s="27">
        <f>IF(OR(K$3="",$A86=""),"",IF(COUNTIFS(Solicitudes!$A$3:$A$502,$A86,Solicitudes!$D$3:$D$502,"&lt;="&amp;K$3,Solicitudes!$E$3:$E$502,"&gt;="&amp;K$3,Solicitudes!$G$3:$G$502,"Aprobada",Solicitudes!$L$3:$L$502,"&lt;&gt;Licencia",Solicitudes!$L$3:$L$502,"&lt;&gt;Ausencia")&gt;0,"V",IF(COUNTIFS(Solicitudes!$A$3:$A$502,$A86,Solicitudes!$D$3:$D$502,"&lt;="&amp;K$3,Solicitudes!$E$3:$E$502,"&gt;="&amp;K$3,Solicitudes!$G$3:$G$502,"Aprobada",Solicitudes!$L$3:$L$502,"Licencia")+COUNTIFS(Solicitudes!$A$3:$A$502,$A86,Solicitudes!$D$3:$D$502,"&lt;="&amp;K$3,Solicitudes!$E$3:$E$502,"&gt;="&amp;K$3,Solicitudes!$G$3:$G$502,"Aprobada",Solicitudes!$L$3:$L$502,"Ausencia")&gt;0,"L",IF(COUNTIFS(Solicitudes!$A$3:$A$502,$A86,Solicitudes!$D$3:$D$502,"&lt;="&amp;K$3,Solicitudes!$E$3:$E$502,"&gt;="&amp;K$3,Solicitudes!$G$3:$G$502,"Solicitada")+COUNTIFS(Solicitudes!$A$3:$A$502,$A86,Solicitudes!$D$3:$D$502,"&lt;="&amp;K$3,Solicitudes!$E$3:$E$502,"&gt;="&amp;K$3,Solicitudes!$G$3:$G$502,"Planificada")&gt;0,"P",""))))</f>
        <v/>
      </c>
      <c r="L86" s="27">
        <f>IF(OR(L$3="",$A86=""),"",IF(COUNTIFS(Solicitudes!$A$3:$A$502,$A86,Solicitudes!$D$3:$D$502,"&lt;="&amp;L$3,Solicitudes!$E$3:$E$502,"&gt;="&amp;L$3,Solicitudes!$G$3:$G$502,"Aprobada",Solicitudes!$L$3:$L$502,"&lt;&gt;Licencia",Solicitudes!$L$3:$L$502,"&lt;&gt;Ausencia")&gt;0,"V",IF(COUNTIFS(Solicitudes!$A$3:$A$502,$A86,Solicitudes!$D$3:$D$502,"&lt;="&amp;L$3,Solicitudes!$E$3:$E$502,"&gt;="&amp;L$3,Solicitudes!$G$3:$G$502,"Aprobada",Solicitudes!$L$3:$L$502,"Licencia")+COUNTIFS(Solicitudes!$A$3:$A$502,$A86,Solicitudes!$D$3:$D$502,"&lt;="&amp;L$3,Solicitudes!$E$3:$E$502,"&gt;="&amp;L$3,Solicitudes!$G$3:$G$502,"Aprobada",Solicitudes!$L$3:$L$502,"Ausencia")&gt;0,"L",IF(COUNTIFS(Solicitudes!$A$3:$A$502,$A86,Solicitudes!$D$3:$D$502,"&lt;="&amp;L$3,Solicitudes!$E$3:$E$502,"&gt;="&amp;L$3,Solicitudes!$G$3:$G$502,"Solicitada")+COUNTIFS(Solicitudes!$A$3:$A$502,$A86,Solicitudes!$D$3:$D$502,"&lt;="&amp;L$3,Solicitudes!$E$3:$E$502,"&gt;="&amp;L$3,Solicitudes!$G$3:$G$502,"Planificada")&gt;0,"P",""))))</f>
        <v/>
      </c>
      <c r="M86" s="27">
        <f>IF(OR(M$3="",$A86=""),"",IF(COUNTIFS(Solicitudes!$A$3:$A$502,$A86,Solicitudes!$D$3:$D$502,"&lt;="&amp;M$3,Solicitudes!$E$3:$E$502,"&gt;="&amp;M$3,Solicitudes!$G$3:$G$502,"Aprobada",Solicitudes!$L$3:$L$502,"&lt;&gt;Licencia",Solicitudes!$L$3:$L$502,"&lt;&gt;Ausencia")&gt;0,"V",IF(COUNTIFS(Solicitudes!$A$3:$A$502,$A86,Solicitudes!$D$3:$D$502,"&lt;="&amp;M$3,Solicitudes!$E$3:$E$502,"&gt;="&amp;M$3,Solicitudes!$G$3:$G$502,"Aprobada",Solicitudes!$L$3:$L$502,"Licencia")+COUNTIFS(Solicitudes!$A$3:$A$502,$A86,Solicitudes!$D$3:$D$502,"&lt;="&amp;M$3,Solicitudes!$E$3:$E$502,"&gt;="&amp;M$3,Solicitudes!$G$3:$G$502,"Aprobada",Solicitudes!$L$3:$L$502,"Ausencia")&gt;0,"L",IF(COUNTIFS(Solicitudes!$A$3:$A$502,$A86,Solicitudes!$D$3:$D$502,"&lt;="&amp;M$3,Solicitudes!$E$3:$E$502,"&gt;="&amp;M$3,Solicitudes!$G$3:$G$502,"Solicitada")+COUNTIFS(Solicitudes!$A$3:$A$502,$A86,Solicitudes!$D$3:$D$502,"&lt;="&amp;M$3,Solicitudes!$E$3:$E$502,"&gt;="&amp;M$3,Solicitudes!$G$3:$G$502,"Planificada")&gt;0,"P",""))))</f>
        <v/>
      </c>
      <c r="N86" s="27">
        <f>IF(OR(N$3="",$A86=""),"",IF(COUNTIFS(Solicitudes!$A$3:$A$502,$A86,Solicitudes!$D$3:$D$502,"&lt;="&amp;N$3,Solicitudes!$E$3:$E$502,"&gt;="&amp;N$3,Solicitudes!$G$3:$G$502,"Aprobada",Solicitudes!$L$3:$L$502,"&lt;&gt;Licencia",Solicitudes!$L$3:$L$502,"&lt;&gt;Ausencia")&gt;0,"V",IF(COUNTIFS(Solicitudes!$A$3:$A$502,$A86,Solicitudes!$D$3:$D$502,"&lt;="&amp;N$3,Solicitudes!$E$3:$E$502,"&gt;="&amp;N$3,Solicitudes!$G$3:$G$502,"Aprobada",Solicitudes!$L$3:$L$502,"Licencia")+COUNTIFS(Solicitudes!$A$3:$A$502,$A86,Solicitudes!$D$3:$D$502,"&lt;="&amp;N$3,Solicitudes!$E$3:$E$502,"&gt;="&amp;N$3,Solicitudes!$G$3:$G$502,"Aprobada",Solicitudes!$L$3:$L$502,"Ausencia")&gt;0,"L",IF(COUNTIFS(Solicitudes!$A$3:$A$502,$A86,Solicitudes!$D$3:$D$502,"&lt;="&amp;N$3,Solicitudes!$E$3:$E$502,"&gt;="&amp;N$3,Solicitudes!$G$3:$G$502,"Solicitada")+COUNTIFS(Solicitudes!$A$3:$A$502,$A86,Solicitudes!$D$3:$D$502,"&lt;="&amp;N$3,Solicitudes!$E$3:$E$502,"&gt;="&amp;N$3,Solicitudes!$G$3:$G$502,"Planificada")&gt;0,"P",""))))</f>
        <v/>
      </c>
      <c r="O86" s="27">
        <f>IF(OR(O$3="",$A86=""),"",IF(COUNTIFS(Solicitudes!$A$3:$A$502,$A86,Solicitudes!$D$3:$D$502,"&lt;="&amp;O$3,Solicitudes!$E$3:$E$502,"&gt;="&amp;O$3,Solicitudes!$G$3:$G$502,"Aprobada",Solicitudes!$L$3:$L$502,"&lt;&gt;Licencia",Solicitudes!$L$3:$L$502,"&lt;&gt;Ausencia")&gt;0,"V",IF(COUNTIFS(Solicitudes!$A$3:$A$502,$A86,Solicitudes!$D$3:$D$502,"&lt;="&amp;O$3,Solicitudes!$E$3:$E$502,"&gt;="&amp;O$3,Solicitudes!$G$3:$G$502,"Aprobada",Solicitudes!$L$3:$L$502,"Licencia")+COUNTIFS(Solicitudes!$A$3:$A$502,$A86,Solicitudes!$D$3:$D$502,"&lt;="&amp;O$3,Solicitudes!$E$3:$E$502,"&gt;="&amp;O$3,Solicitudes!$G$3:$G$502,"Aprobada",Solicitudes!$L$3:$L$502,"Ausencia")&gt;0,"L",IF(COUNTIFS(Solicitudes!$A$3:$A$502,$A86,Solicitudes!$D$3:$D$502,"&lt;="&amp;O$3,Solicitudes!$E$3:$E$502,"&gt;="&amp;O$3,Solicitudes!$G$3:$G$502,"Solicitada")+COUNTIFS(Solicitudes!$A$3:$A$502,$A86,Solicitudes!$D$3:$D$502,"&lt;="&amp;O$3,Solicitudes!$E$3:$E$502,"&gt;="&amp;O$3,Solicitudes!$G$3:$G$502,"Planificada")&gt;0,"P",""))))</f>
        <v/>
      </c>
      <c r="P86" s="27">
        <f>IF(OR(P$3="",$A86=""),"",IF(COUNTIFS(Solicitudes!$A$3:$A$502,$A86,Solicitudes!$D$3:$D$502,"&lt;="&amp;P$3,Solicitudes!$E$3:$E$502,"&gt;="&amp;P$3,Solicitudes!$G$3:$G$502,"Aprobada",Solicitudes!$L$3:$L$502,"&lt;&gt;Licencia",Solicitudes!$L$3:$L$502,"&lt;&gt;Ausencia")&gt;0,"V",IF(COUNTIFS(Solicitudes!$A$3:$A$502,$A86,Solicitudes!$D$3:$D$502,"&lt;="&amp;P$3,Solicitudes!$E$3:$E$502,"&gt;="&amp;P$3,Solicitudes!$G$3:$G$502,"Aprobada",Solicitudes!$L$3:$L$502,"Licencia")+COUNTIFS(Solicitudes!$A$3:$A$502,$A86,Solicitudes!$D$3:$D$502,"&lt;="&amp;P$3,Solicitudes!$E$3:$E$502,"&gt;="&amp;P$3,Solicitudes!$G$3:$G$502,"Aprobada",Solicitudes!$L$3:$L$502,"Ausencia")&gt;0,"L",IF(COUNTIFS(Solicitudes!$A$3:$A$502,$A86,Solicitudes!$D$3:$D$502,"&lt;="&amp;P$3,Solicitudes!$E$3:$E$502,"&gt;="&amp;P$3,Solicitudes!$G$3:$G$502,"Solicitada")+COUNTIFS(Solicitudes!$A$3:$A$502,$A86,Solicitudes!$D$3:$D$502,"&lt;="&amp;P$3,Solicitudes!$E$3:$E$502,"&gt;="&amp;P$3,Solicitudes!$G$3:$G$502,"Planificada")&gt;0,"P",""))))</f>
        <v/>
      </c>
      <c r="Q86" s="27">
        <f>IF(OR(Q$3="",$A86=""),"",IF(COUNTIFS(Solicitudes!$A$3:$A$502,$A86,Solicitudes!$D$3:$D$502,"&lt;="&amp;Q$3,Solicitudes!$E$3:$E$502,"&gt;="&amp;Q$3,Solicitudes!$G$3:$G$502,"Aprobada",Solicitudes!$L$3:$L$502,"&lt;&gt;Licencia",Solicitudes!$L$3:$L$502,"&lt;&gt;Ausencia")&gt;0,"V",IF(COUNTIFS(Solicitudes!$A$3:$A$502,$A86,Solicitudes!$D$3:$D$502,"&lt;="&amp;Q$3,Solicitudes!$E$3:$E$502,"&gt;="&amp;Q$3,Solicitudes!$G$3:$G$502,"Aprobada",Solicitudes!$L$3:$L$502,"Licencia")+COUNTIFS(Solicitudes!$A$3:$A$502,$A86,Solicitudes!$D$3:$D$502,"&lt;="&amp;Q$3,Solicitudes!$E$3:$E$502,"&gt;="&amp;Q$3,Solicitudes!$G$3:$G$502,"Aprobada",Solicitudes!$L$3:$L$502,"Ausencia")&gt;0,"L",IF(COUNTIFS(Solicitudes!$A$3:$A$502,$A86,Solicitudes!$D$3:$D$502,"&lt;="&amp;Q$3,Solicitudes!$E$3:$E$502,"&gt;="&amp;Q$3,Solicitudes!$G$3:$G$502,"Solicitada")+COUNTIFS(Solicitudes!$A$3:$A$502,$A86,Solicitudes!$D$3:$D$502,"&lt;="&amp;Q$3,Solicitudes!$E$3:$E$502,"&gt;="&amp;Q$3,Solicitudes!$G$3:$G$502,"Planificada")&gt;0,"P",""))))</f>
        <v/>
      </c>
      <c r="R86" s="27">
        <f>IF(OR(R$3="",$A86=""),"",IF(COUNTIFS(Solicitudes!$A$3:$A$502,$A86,Solicitudes!$D$3:$D$502,"&lt;="&amp;R$3,Solicitudes!$E$3:$E$502,"&gt;="&amp;R$3,Solicitudes!$G$3:$G$502,"Aprobada",Solicitudes!$L$3:$L$502,"&lt;&gt;Licencia",Solicitudes!$L$3:$L$502,"&lt;&gt;Ausencia")&gt;0,"V",IF(COUNTIFS(Solicitudes!$A$3:$A$502,$A86,Solicitudes!$D$3:$D$502,"&lt;="&amp;R$3,Solicitudes!$E$3:$E$502,"&gt;="&amp;R$3,Solicitudes!$G$3:$G$502,"Aprobada",Solicitudes!$L$3:$L$502,"Licencia")+COUNTIFS(Solicitudes!$A$3:$A$502,$A86,Solicitudes!$D$3:$D$502,"&lt;="&amp;R$3,Solicitudes!$E$3:$E$502,"&gt;="&amp;R$3,Solicitudes!$G$3:$G$502,"Aprobada",Solicitudes!$L$3:$L$502,"Ausencia")&gt;0,"L",IF(COUNTIFS(Solicitudes!$A$3:$A$502,$A86,Solicitudes!$D$3:$D$502,"&lt;="&amp;R$3,Solicitudes!$E$3:$E$502,"&gt;="&amp;R$3,Solicitudes!$G$3:$G$502,"Solicitada")+COUNTIFS(Solicitudes!$A$3:$A$502,$A86,Solicitudes!$D$3:$D$502,"&lt;="&amp;R$3,Solicitudes!$E$3:$E$502,"&gt;="&amp;R$3,Solicitudes!$G$3:$G$502,"Planificada")&gt;0,"P",""))))</f>
        <v/>
      </c>
      <c r="S86" s="27">
        <f>IF(OR(S$3="",$A86=""),"",IF(COUNTIFS(Solicitudes!$A$3:$A$502,$A86,Solicitudes!$D$3:$D$502,"&lt;="&amp;S$3,Solicitudes!$E$3:$E$502,"&gt;="&amp;S$3,Solicitudes!$G$3:$G$502,"Aprobada",Solicitudes!$L$3:$L$502,"&lt;&gt;Licencia",Solicitudes!$L$3:$L$502,"&lt;&gt;Ausencia")&gt;0,"V",IF(COUNTIFS(Solicitudes!$A$3:$A$502,$A86,Solicitudes!$D$3:$D$502,"&lt;="&amp;S$3,Solicitudes!$E$3:$E$502,"&gt;="&amp;S$3,Solicitudes!$G$3:$G$502,"Aprobada",Solicitudes!$L$3:$L$502,"Licencia")+COUNTIFS(Solicitudes!$A$3:$A$502,$A86,Solicitudes!$D$3:$D$502,"&lt;="&amp;S$3,Solicitudes!$E$3:$E$502,"&gt;="&amp;S$3,Solicitudes!$G$3:$G$502,"Aprobada",Solicitudes!$L$3:$L$502,"Ausencia")&gt;0,"L",IF(COUNTIFS(Solicitudes!$A$3:$A$502,$A86,Solicitudes!$D$3:$D$502,"&lt;="&amp;S$3,Solicitudes!$E$3:$E$502,"&gt;="&amp;S$3,Solicitudes!$G$3:$G$502,"Solicitada")+COUNTIFS(Solicitudes!$A$3:$A$502,$A86,Solicitudes!$D$3:$D$502,"&lt;="&amp;S$3,Solicitudes!$E$3:$E$502,"&gt;="&amp;S$3,Solicitudes!$G$3:$G$502,"Planificada")&gt;0,"P",""))))</f>
        <v/>
      </c>
      <c r="T86" s="27">
        <f>IF(OR(T$3="",$A86=""),"",IF(COUNTIFS(Solicitudes!$A$3:$A$502,$A86,Solicitudes!$D$3:$D$502,"&lt;="&amp;T$3,Solicitudes!$E$3:$E$502,"&gt;="&amp;T$3,Solicitudes!$G$3:$G$502,"Aprobada",Solicitudes!$L$3:$L$502,"&lt;&gt;Licencia",Solicitudes!$L$3:$L$502,"&lt;&gt;Ausencia")&gt;0,"V",IF(COUNTIFS(Solicitudes!$A$3:$A$502,$A86,Solicitudes!$D$3:$D$502,"&lt;="&amp;T$3,Solicitudes!$E$3:$E$502,"&gt;="&amp;T$3,Solicitudes!$G$3:$G$502,"Aprobada",Solicitudes!$L$3:$L$502,"Licencia")+COUNTIFS(Solicitudes!$A$3:$A$502,$A86,Solicitudes!$D$3:$D$502,"&lt;="&amp;T$3,Solicitudes!$E$3:$E$502,"&gt;="&amp;T$3,Solicitudes!$G$3:$G$502,"Aprobada",Solicitudes!$L$3:$L$502,"Ausencia")&gt;0,"L",IF(COUNTIFS(Solicitudes!$A$3:$A$502,$A86,Solicitudes!$D$3:$D$502,"&lt;="&amp;T$3,Solicitudes!$E$3:$E$502,"&gt;="&amp;T$3,Solicitudes!$G$3:$G$502,"Solicitada")+COUNTIFS(Solicitudes!$A$3:$A$502,$A86,Solicitudes!$D$3:$D$502,"&lt;="&amp;T$3,Solicitudes!$E$3:$E$502,"&gt;="&amp;T$3,Solicitudes!$G$3:$G$502,"Planificada")&gt;0,"P",""))))</f>
        <v/>
      </c>
      <c r="U86" s="27">
        <f>IF(OR(U$3="",$A86=""),"",IF(COUNTIFS(Solicitudes!$A$3:$A$502,$A86,Solicitudes!$D$3:$D$502,"&lt;="&amp;U$3,Solicitudes!$E$3:$E$502,"&gt;="&amp;U$3,Solicitudes!$G$3:$G$502,"Aprobada",Solicitudes!$L$3:$L$502,"&lt;&gt;Licencia",Solicitudes!$L$3:$L$502,"&lt;&gt;Ausencia")&gt;0,"V",IF(COUNTIFS(Solicitudes!$A$3:$A$502,$A86,Solicitudes!$D$3:$D$502,"&lt;="&amp;U$3,Solicitudes!$E$3:$E$502,"&gt;="&amp;U$3,Solicitudes!$G$3:$G$502,"Aprobada",Solicitudes!$L$3:$L$502,"Licencia")+COUNTIFS(Solicitudes!$A$3:$A$502,$A86,Solicitudes!$D$3:$D$502,"&lt;="&amp;U$3,Solicitudes!$E$3:$E$502,"&gt;="&amp;U$3,Solicitudes!$G$3:$G$502,"Aprobada",Solicitudes!$L$3:$L$502,"Ausencia")&gt;0,"L",IF(COUNTIFS(Solicitudes!$A$3:$A$502,$A86,Solicitudes!$D$3:$D$502,"&lt;="&amp;U$3,Solicitudes!$E$3:$E$502,"&gt;="&amp;U$3,Solicitudes!$G$3:$G$502,"Solicitada")+COUNTIFS(Solicitudes!$A$3:$A$502,$A86,Solicitudes!$D$3:$D$502,"&lt;="&amp;U$3,Solicitudes!$E$3:$E$502,"&gt;="&amp;U$3,Solicitudes!$G$3:$G$502,"Planificada")&gt;0,"P",""))))</f>
        <v/>
      </c>
      <c r="V86" s="27">
        <f>IF(OR(V$3="",$A86=""),"",IF(COUNTIFS(Solicitudes!$A$3:$A$502,$A86,Solicitudes!$D$3:$D$502,"&lt;="&amp;V$3,Solicitudes!$E$3:$E$502,"&gt;="&amp;V$3,Solicitudes!$G$3:$G$502,"Aprobada",Solicitudes!$L$3:$L$502,"&lt;&gt;Licencia",Solicitudes!$L$3:$L$502,"&lt;&gt;Ausencia")&gt;0,"V",IF(COUNTIFS(Solicitudes!$A$3:$A$502,$A86,Solicitudes!$D$3:$D$502,"&lt;="&amp;V$3,Solicitudes!$E$3:$E$502,"&gt;="&amp;V$3,Solicitudes!$G$3:$G$502,"Aprobada",Solicitudes!$L$3:$L$502,"Licencia")+COUNTIFS(Solicitudes!$A$3:$A$502,$A86,Solicitudes!$D$3:$D$502,"&lt;="&amp;V$3,Solicitudes!$E$3:$E$502,"&gt;="&amp;V$3,Solicitudes!$G$3:$G$502,"Aprobada",Solicitudes!$L$3:$L$502,"Ausencia")&gt;0,"L",IF(COUNTIFS(Solicitudes!$A$3:$A$502,$A86,Solicitudes!$D$3:$D$502,"&lt;="&amp;V$3,Solicitudes!$E$3:$E$502,"&gt;="&amp;V$3,Solicitudes!$G$3:$G$502,"Solicitada")+COUNTIFS(Solicitudes!$A$3:$A$502,$A86,Solicitudes!$D$3:$D$502,"&lt;="&amp;V$3,Solicitudes!$E$3:$E$502,"&gt;="&amp;V$3,Solicitudes!$G$3:$G$502,"Planificada")&gt;0,"P",""))))</f>
        <v/>
      </c>
      <c r="W86" s="27">
        <f>IF(OR(W$3="",$A86=""),"",IF(COUNTIFS(Solicitudes!$A$3:$A$502,$A86,Solicitudes!$D$3:$D$502,"&lt;="&amp;W$3,Solicitudes!$E$3:$E$502,"&gt;="&amp;W$3,Solicitudes!$G$3:$G$502,"Aprobada",Solicitudes!$L$3:$L$502,"&lt;&gt;Licencia",Solicitudes!$L$3:$L$502,"&lt;&gt;Ausencia")&gt;0,"V",IF(COUNTIFS(Solicitudes!$A$3:$A$502,$A86,Solicitudes!$D$3:$D$502,"&lt;="&amp;W$3,Solicitudes!$E$3:$E$502,"&gt;="&amp;W$3,Solicitudes!$G$3:$G$502,"Aprobada",Solicitudes!$L$3:$L$502,"Licencia")+COUNTIFS(Solicitudes!$A$3:$A$502,$A86,Solicitudes!$D$3:$D$502,"&lt;="&amp;W$3,Solicitudes!$E$3:$E$502,"&gt;="&amp;W$3,Solicitudes!$G$3:$G$502,"Aprobada",Solicitudes!$L$3:$L$502,"Ausencia")&gt;0,"L",IF(COUNTIFS(Solicitudes!$A$3:$A$502,$A86,Solicitudes!$D$3:$D$502,"&lt;="&amp;W$3,Solicitudes!$E$3:$E$502,"&gt;="&amp;W$3,Solicitudes!$G$3:$G$502,"Solicitada")+COUNTIFS(Solicitudes!$A$3:$A$502,$A86,Solicitudes!$D$3:$D$502,"&lt;="&amp;W$3,Solicitudes!$E$3:$E$502,"&gt;="&amp;W$3,Solicitudes!$G$3:$G$502,"Planificada")&gt;0,"P",""))))</f>
        <v/>
      </c>
      <c r="X86" s="27">
        <f>IF(OR(X$3="",$A86=""),"",IF(COUNTIFS(Solicitudes!$A$3:$A$502,$A86,Solicitudes!$D$3:$D$502,"&lt;="&amp;X$3,Solicitudes!$E$3:$E$502,"&gt;="&amp;X$3,Solicitudes!$G$3:$G$502,"Aprobada",Solicitudes!$L$3:$L$502,"&lt;&gt;Licencia",Solicitudes!$L$3:$L$502,"&lt;&gt;Ausencia")&gt;0,"V",IF(COUNTIFS(Solicitudes!$A$3:$A$502,$A86,Solicitudes!$D$3:$D$502,"&lt;="&amp;X$3,Solicitudes!$E$3:$E$502,"&gt;="&amp;X$3,Solicitudes!$G$3:$G$502,"Aprobada",Solicitudes!$L$3:$L$502,"Licencia")+COUNTIFS(Solicitudes!$A$3:$A$502,$A86,Solicitudes!$D$3:$D$502,"&lt;="&amp;X$3,Solicitudes!$E$3:$E$502,"&gt;="&amp;X$3,Solicitudes!$G$3:$G$502,"Aprobada",Solicitudes!$L$3:$L$502,"Ausencia")&gt;0,"L",IF(COUNTIFS(Solicitudes!$A$3:$A$502,$A86,Solicitudes!$D$3:$D$502,"&lt;="&amp;X$3,Solicitudes!$E$3:$E$502,"&gt;="&amp;X$3,Solicitudes!$G$3:$G$502,"Solicitada")+COUNTIFS(Solicitudes!$A$3:$A$502,$A86,Solicitudes!$D$3:$D$502,"&lt;="&amp;X$3,Solicitudes!$E$3:$E$502,"&gt;="&amp;X$3,Solicitudes!$G$3:$G$502,"Planificada")&gt;0,"P",""))))</f>
        <v/>
      </c>
      <c r="Y86" s="27">
        <f>IF(OR(Y$3="",$A86=""),"",IF(COUNTIFS(Solicitudes!$A$3:$A$502,$A86,Solicitudes!$D$3:$D$502,"&lt;="&amp;Y$3,Solicitudes!$E$3:$E$502,"&gt;="&amp;Y$3,Solicitudes!$G$3:$G$502,"Aprobada",Solicitudes!$L$3:$L$502,"&lt;&gt;Licencia",Solicitudes!$L$3:$L$502,"&lt;&gt;Ausencia")&gt;0,"V",IF(COUNTIFS(Solicitudes!$A$3:$A$502,$A86,Solicitudes!$D$3:$D$502,"&lt;="&amp;Y$3,Solicitudes!$E$3:$E$502,"&gt;="&amp;Y$3,Solicitudes!$G$3:$G$502,"Aprobada",Solicitudes!$L$3:$L$502,"Licencia")+COUNTIFS(Solicitudes!$A$3:$A$502,$A86,Solicitudes!$D$3:$D$502,"&lt;="&amp;Y$3,Solicitudes!$E$3:$E$502,"&gt;="&amp;Y$3,Solicitudes!$G$3:$G$502,"Aprobada",Solicitudes!$L$3:$L$502,"Ausencia")&gt;0,"L",IF(COUNTIFS(Solicitudes!$A$3:$A$502,$A86,Solicitudes!$D$3:$D$502,"&lt;="&amp;Y$3,Solicitudes!$E$3:$E$502,"&gt;="&amp;Y$3,Solicitudes!$G$3:$G$502,"Solicitada")+COUNTIFS(Solicitudes!$A$3:$A$502,$A86,Solicitudes!$D$3:$D$502,"&lt;="&amp;Y$3,Solicitudes!$E$3:$E$502,"&gt;="&amp;Y$3,Solicitudes!$G$3:$G$502,"Planificada")&gt;0,"P",""))))</f>
        <v/>
      </c>
      <c r="Z86" s="27">
        <f>IF(OR(Z$3="",$A86=""),"",IF(COUNTIFS(Solicitudes!$A$3:$A$502,$A86,Solicitudes!$D$3:$D$502,"&lt;="&amp;Z$3,Solicitudes!$E$3:$E$502,"&gt;="&amp;Z$3,Solicitudes!$G$3:$G$502,"Aprobada",Solicitudes!$L$3:$L$502,"&lt;&gt;Licencia",Solicitudes!$L$3:$L$502,"&lt;&gt;Ausencia")&gt;0,"V",IF(COUNTIFS(Solicitudes!$A$3:$A$502,$A86,Solicitudes!$D$3:$D$502,"&lt;="&amp;Z$3,Solicitudes!$E$3:$E$502,"&gt;="&amp;Z$3,Solicitudes!$G$3:$G$502,"Aprobada",Solicitudes!$L$3:$L$502,"Licencia")+COUNTIFS(Solicitudes!$A$3:$A$502,$A86,Solicitudes!$D$3:$D$502,"&lt;="&amp;Z$3,Solicitudes!$E$3:$E$502,"&gt;="&amp;Z$3,Solicitudes!$G$3:$G$502,"Aprobada",Solicitudes!$L$3:$L$502,"Ausencia")&gt;0,"L",IF(COUNTIFS(Solicitudes!$A$3:$A$502,$A86,Solicitudes!$D$3:$D$502,"&lt;="&amp;Z$3,Solicitudes!$E$3:$E$502,"&gt;="&amp;Z$3,Solicitudes!$G$3:$G$502,"Solicitada")+COUNTIFS(Solicitudes!$A$3:$A$502,$A86,Solicitudes!$D$3:$D$502,"&lt;="&amp;Z$3,Solicitudes!$E$3:$E$502,"&gt;="&amp;Z$3,Solicitudes!$G$3:$G$502,"Planificada")&gt;0,"P",""))))</f>
        <v/>
      </c>
      <c r="AA86" s="27">
        <f>IF(OR(AA$3="",$A86=""),"",IF(COUNTIFS(Solicitudes!$A$3:$A$502,$A86,Solicitudes!$D$3:$D$502,"&lt;="&amp;AA$3,Solicitudes!$E$3:$E$502,"&gt;="&amp;AA$3,Solicitudes!$G$3:$G$502,"Aprobada",Solicitudes!$L$3:$L$502,"&lt;&gt;Licencia",Solicitudes!$L$3:$L$502,"&lt;&gt;Ausencia")&gt;0,"V",IF(COUNTIFS(Solicitudes!$A$3:$A$502,$A86,Solicitudes!$D$3:$D$502,"&lt;="&amp;AA$3,Solicitudes!$E$3:$E$502,"&gt;="&amp;AA$3,Solicitudes!$G$3:$G$502,"Aprobada",Solicitudes!$L$3:$L$502,"Licencia")+COUNTIFS(Solicitudes!$A$3:$A$502,$A86,Solicitudes!$D$3:$D$502,"&lt;="&amp;AA$3,Solicitudes!$E$3:$E$502,"&gt;="&amp;AA$3,Solicitudes!$G$3:$G$502,"Aprobada",Solicitudes!$L$3:$L$502,"Ausencia")&gt;0,"L",IF(COUNTIFS(Solicitudes!$A$3:$A$502,$A86,Solicitudes!$D$3:$D$502,"&lt;="&amp;AA$3,Solicitudes!$E$3:$E$502,"&gt;="&amp;AA$3,Solicitudes!$G$3:$G$502,"Solicitada")+COUNTIFS(Solicitudes!$A$3:$A$502,$A86,Solicitudes!$D$3:$D$502,"&lt;="&amp;AA$3,Solicitudes!$E$3:$E$502,"&gt;="&amp;AA$3,Solicitudes!$G$3:$G$502,"Planificada")&gt;0,"P",""))))</f>
        <v/>
      </c>
      <c r="AB86" s="27">
        <f>IF(OR(AB$3="",$A86=""),"",IF(COUNTIFS(Solicitudes!$A$3:$A$502,$A86,Solicitudes!$D$3:$D$502,"&lt;="&amp;AB$3,Solicitudes!$E$3:$E$502,"&gt;="&amp;AB$3,Solicitudes!$G$3:$G$502,"Aprobada",Solicitudes!$L$3:$L$502,"&lt;&gt;Licencia",Solicitudes!$L$3:$L$502,"&lt;&gt;Ausencia")&gt;0,"V",IF(COUNTIFS(Solicitudes!$A$3:$A$502,$A86,Solicitudes!$D$3:$D$502,"&lt;="&amp;AB$3,Solicitudes!$E$3:$E$502,"&gt;="&amp;AB$3,Solicitudes!$G$3:$G$502,"Aprobada",Solicitudes!$L$3:$L$502,"Licencia")+COUNTIFS(Solicitudes!$A$3:$A$502,$A86,Solicitudes!$D$3:$D$502,"&lt;="&amp;AB$3,Solicitudes!$E$3:$E$502,"&gt;="&amp;AB$3,Solicitudes!$G$3:$G$502,"Aprobada",Solicitudes!$L$3:$L$502,"Ausencia")&gt;0,"L",IF(COUNTIFS(Solicitudes!$A$3:$A$502,$A86,Solicitudes!$D$3:$D$502,"&lt;="&amp;AB$3,Solicitudes!$E$3:$E$502,"&gt;="&amp;AB$3,Solicitudes!$G$3:$G$502,"Solicitada")+COUNTIFS(Solicitudes!$A$3:$A$502,$A86,Solicitudes!$D$3:$D$502,"&lt;="&amp;AB$3,Solicitudes!$E$3:$E$502,"&gt;="&amp;AB$3,Solicitudes!$G$3:$G$502,"Planificada")&gt;0,"P",""))))</f>
        <v/>
      </c>
      <c r="AC86" s="27">
        <f>IF(OR(AC$3="",$A86=""),"",IF(COUNTIFS(Solicitudes!$A$3:$A$502,$A86,Solicitudes!$D$3:$D$502,"&lt;="&amp;AC$3,Solicitudes!$E$3:$E$502,"&gt;="&amp;AC$3,Solicitudes!$G$3:$G$502,"Aprobada",Solicitudes!$L$3:$L$502,"&lt;&gt;Licencia",Solicitudes!$L$3:$L$502,"&lt;&gt;Ausencia")&gt;0,"V",IF(COUNTIFS(Solicitudes!$A$3:$A$502,$A86,Solicitudes!$D$3:$D$502,"&lt;="&amp;AC$3,Solicitudes!$E$3:$E$502,"&gt;="&amp;AC$3,Solicitudes!$G$3:$G$502,"Aprobada",Solicitudes!$L$3:$L$502,"Licencia")+COUNTIFS(Solicitudes!$A$3:$A$502,$A86,Solicitudes!$D$3:$D$502,"&lt;="&amp;AC$3,Solicitudes!$E$3:$E$502,"&gt;="&amp;AC$3,Solicitudes!$G$3:$G$502,"Aprobada",Solicitudes!$L$3:$L$502,"Ausencia")&gt;0,"L",IF(COUNTIFS(Solicitudes!$A$3:$A$502,$A86,Solicitudes!$D$3:$D$502,"&lt;="&amp;AC$3,Solicitudes!$E$3:$E$502,"&gt;="&amp;AC$3,Solicitudes!$G$3:$G$502,"Solicitada")+COUNTIFS(Solicitudes!$A$3:$A$502,$A86,Solicitudes!$D$3:$D$502,"&lt;="&amp;AC$3,Solicitudes!$E$3:$E$502,"&gt;="&amp;AC$3,Solicitudes!$G$3:$G$502,"Planificada")&gt;0,"P",""))))</f>
        <v/>
      </c>
      <c r="AD86" s="27">
        <f>IF(OR(AD$3="",$A86=""),"",IF(COUNTIFS(Solicitudes!$A$3:$A$502,$A86,Solicitudes!$D$3:$D$502,"&lt;="&amp;AD$3,Solicitudes!$E$3:$E$502,"&gt;="&amp;AD$3,Solicitudes!$G$3:$G$502,"Aprobada",Solicitudes!$L$3:$L$502,"&lt;&gt;Licencia",Solicitudes!$L$3:$L$502,"&lt;&gt;Ausencia")&gt;0,"V",IF(COUNTIFS(Solicitudes!$A$3:$A$502,$A86,Solicitudes!$D$3:$D$502,"&lt;="&amp;AD$3,Solicitudes!$E$3:$E$502,"&gt;="&amp;AD$3,Solicitudes!$G$3:$G$502,"Aprobada",Solicitudes!$L$3:$L$502,"Licencia")+COUNTIFS(Solicitudes!$A$3:$A$502,$A86,Solicitudes!$D$3:$D$502,"&lt;="&amp;AD$3,Solicitudes!$E$3:$E$502,"&gt;="&amp;AD$3,Solicitudes!$G$3:$G$502,"Aprobada",Solicitudes!$L$3:$L$502,"Ausencia")&gt;0,"L",IF(COUNTIFS(Solicitudes!$A$3:$A$502,$A86,Solicitudes!$D$3:$D$502,"&lt;="&amp;AD$3,Solicitudes!$E$3:$E$502,"&gt;="&amp;AD$3,Solicitudes!$G$3:$G$502,"Solicitada")+COUNTIFS(Solicitudes!$A$3:$A$502,$A86,Solicitudes!$D$3:$D$502,"&lt;="&amp;AD$3,Solicitudes!$E$3:$E$502,"&gt;="&amp;AD$3,Solicitudes!$G$3:$G$502,"Planificada")&gt;0,"P",""))))</f>
        <v/>
      </c>
      <c r="AE86" s="27">
        <f>IF(OR(AE$3="",$A86=""),"",IF(COUNTIFS(Solicitudes!$A$3:$A$502,$A86,Solicitudes!$D$3:$D$502,"&lt;="&amp;AE$3,Solicitudes!$E$3:$E$502,"&gt;="&amp;AE$3,Solicitudes!$G$3:$G$502,"Aprobada",Solicitudes!$L$3:$L$502,"&lt;&gt;Licencia",Solicitudes!$L$3:$L$502,"&lt;&gt;Ausencia")&gt;0,"V",IF(COUNTIFS(Solicitudes!$A$3:$A$502,$A86,Solicitudes!$D$3:$D$502,"&lt;="&amp;AE$3,Solicitudes!$E$3:$E$502,"&gt;="&amp;AE$3,Solicitudes!$G$3:$G$502,"Aprobada",Solicitudes!$L$3:$L$502,"Licencia")+COUNTIFS(Solicitudes!$A$3:$A$502,$A86,Solicitudes!$D$3:$D$502,"&lt;="&amp;AE$3,Solicitudes!$E$3:$E$502,"&gt;="&amp;AE$3,Solicitudes!$G$3:$G$502,"Aprobada",Solicitudes!$L$3:$L$502,"Ausencia")&gt;0,"L",IF(COUNTIFS(Solicitudes!$A$3:$A$502,$A86,Solicitudes!$D$3:$D$502,"&lt;="&amp;AE$3,Solicitudes!$E$3:$E$502,"&gt;="&amp;AE$3,Solicitudes!$G$3:$G$502,"Solicitada")+COUNTIFS(Solicitudes!$A$3:$A$502,$A86,Solicitudes!$D$3:$D$502,"&lt;="&amp;AE$3,Solicitudes!$E$3:$E$502,"&gt;="&amp;AE$3,Solicitudes!$G$3:$G$502,"Planificada")&gt;0,"P",""))))</f>
        <v/>
      </c>
      <c r="AF86" s="27">
        <f>IF(OR(AF$3="",$A86=""),"",IF(COUNTIFS(Solicitudes!$A$3:$A$502,$A86,Solicitudes!$D$3:$D$502,"&lt;="&amp;AF$3,Solicitudes!$E$3:$E$502,"&gt;="&amp;AF$3,Solicitudes!$G$3:$G$502,"Aprobada",Solicitudes!$L$3:$L$502,"&lt;&gt;Licencia",Solicitudes!$L$3:$L$502,"&lt;&gt;Ausencia")&gt;0,"V",IF(COUNTIFS(Solicitudes!$A$3:$A$502,$A86,Solicitudes!$D$3:$D$502,"&lt;="&amp;AF$3,Solicitudes!$E$3:$E$502,"&gt;="&amp;AF$3,Solicitudes!$G$3:$G$502,"Aprobada",Solicitudes!$L$3:$L$502,"Licencia")+COUNTIFS(Solicitudes!$A$3:$A$502,$A86,Solicitudes!$D$3:$D$502,"&lt;="&amp;AF$3,Solicitudes!$E$3:$E$502,"&gt;="&amp;AF$3,Solicitudes!$G$3:$G$502,"Aprobada",Solicitudes!$L$3:$L$502,"Ausencia")&gt;0,"L",IF(COUNTIFS(Solicitudes!$A$3:$A$502,$A86,Solicitudes!$D$3:$D$502,"&lt;="&amp;AF$3,Solicitudes!$E$3:$E$502,"&gt;="&amp;AF$3,Solicitudes!$G$3:$G$502,"Solicitada")+COUNTIFS(Solicitudes!$A$3:$A$502,$A86,Solicitudes!$D$3:$D$502,"&lt;="&amp;AF$3,Solicitudes!$E$3:$E$502,"&gt;="&amp;AF$3,Solicitudes!$G$3:$G$502,"Planificada")&gt;0,"P",""))))</f>
        <v/>
      </c>
      <c r="AG86" s="27">
        <f>IF(OR(AG$3="",$A86=""),"",IF(COUNTIFS(Solicitudes!$A$3:$A$502,$A86,Solicitudes!$D$3:$D$502,"&lt;="&amp;AG$3,Solicitudes!$E$3:$E$502,"&gt;="&amp;AG$3,Solicitudes!$G$3:$G$502,"Aprobada",Solicitudes!$L$3:$L$502,"&lt;&gt;Licencia",Solicitudes!$L$3:$L$502,"&lt;&gt;Ausencia")&gt;0,"V",IF(COUNTIFS(Solicitudes!$A$3:$A$502,$A86,Solicitudes!$D$3:$D$502,"&lt;="&amp;AG$3,Solicitudes!$E$3:$E$502,"&gt;="&amp;AG$3,Solicitudes!$G$3:$G$502,"Aprobada",Solicitudes!$L$3:$L$502,"Licencia")+COUNTIFS(Solicitudes!$A$3:$A$502,$A86,Solicitudes!$D$3:$D$502,"&lt;="&amp;AG$3,Solicitudes!$E$3:$E$502,"&gt;="&amp;AG$3,Solicitudes!$G$3:$G$502,"Aprobada",Solicitudes!$L$3:$L$502,"Ausencia")&gt;0,"L",IF(COUNTIFS(Solicitudes!$A$3:$A$502,$A86,Solicitudes!$D$3:$D$502,"&lt;="&amp;AG$3,Solicitudes!$E$3:$E$502,"&gt;="&amp;AG$3,Solicitudes!$G$3:$G$502,"Solicitada")+COUNTIFS(Solicitudes!$A$3:$A$502,$A86,Solicitudes!$D$3:$D$502,"&lt;="&amp;AG$3,Solicitudes!$E$3:$E$502,"&gt;="&amp;AG$3,Solicitudes!$G$3:$G$502,"Planificada")&gt;0,"P",""))))</f>
        <v/>
      </c>
    </row>
    <row r="87">
      <c r="A87">
        <f>IF(Saldos!A87="","",Saldos!A87)</f>
        <v/>
      </c>
      <c r="B87">
        <f>IF(A87="","",Saldos!B87)</f>
        <v/>
      </c>
      <c r="C87" s="27">
        <f>IF(OR(C$3="",$A87=""),"",IF(COUNTIFS(Solicitudes!$A$3:$A$502,$A87,Solicitudes!$D$3:$D$502,"&lt;="&amp;C$3,Solicitudes!$E$3:$E$502,"&gt;="&amp;C$3,Solicitudes!$G$3:$G$502,"Aprobada",Solicitudes!$L$3:$L$502,"&lt;&gt;Licencia",Solicitudes!$L$3:$L$502,"&lt;&gt;Ausencia")&gt;0,"V",IF(COUNTIFS(Solicitudes!$A$3:$A$502,$A87,Solicitudes!$D$3:$D$502,"&lt;="&amp;C$3,Solicitudes!$E$3:$E$502,"&gt;="&amp;C$3,Solicitudes!$G$3:$G$502,"Aprobada",Solicitudes!$L$3:$L$502,"Licencia")+COUNTIFS(Solicitudes!$A$3:$A$502,$A87,Solicitudes!$D$3:$D$502,"&lt;="&amp;C$3,Solicitudes!$E$3:$E$502,"&gt;="&amp;C$3,Solicitudes!$G$3:$G$502,"Aprobada",Solicitudes!$L$3:$L$502,"Ausencia")&gt;0,"L",IF(COUNTIFS(Solicitudes!$A$3:$A$502,$A87,Solicitudes!$D$3:$D$502,"&lt;="&amp;C$3,Solicitudes!$E$3:$E$502,"&gt;="&amp;C$3,Solicitudes!$G$3:$G$502,"Solicitada")+COUNTIFS(Solicitudes!$A$3:$A$502,$A87,Solicitudes!$D$3:$D$502,"&lt;="&amp;C$3,Solicitudes!$E$3:$E$502,"&gt;="&amp;C$3,Solicitudes!$G$3:$G$502,"Planificada")&gt;0,"P",""))))</f>
        <v/>
      </c>
      <c r="D87" s="27">
        <f>IF(OR(D$3="",$A87=""),"",IF(COUNTIFS(Solicitudes!$A$3:$A$502,$A87,Solicitudes!$D$3:$D$502,"&lt;="&amp;D$3,Solicitudes!$E$3:$E$502,"&gt;="&amp;D$3,Solicitudes!$G$3:$G$502,"Aprobada",Solicitudes!$L$3:$L$502,"&lt;&gt;Licencia",Solicitudes!$L$3:$L$502,"&lt;&gt;Ausencia")&gt;0,"V",IF(COUNTIFS(Solicitudes!$A$3:$A$502,$A87,Solicitudes!$D$3:$D$502,"&lt;="&amp;D$3,Solicitudes!$E$3:$E$502,"&gt;="&amp;D$3,Solicitudes!$G$3:$G$502,"Aprobada",Solicitudes!$L$3:$L$502,"Licencia")+COUNTIFS(Solicitudes!$A$3:$A$502,$A87,Solicitudes!$D$3:$D$502,"&lt;="&amp;D$3,Solicitudes!$E$3:$E$502,"&gt;="&amp;D$3,Solicitudes!$G$3:$G$502,"Aprobada",Solicitudes!$L$3:$L$502,"Ausencia")&gt;0,"L",IF(COUNTIFS(Solicitudes!$A$3:$A$502,$A87,Solicitudes!$D$3:$D$502,"&lt;="&amp;D$3,Solicitudes!$E$3:$E$502,"&gt;="&amp;D$3,Solicitudes!$G$3:$G$502,"Solicitada")+COUNTIFS(Solicitudes!$A$3:$A$502,$A87,Solicitudes!$D$3:$D$502,"&lt;="&amp;D$3,Solicitudes!$E$3:$E$502,"&gt;="&amp;D$3,Solicitudes!$G$3:$G$502,"Planificada")&gt;0,"P",""))))</f>
        <v/>
      </c>
      <c r="E87" s="27">
        <f>IF(OR(E$3="",$A87=""),"",IF(COUNTIFS(Solicitudes!$A$3:$A$502,$A87,Solicitudes!$D$3:$D$502,"&lt;="&amp;E$3,Solicitudes!$E$3:$E$502,"&gt;="&amp;E$3,Solicitudes!$G$3:$G$502,"Aprobada",Solicitudes!$L$3:$L$502,"&lt;&gt;Licencia",Solicitudes!$L$3:$L$502,"&lt;&gt;Ausencia")&gt;0,"V",IF(COUNTIFS(Solicitudes!$A$3:$A$502,$A87,Solicitudes!$D$3:$D$502,"&lt;="&amp;E$3,Solicitudes!$E$3:$E$502,"&gt;="&amp;E$3,Solicitudes!$G$3:$G$502,"Aprobada",Solicitudes!$L$3:$L$502,"Licencia")+COUNTIFS(Solicitudes!$A$3:$A$502,$A87,Solicitudes!$D$3:$D$502,"&lt;="&amp;E$3,Solicitudes!$E$3:$E$502,"&gt;="&amp;E$3,Solicitudes!$G$3:$G$502,"Aprobada",Solicitudes!$L$3:$L$502,"Ausencia")&gt;0,"L",IF(COUNTIFS(Solicitudes!$A$3:$A$502,$A87,Solicitudes!$D$3:$D$502,"&lt;="&amp;E$3,Solicitudes!$E$3:$E$502,"&gt;="&amp;E$3,Solicitudes!$G$3:$G$502,"Solicitada")+COUNTIFS(Solicitudes!$A$3:$A$502,$A87,Solicitudes!$D$3:$D$502,"&lt;="&amp;E$3,Solicitudes!$E$3:$E$502,"&gt;="&amp;E$3,Solicitudes!$G$3:$G$502,"Planificada")&gt;0,"P",""))))</f>
        <v/>
      </c>
      <c r="F87" s="27">
        <f>IF(OR(F$3="",$A87=""),"",IF(COUNTIFS(Solicitudes!$A$3:$A$502,$A87,Solicitudes!$D$3:$D$502,"&lt;="&amp;F$3,Solicitudes!$E$3:$E$502,"&gt;="&amp;F$3,Solicitudes!$G$3:$G$502,"Aprobada",Solicitudes!$L$3:$L$502,"&lt;&gt;Licencia",Solicitudes!$L$3:$L$502,"&lt;&gt;Ausencia")&gt;0,"V",IF(COUNTIFS(Solicitudes!$A$3:$A$502,$A87,Solicitudes!$D$3:$D$502,"&lt;="&amp;F$3,Solicitudes!$E$3:$E$502,"&gt;="&amp;F$3,Solicitudes!$G$3:$G$502,"Aprobada",Solicitudes!$L$3:$L$502,"Licencia")+COUNTIFS(Solicitudes!$A$3:$A$502,$A87,Solicitudes!$D$3:$D$502,"&lt;="&amp;F$3,Solicitudes!$E$3:$E$502,"&gt;="&amp;F$3,Solicitudes!$G$3:$G$502,"Aprobada",Solicitudes!$L$3:$L$502,"Ausencia")&gt;0,"L",IF(COUNTIFS(Solicitudes!$A$3:$A$502,$A87,Solicitudes!$D$3:$D$502,"&lt;="&amp;F$3,Solicitudes!$E$3:$E$502,"&gt;="&amp;F$3,Solicitudes!$G$3:$G$502,"Solicitada")+COUNTIFS(Solicitudes!$A$3:$A$502,$A87,Solicitudes!$D$3:$D$502,"&lt;="&amp;F$3,Solicitudes!$E$3:$E$502,"&gt;="&amp;F$3,Solicitudes!$G$3:$G$502,"Planificada")&gt;0,"P",""))))</f>
        <v/>
      </c>
      <c r="G87" s="27">
        <f>IF(OR(G$3="",$A87=""),"",IF(COUNTIFS(Solicitudes!$A$3:$A$502,$A87,Solicitudes!$D$3:$D$502,"&lt;="&amp;G$3,Solicitudes!$E$3:$E$502,"&gt;="&amp;G$3,Solicitudes!$G$3:$G$502,"Aprobada",Solicitudes!$L$3:$L$502,"&lt;&gt;Licencia",Solicitudes!$L$3:$L$502,"&lt;&gt;Ausencia")&gt;0,"V",IF(COUNTIFS(Solicitudes!$A$3:$A$502,$A87,Solicitudes!$D$3:$D$502,"&lt;="&amp;G$3,Solicitudes!$E$3:$E$502,"&gt;="&amp;G$3,Solicitudes!$G$3:$G$502,"Aprobada",Solicitudes!$L$3:$L$502,"Licencia")+COUNTIFS(Solicitudes!$A$3:$A$502,$A87,Solicitudes!$D$3:$D$502,"&lt;="&amp;G$3,Solicitudes!$E$3:$E$502,"&gt;="&amp;G$3,Solicitudes!$G$3:$G$502,"Aprobada",Solicitudes!$L$3:$L$502,"Ausencia")&gt;0,"L",IF(COUNTIFS(Solicitudes!$A$3:$A$502,$A87,Solicitudes!$D$3:$D$502,"&lt;="&amp;G$3,Solicitudes!$E$3:$E$502,"&gt;="&amp;G$3,Solicitudes!$G$3:$G$502,"Solicitada")+COUNTIFS(Solicitudes!$A$3:$A$502,$A87,Solicitudes!$D$3:$D$502,"&lt;="&amp;G$3,Solicitudes!$E$3:$E$502,"&gt;="&amp;G$3,Solicitudes!$G$3:$G$502,"Planificada")&gt;0,"P",""))))</f>
        <v/>
      </c>
      <c r="H87" s="27">
        <f>IF(OR(H$3="",$A87=""),"",IF(COUNTIFS(Solicitudes!$A$3:$A$502,$A87,Solicitudes!$D$3:$D$502,"&lt;="&amp;H$3,Solicitudes!$E$3:$E$502,"&gt;="&amp;H$3,Solicitudes!$G$3:$G$502,"Aprobada",Solicitudes!$L$3:$L$502,"&lt;&gt;Licencia",Solicitudes!$L$3:$L$502,"&lt;&gt;Ausencia")&gt;0,"V",IF(COUNTIFS(Solicitudes!$A$3:$A$502,$A87,Solicitudes!$D$3:$D$502,"&lt;="&amp;H$3,Solicitudes!$E$3:$E$502,"&gt;="&amp;H$3,Solicitudes!$G$3:$G$502,"Aprobada",Solicitudes!$L$3:$L$502,"Licencia")+COUNTIFS(Solicitudes!$A$3:$A$502,$A87,Solicitudes!$D$3:$D$502,"&lt;="&amp;H$3,Solicitudes!$E$3:$E$502,"&gt;="&amp;H$3,Solicitudes!$G$3:$G$502,"Aprobada",Solicitudes!$L$3:$L$502,"Ausencia")&gt;0,"L",IF(COUNTIFS(Solicitudes!$A$3:$A$502,$A87,Solicitudes!$D$3:$D$502,"&lt;="&amp;H$3,Solicitudes!$E$3:$E$502,"&gt;="&amp;H$3,Solicitudes!$G$3:$G$502,"Solicitada")+COUNTIFS(Solicitudes!$A$3:$A$502,$A87,Solicitudes!$D$3:$D$502,"&lt;="&amp;H$3,Solicitudes!$E$3:$E$502,"&gt;="&amp;H$3,Solicitudes!$G$3:$G$502,"Planificada")&gt;0,"P",""))))</f>
        <v/>
      </c>
      <c r="I87" s="27">
        <f>IF(OR(I$3="",$A87=""),"",IF(COUNTIFS(Solicitudes!$A$3:$A$502,$A87,Solicitudes!$D$3:$D$502,"&lt;="&amp;I$3,Solicitudes!$E$3:$E$502,"&gt;="&amp;I$3,Solicitudes!$G$3:$G$502,"Aprobada",Solicitudes!$L$3:$L$502,"&lt;&gt;Licencia",Solicitudes!$L$3:$L$502,"&lt;&gt;Ausencia")&gt;0,"V",IF(COUNTIFS(Solicitudes!$A$3:$A$502,$A87,Solicitudes!$D$3:$D$502,"&lt;="&amp;I$3,Solicitudes!$E$3:$E$502,"&gt;="&amp;I$3,Solicitudes!$G$3:$G$502,"Aprobada",Solicitudes!$L$3:$L$502,"Licencia")+COUNTIFS(Solicitudes!$A$3:$A$502,$A87,Solicitudes!$D$3:$D$502,"&lt;="&amp;I$3,Solicitudes!$E$3:$E$502,"&gt;="&amp;I$3,Solicitudes!$G$3:$G$502,"Aprobada",Solicitudes!$L$3:$L$502,"Ausencia")&gt;0,"L",IF(COUNTIFS(Solicitudes!$A$3:$A$502,$A87,Solicitudes!$D$3:$D$502,"&lt;="&amp;I$3,Solicitudes!$E$3:$E$502,"&gt;="&amp;I$3,Solicitudes!$G$3:$G$502,"Solicitada")+COUNTIFS(Solicitudes!$A$3:$A$502,$A87,Solicitudes!$D$3:$D$502,"&lt;="&amp;I$3,Solicitudes!$E$3:$E$502,"&gt;="&amp;I$3,Solicitudes!$G$3:$G$502,"Planificada")&gt;0,"P",""))))</f>
        <v/>
      </c>
      <c r="J87" s="27">
        <f>IF(OR(J$3="",$A87=""),"",IF(COUNTIFS(Solicitudes!$A$3:$A$502,$A87,Solicitudes!$D$3:$D$502,"&lt;="&amp;J$3,Solicitudes!$E$3:$E$502,"&gt;="&amp;J$3,Solicitudes!$G$3:$G$502,"Aprobada",Solicitudes!$L$3:$L$502,"&lt;&gt;Licencia",Solicitudes!$L$3:$L$502,"&lt;&gt;Ausencia")&gt;0,"V",IF(COUNTIFS(Solicitudes!$A$3:$A$502,$A87,Solicitudes!$D$3:$D$502,"&lt;="&amp;J$3,Solicitudes!$E$3:$E$502,"&gt;="&amp;J$3,Solicitudes!$G$3:$G$502,"Aprobada",Solicitudes!$L$3:$L$502,"Licencia")+COUNTIFS(Solicitudes!$A$3:$A$502,$A87,Solicitudes!$D$3:$D$502,"&lt;="&amp;J$3,Solicitudes!$E$3:$E$502,"&gt;="&amp;J$3,Solicitudes!$G$3:$G$502,"Aprobada",Solicitudes!$L$3:$L$502,"Ausencia")&gt;0,"L",IF(COUNTIFS(Solicitudes!$A$3:$A$502,$A87,Solicitudes!$D$3:$D$502,"&lt;="&amp;J$3,Solicitudes!$E$3:$E$502,"&gt;="&amp;J$3,Solicitudes!$G$3:$G$502,"Solicitada")+COUNTIFS(Solicitudes!$A$3:$A$502,$A87,Solicitudes!$D$3:$D$502,"&lt;="&amp;J$3,Solicitudes!$E$3:$E$502,"&gt;="&amp;J$3,Solicitudes!$G$3:$G$502,"Planificada")&gt;0,"P",""))))</f>
        <v/>
      </c>
      <c r="K87" s="27">
        <f>IF(OR(K$3="",$A87=""),"",IF(COUNTIFS(Solicitudes!$A$3:$A$502,$A87,Solicitudes!$D$3:$D$502,"&lt;="&amp;K$3,Solicitudes!$E$3:$E$502,"&gt;="&amp;K$3,Solicitudes!$G$3:$G$502,"Aprobada",Solicitudes!$L$3:$L$502,"&lt;&gt;Licencia",Solicitudes!$L$3:$L$502,"&lt;&gt;Ausencia")&gt;0,"V",IF(COUNTIFS(Solicitudes!$A$3:$A$502,$A87,Solicitudes!$D$3:$D$502,"&lt;="&amp;K$3,Solicitudes!$E$3:$E$502,"&gt;="&amp;K$3,Solicitudes!$G$3:$G$502,"Aprobada",Solicitudes!$L$3:$L$502,"Licencia")+COUNTIFS(Solicitudes!$A$3:$A$502,$A87,Solicitudes!$D$3:$D$502,"&lt;="&amp;K$3,Solicitudes!$E$3:$E$502,"&gt;="&amp;K$3,Solicitudes!$G$3:$G$502,"Aprobada",Solicitudes!$L$3:$L$502,"Ausencia")&gt;0,"L",IF(COUNTIFS(Solicitudes!$A$3:$A$502,$A87,Solicitudes!$D$3:$D$502,"&lt;="&amp;K$3,Solicitudes!$E$3:$E$502,"&gt;="&amp;K$3,Solicitudes!$G$3:$G$502,"Solicitada")+COUNTIFS(Solicitudes!$A$3:$A$502,$A87,Solicitudes!$D$3:$D$502,"&lt;="&amp;K$3,Solicitudes!$E$3:$E$502,"&gt;="&amp;K$3,Solicitudes!$G$3:$G$502,"Planificada")&gt;0,"P",""))))</f>
        <v/>
      </c>
      <c r="L87" s="27">
        <f>IF(OR(L$3="",$A87=""),"",IF(COUNTIFS(Solicitudes!$A$3:$A$502,$A87,Solicitudes!$D$3:$D$502,"&lt;="&amp;L$3,Solicitudes!$E$3:$E$502,"&gt;="&amp;L$3,Solicitudes!$G$3:$G$502,"Aprobada",Solicitudes!$L$3:$L$502,"&lt;&gt;Licencia",Solicitudes!$L$3:$L$502,"&lt;&gt;Ausencia")&gt;0,"V",IF(COUNTIFS(Solicitudes!$A$3:$A$502,$A87,Solicitudes!$D$3:$D$502,"&lt;="&amp;L$3,Solicitudes!$E$3:$E$502,"&gt;="&amp;L$3,Solicitudes!$G$3:$G$502,"Aprobada",Solicitudes!$L$3:$L$502,"Licencia")+COUNTIFS(Solicitudes!$A$3:$A$502,$A87,Solicitudes!$D$3:$D$502,"&lt;="&amp;L$3,Solicitudes!$E$3:$E$502,"&gt;="&amp;L$3,Solicitudes!$G$3:$G$502,"Aprobada",Solicitudes!$L$3:$L$502,"Ausencia")&gt;0,"L",IF(COUNTIFS(Solicitudes!$A$3:$A$502,$A87,Solicitudes!$D$3:$D$502,"&lt;="&amp;L$3,Solicitudes!$E$3:$E$502,"&gt;="&amp;L$3,Solicitudes!$G$3:$G$502,"Solicitada")+COUNTIFS(Solicitudes!$A$3:$A$502,$A87,Solicitudes!$D$3:$D$502,"&lt;="&amp;L$3,Solicitudes!$E$3:$E$502,"&gt;="&amp;L$3,Solicitudes!$G$3:$G$502,"Planificada")&gt;0,"P",""))))</f>
        <v/>
      </c>
      <c r="M87" s="27">
        <f>IF(OR(M$3="",$A87=""),"",IF(COUNTIFS(Solicitudes!$A$3:$A$502,$A87,Solicitudes!$D$3:$D$502,"&lt;="&amp;M$3,Solicitudes!$E$3:$E$502,"&gt;="&amp;M$3,Solicitudes!$G$3:$G$502,"Aprobada",Solicitudes!$L$3:$L$502,"&lt;&gt;Licencia",Solicitudes!$L$3:$L$502,"&lt;&gt;Ausencia")&gt;0,"V",IF(COUNTIFS(Solicitudes!$A$3:$A$502,$A87,Solicitudes!$D$3:$D$502,"&lt;="&amp;M$3,Solicitudes!$E$3:$E$502,"&gt;="&amp;M$3,Solicitudes!$G$3:$G$502,"Aprobada",Solicitudes!$L$3:$L$502,"Licencia")+COUNTIFS(Solicitudes!$A$3:$A$502,$A87,Solicitudes!$D$3:$D$502,"&lt;="&amp;M$3,Solicitudes!$E$3:$E$502,"&gt;="&amp;M$3,Solicitudes!$G$3:$G$502,"Aprobada",Solicitudes!$L$3:$L$502,"Ausencia")&gt;0,"L",IF(COUNTIFS(Solicitudes!$A$3:$A$502,$A87,Solicitudes!$D$3:$D$502,"&lt;="&amp;M$3,Solicitudes!$E$3:$E$502,"&gt;="&amp;M$3,Solicitudes!$G$3:$G$502,"Solicitada")+COUNTIFS(Solicitudes!$A$3:$A$502,$A87,Solicitudes!$D$3:$D$502,"&lt;="&amp;M$3,Solicitudes!$E$3:$E$502,"&gt;="&amp;M$3,Solicitudes!$G$3:$G$502,"Planificada")&gt;0,"P",""))))</f>
        <v/>
      </c>
      <c r="N87" s="27">
        <f>IF(OR(N$3="",$A87=""),"",IF(COUNTIFS(Solicitudes!$A$3:$A$502,$A87,Solicitudes!$D$3:$D$502,"&lt;="&amp;N$3,Solicitudes!$E$3:$E$502,"&gt;="&amp;N$3,Solicitudes!$G$3:$G$502,"Aprobada",Solicitudes!$L$3:$L$502,"&lt;&gt;Licencia",Solicitudes!$L$3:$L$502,"&lt;&gt;Ausencia")&gt;0,"V",IF(COUNTIFS(Solicitudes!$A$3:$A$502,$A87,Solicitudes!$D$3:$D$502,"&lt;="&amp;N$3,Solicitudes!$E$3:$E$502,"&gt;="&amp;N$3,Solicitudes!$G$3:$G$502,"Aprobada",Solicitudes!$L$3:$L$502,"Licencia")+COUNTIFS(Solicitudes!$A$3:$A$502,$A87,Solicitudes!$D$3:$D$502,"&lt;="&amp;N$3,Solicitudes!$E$3:$E$502,"&gt;="&amp;N$3,Solicitudes!$G$3:$G$502,"Aprobada",Solicitudes!$L$3:$L$502,"Ausencia")&gt;0,"L",IF(COUNTIFS(Solicitudes!$A$3:$A$502,$A87,Solicitudes!$D$3:$D$502,"&lt;="&amp;N$3,Solicitudes!$E$3:$E$502,"&gt;="&amp;N$3,Solicitudes!$G$3:$G$502,"Solicitada")+COUNTIFS(Solicitudes!$A$3:$A$502,$A87,Solicitudes!$D$3:$D$502,"&lt;="&amp;N$3,Solicitudes!$E$3:$E$502,"&gt;="&amp;N$3,Solicitudes!$G$3:$G$502,"Planificada")&gt;0,"P",""))))</f>
        <v/>
      </c>
      <c r="O87" s="27">
        <f>IF(OR(O$3="",$A87=""),"",IF(COUNTIFS(Solicitudes!$A$3:$A$502,$A87,Solicitudes!$D$3:$D$502,"&lt;="&amp;O$3,Solicitudes!$E$3:$E$502,"&gt;="&amp;O$3,Solicitudes!$G$3:$G$502,"Aprobada",Solicitudes!$L$3:$L$502,"&lt;&gt;Licencia",Solicitudes!$L$3:$L$502,"&lt;&gt;Ausencia")&gt;0,"V",IF(COUNTIFS(Solicitudes!$A$3:$A$502,$A87,Solicitudes!$D$3:$D$502,"&lt;="&amp;O$3,Solicitudes!$E$3:$E$502,"&gt;="&amp;O$3,Solicitudes!$G$3:$G$502,"Aprobada",Solicitudes!$L$3:$L$502,"Licencia")+COUNTIFS(Solicitudes!$A$3:$A$502,$A87,Solicitudes!$D$3:$D$502,"&lt;="&amp;O$3,Solicitudes!$E$3:$E$502,"&gt;="&amp;O$3,Solicitudes!$G$3:$G$502,"Aprobada",Solicitudes!$L$3:$L$502,"Ausencia")&gt;0,"L",IF(COUNTIFS(Solicitudes!$A$3:$A$502,$A87,Solicitudes!$D$3:$D$502,"&lt;="&amp;O$3,Solicitudes!$E$3:$E$502,"&gt;="&amp;O$3,Solicitudes!$G$3:$G$502,"Solicitada")+COUNTIFS(Solicitudes!$A$3:$A$502,$A87,Solicitudes!$D$3:$D$502,"&lt;="&amp;O$3,Solicitudes!$E$3:$E$502,"&gt;="&amp;O$3,Solicitudes!$G$3:$G$502,"Planificada")&gt;0,"P",""))))</f>
        <v/>
      </c>
      <c r="P87" s="27">
        <f>IF(OR(P$3="",$A87=""),"",IF(COUNTIFS(Solicitudes!$A$3:$A$502,$A87,Solicitudes!$D$3:$D$502,"&lt;="&amp;P$3,Solicitudes!$E$3:$E$502,"&gt;="&amp;P$3,Solicitudes!$G$3:$G$502,"Aprobada",Solicitudes!$L$3:$L$502,"&lt;&gt;Licencia",Solicitudes!$L$3:$L$502,"&lt;&gt;Ausencia")&gt;0,"V",IF(COUNTIFS(Solicitudes!$A$3:$A$502,$A87,Solicitudes!$D$3:$D$502,"&lt;="&amp;P$3,Solicitudes!$E$3:$E$502,"&gt;="&amp;P$3,Solicitudes!$G$3:$G$502,"Aprobada",Solicitudes!$L$3:$L$502,"Licencia")+COUNTIFS(Solicitudes!$A$3:$A$502,$A87,Solicitudes!$D$3:$D$502,"&lt;="&amp;P$3,Solicitudes!$E$3:$E$502,"&gt;="&amp;P$3,Solicitudes!$G$3:$G$502,"Aprobada",Solicitudes!$L$3:$L$502,"Ausencia")&gt;0,"L",IF(COUNTIFS(Solicitudes!$A$3:$A$502,$A87,Solicitudes!$D$3:$D$502,"&lt;="&amp;P$3,Solicitudes!$E$3:$E$502,"&gt;="&amp;P$3,Solicitudes!$G$3:$G$502,"Solicitada")+COUNTIFS(Solicitudes!$A$3:$A$502,$A87,Solicitudes!$D$3:$D$502,"&lt;="&amp;P$3,Solicitudes!$E$3:$E$502,"&gt;="&amp;P$3,Solicitudes!$G$3:$G$502,"Planificada")&gt;0,"P",""))))</f>
        <v/>
      </c>
      <c r="Q87" s="27">
        <f>IF(OR(Q$3="",$A87=""),"",IF(COUNTIFS(Solicitudes!$A$3:$A$502,$A87,Solicitudes!$D$3:$D$502,"&lt;="&amp;Q$3,Solicitudes!$E$3:$E$502,"&gt;="&amp;Q$3,Solicitudes!$G$3:$G$502,"Aprobada",Solicitudes!$L$3:$L$502,"&lt;&gt;Licencia",Solicitudes!$L$3:$L$502,"&lt;&gt;Ausencia")&gt;0,"V",IF(COUNTIFS(Solicitudes!$A$3:$A$502,$A87,Solicitudes!$D$3:$D$502,"&lt;="&amp;Q$3,Solicitudes!$E$3:$E$502,"&gt;="&amp;Q$3,Solicitudes!$G$3:$G$502,"Aprobada",Solicitudes!$L$3:$L$502,"Licencia")+COUNTIFS(Solicitudes!$A$3:$A$502,$A87,Solicitudes!$D$3:$D$502,"&lt;="&amp;Q$3,Solicitudes!$E$3:$E$502,"&gt;="&amp;Q$3,Solicitudes!$G$3:$G$502,"Aprobada",Solicitudes!$L$3:$L$502,"Ausencia")&gt;0,"L",IF(COUNTIFS(Solicitudes!$A$3:$A$502,$A87,Solicitudes!$D$3:$D$502,"&lt;="&amp;Q$3,Solicitudes!$E$3:$E$502,"&gt;="&amp;Q$3,Solicitudes!$G$3:$G$502,"Solicitada")+COUNTIFS(Solicitudes!$A$3:$A$502,$A87,Solicitudes!$D$3:$D$502,"&lt;="&amp;Q$3,Solicitudes!$E$3:$E$502,"&gt;="&amp;Q$3,Solicitudes!$G$3:$G$502,"Planificada")&gt;0,"P",""))))</f>
        <v/>
      </c>
      <c r="R87" s="27">
        <f>IF(OR(R$3="",$A87=""),"",IF(COUNTIFS(Solicitudes!$A$3:$A$502,$A87,Solicitudes!$D$3:$D$502,"&lt;="&amp;R$3,Solicitudes!$E$3:$E$502,"&gt;="&amp;R$3,Solicitudes!$G$3:$G$502,"Aprobada",Solicitudes!$L$3:$L$502,"&lt;&gt;Licencia",Solicitudes!$L$3:$L$502,"&lt;&gt;Ausencia")&gt;0,"V",IF(COUNTIFS(Solicitudes!$A$3:$A$502,$A87,Solicitudes!$D$3:$D$502,"&lt;="&amp;R$3,Solicitudes!$E$3:$E$502,"&gt;="&amp;R$3,Solicitudes!$G$3:$G$502,"Aprobada",Solicitudes!$L$3:$L$502,"Licencia")+COUNTIFS(Solicitudes!$A$3:$A$502,$A87,Solicitudes!$D$3:$D$502,"&lt;="&amp;R$3,Solicitudes!$E$3:$E$502,"&gt;="&amp;R$3,Solicitudes!$G$3:$G$502,"Aprobada",Solicitudes!$L$3:$L$502,"Ausencia")&gt;0,"L",IF(COUNTIFS(Solicitudes!$A$3:$A$502,$A87,Solicitudes!$D$3:$D$502,"&lt;="&amp;R$3,Solicitudes!$E$3:$E$502,"&gt;="&amp;R$3,Solicitudes!$G$3:$G$502,"Solicitada")+COUNTIFS(Solicitudes!$A$3:$A$502,$A87,Solicitudes!$D$3:$D$502,"&lt;="&amp;R$3,Solicitudes!$E$3:$E$502,"&gt;="&amp;R$3,Solicitudes!$G$3:$G$502,"Planificada")&gt;0,"P",""))))</f>
        <v/>
      </c>
      <c r="S87" s="27">
        <f>IF(OR(S$3="",$A87=""),"",IF(COUNTIFS(Solicitudes!$A$3:$A$502,$A87,Solicitudes!$D$3:$D$502,"&lt;="&amp;S$3,Solicitudes!$E$3:$E$502,"&gt;="&amp;S$3,Solicitudes!$G$3:$G$502,"Aprobada",Solicitudes!$L$3:$L$502,"&lt;&gt;Licencia",Solicitudes!$L$3:$L$502,"&lt;&gt;Ausencia")&gt;0,"V",IF(COUNTIFS(Solicitudes!$A$3:$A$502,$A87,Solicitudes!$D$3:$D$502,"&lt;="&amp;S$3,Solicitudes!$E$3:$E$502,"&gt;="&amp;S$3,Solicitudes!$G$3:$G$502,"Aprobada",Solicitudes!$L$3:$L$502,"Licencia")+COUNTIFS(Solicitudes!$A$3:$A$502,$A87,Solicitudes!$D$3:$D$502,"&lt;="&amp;S$3,Solicitudes!$E$3:$E$502,"&gt;="&amp;S$3,Solicitudes!$G$3:$G$502,"Aprobada",Solicitudes!$L$3:$L$502,"Ausencia")&gt;0,"L",IF(COUNTIFS(Solicitudes!$A$3:$A$502,$A87,Solicitudes!$D$3:$D$502,"&lt;="&amp;S$3,Solicitudes!$E$3:$E$502,"&gt;="&amp;S$3,Solicitudes!$G$3:$G$502,"Solicitada")+COUNTIFS(Solicitudes!$A$3:$A$502,$A87,Solicitudes!$D$3:$D$502,"&lt;="&amp;S$3,Solicitudes!$E$3:$E$502,"&gt;="&amp;S$3,Solicitudes!$G$3:$G$502,"Planificada")&gt;0,"P",""))))</f>
        <v/>
      </c>
      <c r="T87" s="27">
        <f>IF(OR(T$3="",$A87=""),"",IF(COUNTIFS(Solicitudes!$A$3:$A$502,$A87,Solicitudes!$D$3:$D$502,"&lt;="&amp;T$3,Solicitudes!$E$3:$E$502,"&gt;="&amp;T$3,Solicitudes!$G$3:$G$502,"Aprobada",Solicitudes!$L$3:$L$502,"&lt;&gt;Licencia",Solicitudes!$L$3:$L$502,"&lt;&gt;Ausencia")&gt;0,"V",IF(COUNTIFS(Solicitudes!$A$3:$A$502,$A87,Solicitudes!$D$3:$D$502,"&lt;="&amp;T$3,Solicitudes!$E$3:$E$502,"&gt;="&amp;T$3,Solicitudes!$G$3:$G$502,"Aprobada",Solicitudes!$L$3:$L$502,"Licencia")+COUNTIFS(Solicitudes!$A$3:$A$502,$A87,Solicitudes!$D$3:$D$502,"&lt;="&amp;T$3,Solicitudes!$E$3:$E$502,"&gt;="&amp;T$3,Solicitudes!$G$3:$G$502,"Aprobada",Solicitudes!$L$3:$L$502,"Ausencia")&gt;0,"L",IF(COUNTIFS(Solicitudes!$A$3:$A$502,$A87,Solicitudes!$D$3:$D$502,"&lt;="&amp;T$3,Solicitudes!$E$3:$E$502,"&gt;="&amp;T$3,Solicitudes!$G$3:$G$502,"Solicitada")+COUNTIFS(Solicitudes!$A$3:$A$502,$A87,Solicitudes!$D$3:$D$502,"&lt;="&amp;T$3,Solicitudes!$E$3:$E$502,"&gt;="&amp;T$3,Solicitudes!$G$3:$G$502,"Planificada")&gt;0,"P",""))))</f>
        <v/>
      </c>
      <c r="U87" s="27">
        <f>IF(OR(U$3="",$A87=""),"",IF(COUNTIFS(Solicitudes!$A$3:$A$502,$A87,Solicitudes!$D$3:$D$502,"&lt;="&amp;U$3,Solicitudes!$E$3:$E$502,"&gt;="&amp;U$3,Solicitudes!$G$3:$G$502,"Aprobada",Solicitudes!$L$3:$L$502,"&lt;&gt;Licencia",Solicitudes!$L$3:$L$502,"&lt;&gt;Ausencia")&gt;0,"V",IF(COUNTIFS(Solicitudes!$A$3:$A$502,$A87,Solicitudes!$D$3:$D$502,"&lt;="&amp;U$3,Solicitudes!$E$3:$E$502,"&gt;="&amp;U$3,Solicitudes!$G$3:$G$502,"Aprobada",Solicitudes!$L$3:$L$502,"Licencia")+COUNTIFS(Solicitudes!$A$3:$A$502,$A87,Solicitudes!$D$3:$D$502,"&lt;="&amp;U$3,Solicitudes!$E$3:$E$502,"&gt;="&amp;U$3,Solicitudes!$G$3:$G$502,"Aprobada",Solicitudes!$L$3:$L$502,"Ausencia")&gt;0,"L",IF(COUNTIFS(Solicitudes!$A$3:$A$502,$A87,Solicitudes!$D$3:$D$502,"&lt;="&amp;U$3,Solicitudes!$E$3:$E$502,"&gt;="&amp;U$3,Solicitudes!$G$3:$G$502,"Solicitada")+COUNTIFS(Solicitudes!$A$3:$A$502,$A87,Solicitudes!$D$3:$D$502,"&lt;="&amp;U$3,Solicitudes!$E$3:$E$502,"&gt;="&amp;U$3,Solicitudes!$G$3:$G$502,"Planificada")&gt;0,"P",""))))</f>
        <v/>
      </c>
      <c r="V87" s="27">
        <f>IF(OR(V$3="",$A87=""),"",IF(COUNTIFS(Solicitudes!$A$3:$A$502,$A87,Solicitudes!$D$3:$D$502,"&lt;="&amp;V$3,Solicitudes!$E$3:$E$502,"&gt;="&amp;V$3,Solicitudes!$G$3:$G$502,"Aprobada",Solicitudes!$L$3:$L$502,"&lt;&gt;Licencia",Solicitudes!$L$3:$L$502,"&lt;&gt;Ausencia")&gt;0,"V",IF(COUNTIFS(Solicitudes!$A$3:$A$502,$A87,Solicitudes!$D$3:$D$502,"&lt;="&amp;V$3,Solicitudes!$E$3:$E$502,"&gt;="&amp;V$3,Solicitudes!$G$3:$G$502,"Aprobada",Solicitudes!$L$3:$L$502,"Licencia")+COUNTIFS(Solicitudes!$A$3:$A$502,$A87,Solicitudes!$D$3:$D$502,"&lt;="&amp;V$3,Solicitudes!$E$3:$E$502,"&gt;="&amp;V$3,Solicitudes!$G$3:$G$502,"Aprobada",Solicitudes!$L$3:$L$502,"Ausencia")&gt;0,"L",IF(COUNTIFS(Solicitudes!$A$3:$A$502,$A87,Solicitudes!$D$3:$D$502,"&lt;="&amp;V$3,Solicitudes!$E$3:$E$502,"&gt;="&amp;V$3,Solicitudes!$G$3:$G$502,"Solicitada")+COUNTIFS(Solicitudes!$A$3:$A$502,$A87,Solicitudes!$D$3:$D$502,"&lt;="&amp;V$3,Solicitudes!$E$3:$E$502,"&gt;="&amp;V$3,Solicitudes!$G$3:$G$502,"Planificada")&gt;0,"P",""))))</f>
        <v/>
      </c>
      <c r="W87" s="27">
        <f>IF(OR(W$3="",$A87=""),"",IF(COUNTIFS(Solicitudes!$A$3:$A$502,$A87,Solicitudes!$D$3:$D$502,"&lt;="&amp;W$3,Solicitudes!$E$3:$E$502,"&gt;="&amp;W$3,Solicitudes!$G$3:$G$502,"Aprobada",Solicitudes!$L$3:$L$502,"&lt;&gt;Licencia",Solicitudes!$L$3:$L$502,"&lt;&gt;Ausencia")&gt;0,"V",IF(COUNTIFS(Solicitudes!$A$3:$A$502,$A87,Solicitudes!$D$3:$D$502,"&lt;="&amp;W$3,Solicitudes!$E$3:$E$502,"&gt;="&amp;W$3,Solicitudes!$G$3:$G$502,"Aprobada",Solicitudes!$L$3:$L$502,"Licencia")+COUNTIFS(Solicitudes!$A$3:$A$502,$A87,Solicitudes!$D$3:$D$502,"&lt;="&amp;W$3,Solicitudes!$E$3:$E$502,"&gt;="&amp;W$3,Solicitudes!$G$3:$G$502,"Aprobada",Solicitudes!$L$3:$L$502,"Ausencia")&gt;0,"L",IF(COUNTIFS(Solicitudes!$A$3:$A$502,$A87,Solicitudes!$D$3:$D$502,"&lt;="&amp;W$3,Solicitudes!$E$3:$E$502,"&gt;="&amp;W$3,Solicitudes!$G$3:$G$502,"Solicitada")+COUNTIFS(Solicitudes!$A$3:$A$502,$A87,Solicitudes!$D$3:$D$502,"&lt;="&amp;W$3,Solicitudes!$E$3:$E$502,"&gt;="&amp;W$3,Solicitudes!$G$3:$G$502,"Planificada")&gt;0,"P",""))))</f>
        <v/>
      </c>
      <c r="X87" s="27">
        <f>IF(OR(X$3="",$A87=""),"",IF(COUNTIFS(Solicitudes!$A$3:$A$502,$A87,Solicitudes!$D$3:$D$502,"&lt;="&amp;X$3,Solicitudes!$E$3:$E$502,"&gt;="&amp;X$3,Solicitudes!$G$3:$G$502,"Aprobada",Solicitudes!$L$3:$L$502,"&lt;&gt;Licencia",Solicitudes!$L$3:$L$502,"&lt;&gt;Ausencia")&gt;0,"V",IF(COUNTIFS(Solicitudes!$A$3:$A$502,$A87,Solicitudes!$D$3:$D$502,"&lt;="&amp;X$3,Solicitudes!$E$3:$E$502,"&gt;="&amp;X$3,Solicitudes!$G$3:$G$502,"Aprobada",Solicitudes!$L$3:$L$502,"Licencia")+COUNTIFS(Solicitudes!$A$3:$A$502,$A87,Solicitudes!$D$3:$D$502,"&lt;="&amp;X$3,Solicitudes!$E$3:$E$502,"&gt;="&amp;X$3,Solicitudes!$G$3:$G$502,"Aprobada",Solicitudes!$L$3:$L$502,"Ausencia")&gt;0,"L",IF(COUNTIFS(Solicitudes!$A$3:$A$502,$A87,Solicitudes!$D$3:$D$502,"&lt;="&amp;X$3,Solicitudes!$E$3:$E$502,"&gt;="&amp;X$3,Solicitudes!$G$3:$G$502,"Solicitada")+COUNTIFS(Solicitudes!$A$3:$A$502,$A87,Solicitudes!$D$3:$D$502,"&lt;="&amp;X$3,Solicitudes!$E$3:$E$502,"&gt;="&amp;X$3,Solicitudes!$G$3:$G$502,"Planificada")&gt;0,"P",""))))</f>
        <v/>
      </c>
      <c r="Y87" s="27">
        <f>IF(OR(Y$3="",$A87=""),"",IF(COUNTIFS(Solicitudes!$A$3:$A$502,$A87,Solicitudes!$D$3:$D$502,"&lt;="&amp;Y$3,Solicitudes!$E$3:$E$502,"&gt;="&amp;Y$3,Solicitudes!$G$3:$G$502,"Aprobada",Solicitudes!$L$3:$L$502,"&lt;&gt;Licencia",Solicitudes!$L$3:$L$502,"&lt;&gt;Ausencia")&gt;0,"V",IF(COUNTIFS(Solicitudes!$A$3:$A$502,$A87,Solicitudes!$D$3:$D$502,"&lt;="&amp;Y$3,Solicitudes!$E$3:$E$502,"&gt;="&amp;Y$3,Solicitudes!$G$3:$G$502,"Aprobada",Solicitudes!$L$3:$L$502,"Licencia")+COUNTIFS(Solicitudes!$A$3:$A$502,$A87,Solicitudes!$D$3:$D$502,"&lt;="&amp;Y$3,Solicitudes!$E$3:$E$502,"&gt;="&amp;Y$3,Solicitudes!$G$3:$G$502,"Aprobada",Solicitudes!$L$3:$L$502,"Ausencia")&gt;0,"L",IF(COUNTIFS(Solicitudes!$A$3:$A$502,$A87,Solicitudes!$D$3:$D$502,"&lt;="&amp;Y$3,Solicitudes!$E$3:$E$502,"&gt;="&amp;Y$3,Solicitudes!$G$3:$G$502,"Solicitada")+COUNTIFS(Solicitudes!$A$3:$A$502,$A87,Solicitudes!$D$3:$D$502,"&lt;="&amp;Y$3,Solicitudes!$E$3:$E$502,"&gt;="&amp;Y$3,Solicitudes!$G$3:$G$502,"Planificada")&gt;0,"P",""))))</f>
        <v/>
      </c>
      <c r="Z87" s="27">
        <f>IF(OR(Z$3="",$A87=""),"",IF(COUNTIFS(Solicitudes!$A$3:$A$502,$A87,Solicitudes!$D$3:$D$502,"&lt;="&amp;Z$3,Solicitudes!$E$3:$E$502,"&gt;="&amp;Z$3,Solicitudes!$G$3:$G$502,"Aprobada",Solicitudes!$L$3:$L$502,"&lt;&gt;Licencia",Solicitudes!$L$3:$L$502,"&lt;&gt;Ausencia")&gt;0,"V",IF(COUNTIFS(Solicitudes!$A$3:$A$502,$A87,Solicitudes!$D$3:$D$502,"&lt;="&amp;Z$3,Solicitudes!$E$3:$E$502,"&gt;="&amp;Z$3,Solicitudes!$G$3:$G$502,"Aprobada",Solicitudes!$L$3:$L$502,"Licencia")+COUNTIFS(Solicitudes!$A$3:$A$502,$A87,Solicitudes!$D$3:$D$502,"&lt;="&amp;Z$3,Solicitudes!$E$3:$E$502,"&gt;="&amp;Z$3,Solicitudes!$G$3:$G$502,"Aprobada",Solicitudes!$L$3:$L$502,"Ausencia")&gt;0,"L",IF(COUNTIFS(Solicitudes!$A$3:$A$502,$A87,Solicitudes!$D$3:$D$502,"&lt;="&amp;Z$3,Solicitudes!$E$3:$E$502,"&gt;="&amp;Z$3,Solicitudes!$G$3:$G$502,"Solicitada")+COUNTIFS(Solicitudes!$A$3:$A$502,$A87,Solicitudes!$D$3:$D$502,"&lt;="&amp;Z$3,Solicitudes!$E$3:$E$502,"&gt;="&amp;Z$3,Solicitudes!$G$3:$G$502,"Planificada")&gt;0,"P",""))))</f>
        <v/>
      </c>
      <c r="AA87" s="27">
        <f>IF(OR(AA$3="",$A87=""),"",IF(COUNTIFS(Solicitudes!$A$3:$A$502,$A87,Solicitudes!$D$3:$D$502,"&lt;="&amp;AA$3,Solicitudes!$E$3:$E$502,"&gt;="&amp;AA$3,Solicitudes!$G$3:$G$502,"Aprobada",Solicitudes!$L$3:$L$502,"&lt;&gt;Licencia",Solicitudes!$L$3:$L$502,"&lt;&gt;Ausencia")&gt;0,"V",IF(COUNTIFS(Solicitudes!$A$3:$A$502,$A87,Solicitudes!$D$3:$D$502,"&lt;="&amp;AA$3,Solicitudes!$E$3:$E$502,"&gt;="&amp;AA$3,Solicitudes!$G$3:$G$502,"Aprobada",Solicitudes!$L$3:$L$502,"Licencia")+COUNTIFS(Solicitudes!$A$3:$A$502,$A87,Solicitudes!$D$3:$D$502,"&lt;="&amp;AA$3,Solicitudes!$E$3:$E$502,"&gt;="&amp;AA$3,Solicitudes!$G$3:$G$502,"Aprobada",Solicitudes!$L$3:$L$502,"Ausencia")&gt;0,"L",IF(COUNTIFS(Solicitudes!$A$3:$A$502,$A87,Solicitudes!$D$3:$D$502,"&lt;="&amp;AA$3,Solicitudes!$E$3:$E$502,"&gt;="&amp;AA$3,Solicitudes!$G$3:$G$502,"Solicitada")+COUNTIFS(Solicitudes!$A$3:$A$502,$A87,Solicitudes!$D$3:$D$502,"&lt;="&amp;AA$3,Solicitudes!$E$3:$E$502,"&gt;="&amp;AA$3,Solicitudes!$G$3:$G$502,"Planificada")&gt;0,"P",""))))</f>
        <v/>
      </c>
      <c r="AB87" s="27">
        <f>IF(OR(AB$3="",$A87=""),"",IF(COUNTIFS(Solicitudes!$A$3:$A$502,$A87,Solicitudes!$D$3:$D$502,"&lt;="&amp;AB$3,Solicitudes!$E$3:$E$502,"&gt;="&amp;AB$3,Solicitudes!$G$3:$G$502,"Aprobada",Solicitudes!$L$3:$L$502,"&lt;&gt;Licencia",Solicitudes!$L$3:$L$502,"&lt;&gt;Ausencia")&gt;0,"V",IF(COUNTIFS(Solicitudes!$A$3:$A$502,$A87,Solicitudes!$D$3:$D$502,"&lt;="&amp;AB$3,Solicitudes!$E$3:$E$502,"&gt;="&amp;AB$3,Solicitudes!$G$3:$G$502,"Aprobada",Solicitudes!$L$3:$L$502,"Licencia")+COUNTIFS(Solicitudes!$A$3:$A$502,$A87,Solicitudes!$D$3:$D$502,"&lt;="&amp;AB$3,Solicitudes!$E$3:$E$502,"&gt;="&amp;AB$3,Solicitudes!$G$3:$G$502,"Aprobada",Solicitudes!$L$3:$L$502,"Ausencia")&gt;0,"L",IF(COUNTIFS(Solicitudes!$A$3:$A$502,$A87,Solicitudes!$D$3:$D$502,"&lt;="&amp;AB$3,Solicitudes!$E$3:$E$502,"&gt;="&amp;AB$3,Solicitudes!$G$3:$G$502,"Solicitada")+COUNTIFS(Solicitudes!$A$3:$A$502,$A87,Solicitudes!$D$3:$D$502,"&lt;="&amp;AB$3,Solicitudes!$E$3:$E$502,"&gt;="&amp;AB$3,Solicitudes!$G$3:$G$502,"Planificada")&gt;0,"P",""))))</f>
        <v/>
      </c>
      <c r="AC87" s="27">
        <f>IF(OR(AC$3="",$A87=""),"",IF(COUNTIFS(Solicitudes!$A$3:$A$502,$A87,Solicitudes!$D$3:$D$502,"&lt;="&amp;AC$3,Solicitudes!$E$3:$E$502,"&gt;="&amp;AC$3,Solicitudes!$G$3:$G$502,"Aprobada",Solicitudes!$L$3:$L$502,"&lt;&gt;Licencia",Solicitudes!$L$3:$L$502,"&lt;&gt;Ausencia")&gt;0,"V",IF(COUNTIFS(Solicitudes!$A$3:$A$502,$A87,Solicitudes!$D$3:$D$502,"&lt;="&amp;AC$3,Solicitudes!$E$3:$E$502,"&gt;="&amp;AC$3,Solicitudes!$G$3:$G$502,"Aprobada",Solicitudes!$L$3:$L$502,"Licencia")+COUNTIFS(Solicitudes!$A$3:$A$502,$A87,Solicitudes!$D$3:$D$502,"&lt;="&amp;AC$3,Solicitudes!$E$3:$E$502,"&gt;="&amp;AC$3,Solicitudes!$G$3:$G$502,"Aprobada",Solicitudes!$L$3:$L$502,"Ausencia")&gt;0,"L",IF(COUNTIFS(Solicitudes!$A$3:$A$502,$A87,Solicitudes!$D$3:$D$502,"&lt;="&amp;AC$3,Solicitudes!$E$3:$E$502,"&gt;="&amp;AC$3,Solicitudes!$G$3:$G$502,"Solicitada")+COUNTIFS(Solicitudes!$A$3:$A$502,$A87,Solicitudes!$D$3:$D$502,"&lt;="&amp;AC$3,Solicitudes!$E$3:$E$502,"&gt;="&amp;AC$3,Solicitudes!$G$3:$G$502,"Planificada")&gt;0,"P",""))))</f>
        <v/>
      </c>
      <c r="AD87" s="27">
        <f>IF(OR(AD$3="",$A87=""),"",IF(COUNTIFS(Solicitudes!$A$3:$A$502,$A87,Solicitudes!$D$3:$D$502,"&lt;="&amp;AD$3,Solicitudes!$E$3:$E$502,"&gt;="&amp;AD$3,Solicitudes!$G$3:$G$502,"Aprobada",Solicitudes!$L$3:$L$502,"&lt;&gt;Licencia",Solicitudes!$L$3:$L$502,"&lt;&gt;Ausencia")&gt;0,"V",IF(COUNTIFS(Solicitudes!$A$3:$A$502,$A87,Solicitudes!$D$3:$D$502,"&lt;="&amp;AD$3,Solicitudes!$E$3:$E$502,"&gt;="&amp;AD$3,Solicitudes!$G$3:$G$502,"Aprobada",Solicitudes!$L$3:$L$502,"Licencia")+COUNTIFS(Solicitudes!$A$3:$A$502,$A87,Solicitudes!$D$3:$D$502,"&lt;="&amp;AD$3,Solicitudes!$E$3:$E$502,"&gt;="&amp;AD$3,Solicitudes!$G$3:$G$502,"Aprobada",Solicitudes!$L$3:$L$502,"Ausencia")&gt;0,"L",IF(COUNTIFS(Solicitudes!$A$3:$A$502,$A87,Solicitudes!$D$3:$D$502,"&lt;="&amp;AD$3,Solicitudes!$E$3:$E$502,"&gt;="&amp;AD$3,Solicitudes!$G$3:$G$502,"Solicitada")+COUNTIFS(Solicitudes!$A$3:$A$502,$A87,Solicitudes!$D$3:$D$502,"&lt;="&amp;AD$3,Solicitudes!$E$3:$E$502,"&gt;="&amp;AD$3,Solicitudes!$G$3:$G$502,"Planificada")&gt;0,"P",""))))</f>
        <v/>
      </c>
      <c r="AE87" s="27">
        <f>IF(OR(AE$3="",$A87=""),"",IF(COUNTIFS(Solicitudes!$A$3:$A$502,$A87,Solicitudes!$D$3:$D$502,"&lt;="&amp;AE$3,Solicitudes!$E$3:$E$502,"&gt;="&amp;AE$3,Solicitudes!$G$3:$G$502,"Aprobada",Solicitudes!$L$3:$L$502,"&lt;&gt;Licencia",Solicitudes!$L$3:$L$502,"&lt;&gt;Ausencia")&gt;0,"V",IF(COUNTIFS(Solicitudes!$A$3:$A$502,$A87,Solicitudes!$D$3:$D$502,"&lt;="&amp;AE$3,Solicitudes!$E$3:$E$502,"&gt;="&amp;AE$3,Solicitudes!$G$3:$G$502,"Aprobada",Solicitudes!$L$3:$L$502,"Licencia")+COUNTIFS(Solicitudes!$A$3:$A$502,$A87,Solicitudes!$D$3:$D$502,"&lt;="&amp;AE$3,Solicitudes!$E$3:$E$502,"&gt;="&amp;AE$3,Solicitudes!$G$3:$G$502,"Aprobada",Solicitudes!$L$3:$L$502,"Ausencia")&gt;0,"L",IF(COUNTIFS(Solicitudes!$A$3:$A$502,$A87,Solicitudes!$D$3:$D$502,"&lt;="&amp;AE$3,Solicitudes!$E$3:$E$502,"&gt;="&amp;AE$3,Solicitudes!$G$3:$G$502,"Solicitada")+COUNTIFS(Solicitudes!$A$3:$A$502,$A87,Solicitudes!$D$3:$D$502,"&lt;="&amp;AE$3,Solicitudes!$E$3:$E$502,"&gt;="&amp;AE$3,Solicitudes!$G$3:$G$502,"Planificada")&gt;0,"P",""))))</f>
        <v/>
      </c>
      <c r="AF87" s="27">
        <f>IF(OR(AF$3="",$A87=""),"",IF(COUNTIFS(Solicitudes!$A$3:$A$502,$A87,Solicitudes!$D$3:$D$502,"&lt;="&amp;AF$3,Solicitudes!$E$3:$E$502,"&gt;="&amp;AF$3,Solicitudes!$G$3:$G$502,"Aprobada",Solicitudes!$L$3:$L$502,"&lt;&gt;Licencia",Solicitudes!$L$3:$L$502,"&lt;&gt;Ausencia")&gt;0,"V",IF(COUNTIFS(Solicitudes!$A$3:$A$502,$A87,Solicitudes!$D$3:$D$502,"&lt;="&amp;AF$3,Solicitudes!$E$3:$E$502,"&gt;="&amp;AF$3,Solicitudes!$G$3:$G$502,"Aprobada",Solicitudes!$L$3:$L$502,"Licencia")+COUNTIFS(Solicitudes!$A$3:$A$502,$A87,Solicitudes!$D$3:$D$502,"&lt;="&amp;AF$3,Solicitudes!$E$3:$E$502,"&gt;="&amp;AF$3,Solicitudes!$G$3:$G$502,"Aprobada",Solicitudes!$L$3:$L$502,"Ausencia")&gt;0,"L",IF(COUNTIFS(Solicitudes!$A$3:$A$502,$A87,Solicitudes!$D$3:$D$502,"&lt;="&amp;AF$3,Solicitudes!$E$3:$E$502,"&gt;="&amp;AF$3,Solicitudes!$G$3:$G$502,"Solicitada")+COUNTIFS(Solicitudes!$A$3:$A$502,$A87,Solicitudes!$D$3:$D$502,"&lt;="&amp;AF$3,Solicitudes!$E$3:$E$502,"&gt;="&amp;AF$3,Solicitudes!$G$3:$G$502,"Planificada")&gt;0,"P",""))))</f>
        <v/>
      </c>
      <c r="AG87" s="27">
        <f>IF(OR(AG$3="",$A87=""),"",IF(COUNTIFS(Solicitudes!$A$3:$A$502,$A87,Solicitudes!$D$3:$D$502,"&lt;="&amp;AG$3,Solicitudes!$E$3:$E$502,"&gt;="&amp;AG$3,Solicitudes!$G$3:$G$502,"Aprobada",Solicitudes!$L$3:$L$502,"&lt;&gt;Licencia",Solicitudes!$L$3:$L$502,"&lt;&gt;Ausencia")&gt;0,"V",IF(COUNTIFS(Solicitudes!$A$3:$A$502,$A87,Solicitudes!$D$3:$D$502,"&lt;="&amp;AG$3,Solicitudes!$E$3:$E$502,"&gt;="&amp;AG$3,Solicitudes!$G$3:$G$502,"Aprobada",Solicitudes!$L$3:$L$502,"Licencia")+COUNTIFS(Solicitudes!$A$3:$A$502,$A87,Solicitudes!$D$3:$D$502,"&lt;="&amp;AG$3,Solicitudes!$E$3:$E$502,"&gt;="&amp;AG$3,Solicitudes!$G$3:$G$502,"Aprobada",Solicitudes!$L$3:$L$502,"Ausencia")&gt;0,"L",IF(COUNTIFS(Solicitudes!$A$3:$A$502,$A87,Solicitudes!$D$3:$D$502,"&lt;="&amp;AG$3,Solicitudes!$E$3:$E$502,"&gt;="&amp;AG$3,Solicitudes!$G$3:$G$502,"Solicitada")+COUNTIFS(Solicitudes!$A$3:$A$502,$A87,Solicitudes!$D$3:$D$502,"&lt;="&amp;AG$3,Solicitudes!$E$3:$E$502,"&gt;="&amp;AG$3,Solicitudes!$G$3:$G$502,"Planificada")&gt;0,"P",""))))</f>
        <v/>
      </c>
    </row>
    <row r="88">
      <c r="A88">
        <f>IF(Saldos!A88="","",Saldos!A88)</f>
        <v/>
      </c>
      <c r="B88">
        <f>IF(A88="","",Saldos!B88)</f>
        <v/>
      </c>
      <c r="C88" s="27">
        <f>IF(OR(C$3="",$A88=""),"",IF(COUNTIFS(Solicitudes!$A$3:$A$502,$A88,Solicitudes!$D$3:$D$502,"&lt;="&amp;C$3,Solicitudes!$E$3:$E$502,"&gt;="&amp;C$3,Solicitudes!$G$3:$G$502,"Aprobada",Solicitudes!$L$3:$L$502,"&lt;&gt;Licencia",Solicitudes!$L$3:$L$502,"&lt;&gt;Ausencia")&gt;0,"V",IF(COUNTIFS(Solicitudes!$A$3:$A$502,$A88,Solicitudes!$D$3:$D$502,"&lt;="&amp;C$3,Solicitudes!$E$3:$E$502,"&gt;="&amp;C$3,Solicitudes!$G$3:$G$502,"Aprobada",Solicitudes!$L$3:$L$502,"Licencia")+COUNTIFS(Solicitudes!$A$3:$A$502,$A88,Solicitudes!$D$3:$D$502,"&lt;="&amp;C$3,Solicitudes!$E$3:$E$502,"&gt;="&amp;C$3,Solicitudes!$G$3:$G$502,"Aprobada",Solicitudes!$L$3:$L$502,"Ausencia")&gt;0,"L",IF(COUNTIFS(Solicitudes!$A$3:$A$502,$A88,Solicitudes!$D$3:$D$502,"&lt;="&amp;C$3,Solicitudes!$E$3:$E$502,"&gt;="&amp;C$3,Solicitudes!$G$3:$G$502,"Solicitada")+COUNTIFS(Solicitudes!$A$3:$A$502,$A88,Solicitudes!$D$3:$D$502,"&lt;="&amp;C$3,Solicitudes!$E$3:$E$502,"&gt;="&amp;C$3,Solicitudes!$G$3:$G$502,"Planificada")&gt;0,"P",""))))</f>
        <v/>
      </c>
      <c r="D88" s="27">
        <f>IF(OR(D$3="",$A88=""),"",IF(COUNTIFS(Solicitudes!$A$3:$A$502,$A88,Solicitudes!$D$3:$D$502,"&lt;="&amp;D$3,Solicitudes!$E$3:$E$502,"&gt;="&amp;D$3,Solicitudes!$G$3:$G$502,"Aprobada",Solicitudes!$L$3:$L$502,"&lt;&gt;Licencia",Solicitudes!$L$3:$L$502,"&lt;&gt;Ausencia")&gt;0,"V",IF(COUNTIFS(Solicitudes!$A$3:$A$502,$A88,Solicitudes!$D$3:$D$502,"&lt;="&amp;D$3,Solicitudes!$E$3:$E$502,"&gt;="&amp;D$3,Solicitudes!$G$3:$G$502,"Aprobada",Solicitudes!$L$3:$L$502,"Licencia")+COUNTIFS(Solicitudes!$A$3:$A$502,$A88,Solicitudes!$D$3:$D$502,"&lt;="&amp;D$3,Solicitudes!$E$3:$E$502,"&gt;="&amp;D$3,Solicitudes!$G$3:$G$502,"Aprobada",Solicitudes!$L$3:$L$502,"Ausencia")&gt;0,"L",IF(COUNTIFS(Solicitudes!$A$3:$A$502,$A88,Solicitudes!$D$3:$D$502,"&lt;="&amp;D$3,Solicitudes!$E$3:$E$502,"&gt;="&amp;D$3,Solicitudes!$G$3:$G$502,"Solicitada")+COUNTIFS(Solicitudes!$A$3:$A$502,$A88,Solicitudes!$D$3:$D$502,"&lt;="&amp;D$3,Solicitudes!$E$3:$E$502,"&gt;="&amp;D$3,Solicitudes!$G$3:$G$502,"Planificada")&gt;0,"P",""))))</f>
        <v/>
      </c>
      <c r="E88" s="27">
        <f>IF(OR(E$3="",$A88=""),"",IF(COUNTIFS(Solicitudes!$A$3:$A$502,$A88,Solicitudes!$D$3:$D$502,"&lt;="&amp;E$3,Solicitudes!$E$3:$E$502,"&gt;="&amp;E$3,Solicitudes!$G$3:$G$502,"Aprobada",Solicitudes!$L$3:$L$502,"&lt;&gt;Licencia",Solicitudes!$L$3:$L$502,"&lt;&gt;Ausencia")&gt;0,"V",IF(COUNTIFS(Solicitudes!$A$3:$A$502,$A88,Solicitudes!$D$3:$D$502,"&lt;="&amp;E$3,Solicitudes!$E$3:$E$502,"&gt;="&amp;E$3,Solicitudes!$G$3:$G$502,"Aprobada",Solicitudes!$L$3:$L$502,"Licencia")+COUNTIFS(Solicitudes!$A$3:$A$502,$A88,Solicitudes!$D$3:$D$502,"&lt;="&amp;E$3,Solicitudes!$E$3:$E$502,"&gt;="&amp;E$3,Solicitudes!$G$3:$G$502,"Aprobada",Solicitudes!$L$3:$L$502,"Ausencia")&gt;0,"L",IF(COUNTIFS(Solicitudes!$A$3:$A$502,$A88,Solicitudes!$D$3:$D$502,"&lt;="&amp;E$3,Solicitudes!$E$3:$E$502,"&gt;="&amp;E$3,Solicitudes!$G$3:$G$502,"Solicitada")+COUNTIFS(Solicitudes!$A$3:$A$502,$A88,Solicitudes!$D$3:$D$502,"&lt;="&amp;E$3,Solicitudes!$E$3:$E$502,"&gt;="&amp;E$3,Solicitudes!$G$3:$G$502,"Planificada")&gt;0,"P",""))))</f>
        <v/>
      </c>
      <c r="F88" s="27">
        <f>IF(OR(F$3="",$A88=""),"",IF(COUNTIFS(Solicitudes!$A$3:$A$502,$A88,Solicitudes!$D$3:$D$502,"&lt;="&amp;F$3,Solicitudes!$E$3:$E$502,"&gt;="&amp;F$3,Solicitudes!$G$3:$G$502,"Aprobada",Solicitudes!$L$3:$L$502,"&lt;&gt;Licencia",Solicitudes!$L$3:$L$502,"&lt;&gt;Ausencia")&gt;0,"V",IF(COUNTIFS(Solicitudes!$A$3:$A$502,$A88,Solicitudes!$D$3:$D$502,"&lt;="&amp;F$3,Solicitudes!$E$3:$E$502,"&gt;="&amp;F$3,Solicitudes!$G$3:$G$502,"Aprobada",Solicitudes!$L$3:$L$502,"Licencia")+COUNTIFS(Solicitudes!$A$3:$A$502,$A88,Solicitudes!$D$3:$D$502,"&lt;="&amp;F$3,Solicitudes!$E$3:$E$502,"&gt;="&amp;F$3,Solicitudes!$G$3:$G$502,"Aprobada",Solicitudes!$L$3:$L$502,"Ausencia")&gt;0,"L",IF(COUNTIFS(Solicitudes!$A$3:$A$502,$A88,Solicitudes!$D$3:$D$502,"&lt;="&amp;F$3,Solicitudes!$E$3:$E$502,"&gt;="&amp;F$3,Solicitudes!$G$3:$G$502,"Solicitada")+COUNTIFS(Solicitudes!$A$3:$A$502,$A88,Solicitudes!$D$3:$D$502,"&lt;="&amp;F$3,Solicitudes!$E$3:$E$502,"&gt;="&amp;F$3,Solicitudes!$G$3:$G$502,"Planificada")&gt;0,"P",""))))</f>
        <v/>
      </c>
      <c r="G88" s="27">
        <f>IF(OR(G$3="",$A88=""),"",IF(COUNTIFS(Solicitudes!$A$3:$A$502,$A88,Solicitudes!$D$3:$D$502,"&lt;="&amp;G$3,Solicitudes!$E$3:$E$502,"&gt;="&amp;G$3,Solicitudes!$G$3:$G$502,"Aprobada",Solicitudes!$L$3:$L$502,"&lt;&gt;Licencia",Solicitudes!$L$3:$L$502,"&lt;&gt;Ausencia")&gt;0,"V",IF(COUNTIFS(Solicitudes!$A$3:$A$502,$A88,Solicitudes!$D$3:$D$502,"&lt;="&amp;G$3,Solicitudes!$E$3:$E$502,"&gt;="&amp;G$3,Solicitudes!$G$3:$G$502,"Aprobada",Solicitudes!$L$3:$L$502,"Licencia")+COUNTIFS(Solicitudes!$A$3:$A$502,$A88,Solicitudes!$D$3:$D$502,"&lt;="&amp;G$3,Solicitudes!$E$3:$E$502,"&gt;="&amp;G$3,Solicitudes!$G$3:$G$502,"Aprobada",Solicitudes!$L$3:$L$502,"Ausencia")&gt;0,"L",IF(COUNTIFS(Solicitudes!$A$3:$A$502,$A88,Solicitudes!$D$3:$D$502,"&lt;="&amp;G$3,Solicitudes!$E$3:$E$502,"&gt;="&amp;G$3,Solicitudes!$G$3:$G$502,"Solicitada")+COUNTIFS(Solicitudes!$A$3:$A$502,$A88,Solicitudes!$D$3:$D$502,"&lt;="&amp;G$3,Solicitudes!$E$3:$E$502,"&gt;="&amp;G$3,Solicitudes!$G$3:$G$502,"Planificada")&gt;0,"P",""))))</f>
        <v/>
      </c>
      <c r="H88" s="27">
        <f>IF(OR(H$3="",$A88=""),"",IF(COUNTIFS(Solicitudes!$A$3:$A$502,$A88,Solicitudes!$D$3:$D$502,"&lt;="&amp;H$3,Solicitudes!$E$3:$E$502,"&gt;="&amp;H$3,Solicitudes!$G$3:$G$502,"Aprobada",Solicitudes!$L$3:$L$502,"&lt;&gt;Licencia",Solicitudes!$L$3:$L$502,"&lt;&gt;Ausencia")&gt;0,"V",IF(COUNTIFS(Solicitudes!$A$3:$A$502,$A88,Solicitudes!$D$3:$D$502,"&lt;="&amp;H$3,Solicitudes!$E$3:$E$502,"&gt;="&amp;H$3,Solicitudes!$G$3:$G$502,"Aprobada",Solicitudes!$L$3:$L$502,"Licencia")+COUNTIFS(Solicitudes!$A$3:$A$502,$A88,Solicitudes!$D$3:$D$502,"&lt;="&amp;H$3,Solicitudes!$E$3:$E$502,"&gt;="&amp;H$3,Solicitudes!$G$3:$G$502,"Aprobada",Solicitudes!$L$3:$L$502,"Ausencia")&gt;0,"L",IF(COUNTIFS(Solicitudes!$A$3:$A$502,$A88,Solicitudes!$D$3:$D$502,"&lt;="&amp;H$3,Solicitudes!$E$3:$E$502,"&gt;="&amp;H$3,Solicitudes!$G$3:$G$502,"Solicitada")+COUNTIFS(Solicitudes!$A$3:$A$502,$A88,Solicitudes!$D$3:$D$502,"&lt;="&amp;H$3,Solicitudes!$E$3:$E$502,"&gt;="&amp;H$3,Solicitudes!$G$3:$G$502,"Planificada")&gt;0,"P",""))))</f>
        <v/>
      </c>
      <c r="I88" s="27">
        <f>IF(OR(I$3="",$A88=""),"",IF(COUNTIFS(Solicitudes!$A$3:$A$502,$A88,Solicitudes!$D$3:$D$502,"&lt;="&amp;I$3,Solicitudes!$E$3:$E$502,"&gt;="&amp;I$3,Solicitudes!$G$3:$G$502,"Aprobada",Solicitudes!$L$3:$L$502,"&lt;&gt;Licencia",Solicitudes!$L$3:$L$502,"&lt;&gt;Ausencia")&gt;0,"V",IF(COUNTIFS(Solicitudes!$A$3:$A$502,$A88,Solicitudes!$D$3:$D$502,"&lt;="&amp;I$3,Solicitudes!$E$3:$E$502,"&gt;="&amp;I$3,Solicitudes!$G$3:$G$502,"Aprobada",Solicitudes!$L$3:$L$502,"Licencia")+COUNTIFS(Solicitudes!$A$3:$A$502,$A88,Solicitudes!$D$3:$D$502,"&lt;="&amp;I$3,Solicitudes!$E$3:$E$502,"&gt;="&amp;I$3,Solicitudes!$G$3:$G$502,"Aprobada",Solicitudes!$L$3:$L$502,"Ausencia")&gt;0,"L",IF(COUNTIFS(Solicitudes!$A$3:$A$502,$A88,Solicitudes!$D$3:$D$502,"&lt;="&amp;I$3,Solicitudes!$E$3:$E$502,"&gt;="&amp;I$3,Solicitudes!$G$3:$G$502,"Solicitada")+COUNTIFS(Solicitudes!$A$3:$A$502,$A88,Solicitudes!$D$3:$D$502,"&lt;="&amp;I$3,Solicitudes!$E$3:$E$502,"&gt;="&amp;I$3,Solicitudes!$G$3:$G$502,"Planificada")&gt;0,"P",""))))</f>
        <v/>
      </c>
      <c r="J88" s="27">
        <f>IF(OR(J$3="",$A88=""),"",IF(COUNTIFS(Solicitudes!$A$3:$A$502,$A88,Solicitudes!$D$3:$D$502,"&lt;="&amp;J$3,Solicitudes!$E$3:$E$502,"&gt;="&amp;J$3,Solicitudes!$G$3:$G$502,"Aprobada",Solicitudes!$L$3:$L$502,"&lt;&gt;Licencia",Solicitudes!$L$3:$L$502,"&lt;&gt;Ausencia")&gt;0,"V",IF(COUNTIFS(Solicitudes!$A$3:$A$502,$A88,Solicitudes!$D$3:$D$502,"&lt;="&amp;J$3,Solicitudes!$E$3:$E$502,"&gt;="&amp;J$3,Solicitudes!$G$3:$G$502,"Aprobada",Solicitudes!$L$3:$L$502,"Licencia")+COUNTIFS(Solicitudes!$A$3:$A$502,$A88,Solicitudes!$D$3:$D$502,"&lt;="&amp;J$3,Solicitudes!$E$3:$E$502,"&gt;="&amp;J$3,Solicitudes!$G$3:$G$502,"Aprobada",Solicitudes!$L$3:$L$502,"Ausencia")&gt;0,"L",IF(COUNTIFS(Solicitudes!$A$3:$A$502,$A88,Solicitudes!$D$3:$D$502,"&lt;="&amp;J$3,Solicitudes!$E$3:$E$502,"&gt;="&amp;J$3,Solicitudes!$G$3:$G$502,"Solicitada")+COUNTIFS(Solicitudes!$A$3:$A$502,$A88,Solicitudes!$D$3:$D$502,"&lt;="&amp;J$3,Solicitudes!$E$3:$E$502,"&gt;="&amp;J$3,Solicitudes!$G$3:$G$502,"Planificada")&gt;0,"P",""))))</f>
        <v/>
      </c>
      <c r="K88" s="27">
        <f>IF(OR(K$3="",$A88=""),"",IF(COUNTIFS(Solicitudes!$A$3:$A$502,$A88,Solicitudes!$D$3:$D$502,"&lt;="&amp;K$3,Solicitudes!$E$3:$E$502,"&gt;="&amp;K$3,Solicitudes!$G$3:$G$502,"Aprobada",Solicitudes!$L$3:$L$502,"&lt;&gt;Licencia",Solicitudes!$L$3:$L$502,"&lt;&gt;Ausencia")&gt;0,"V",IF(COUNTIFS(Solicitudes!$A$3:$A$502,$A88,Solicitudes!$D$3:$D$502,"&lt;="&amp;K$3,Solicitudes!$E$3:$E$502,"&gt;="&amp;K$3,Solicitudes!$G$3:$G$502,"Aprobada",Solicitudes!$L$3:$L$502,"Licencia")+COUNTIFS(Solicitudes!$A$3:$A$502,$A88,Solicitudes!$D$3:$D$502,"&lt;="&amp;K$3,Solicitudes!$E$3:$E$502,"&gt;="&amp;K$3,Solicitudes!$G$3:$G$502,"Aprobada",Solicitudes!$L$3:$L$502,"Ausencia")&gt;0,"L",IF(COUNTIFS(Solicitudes!$A$3:$A$502,$A88,Solicitudes!$D$3:$D$502,"&lt;="&amp;K$3,Solicitudes!$E$3:$E$502,"&gt;="&amp;K$3,Solicitudes!$G$3:$G$502,"Solicitada")+COUNTIFS(Solicitudes!$A$3:$A$502,$A88,Solicitudes!$D$3:$D$502,"&lt;="&amp;K$3,Solicitudes!$E$3:$E$502,"&gt;="&amp;K$3,Solicitudes!$G$3:$G$502,"Planificada")&gt;0,"P",""))))</f>
        <v/>
      </c>
      <c r="L88" s="27">
        <f>IF(OR(L$3="",$A88=""),"",IF(COUNTIFS(Solicitudes!$A$3:$A$502,$A88,Solicitudes!$D$3:$D$502,"&lt;="&amp;L$3,Solicitudes!$E$3:$E$502,"&gt;="&amp;L$3,Solicitudes!$G$3:$G$502,"Aprobada",Solicitudes!$L$3:$L$502,"&lt;&gt;Licencia",Solicitudes!$L$3:$L$502,"&lt;&gt;Ausencia")&gt;0,"V",IF(COUNTIFS(Solicitudes!$A$3:$A$502,$A88,Solicitudes!$D$3:$D$502,"&lt;="&amp;L$3,Solicitudes!$E$3:$E$502,"&gt;="&amp;L$3,Solicitudes!$G$3:$G$502,"Aprobada",Solicitudes!$L$3:$L$502,"Licencia")+COUNTIFS(Solicitudes!$A$3:$A$502,$A88,Solicitudes!$D$3:$D$502,"&lt;="&amp;L$3,Solicitudes!$E$3:$E$502,"&gt;="&amp;L$3,Solicitudes!$G$3:$G$502,"Aprobada",Solicitudes!$L$3:$L$502,"Ausencia")&gt;0,"L",IF(COUNTIFS(Solicitudes!$A$3:$A$502,$A88,Solicitudes!$D$3:$D$502,"&lt;="&amp;L$3,Solicitudes!$E$3:$E$502,"&gt;="&amp;L$3,Solicitudes!$G$3:$G$502,"Solicitada")+COUNTIFS(Solicitudes!$A$3:$A$502,$A88,Solicitudes!$D$3:$D$502,"&lt;="&amp;L$3,Solicitudes!$E$3:$E$502,"&gt;="&amp;L$3,Solicitudes!$G$3:$G$502,"Planificada")&gt;0,"P",""))))</f>
        <v/>
      </c>
      <c r="M88" s="27">
        <f>IF(OR(M$3="",$A88=""),"",IF(COUNTIFS(Solicitudes!$A$3:$A$502,$A88,Solicitudes!$D$3:$D$502,"&lt;="&amp;M$3,Solicitudes!$E$3:$E$502,"&gt;="&amp;M$3,Solicitudes!$G$3:$G$502,"Aprobada",Solicitudes!$L$3:$L$502,"&lt;&gt;Licencia",Solicitudes!$L$3:$L$502,"&lt;&gt;Ausencia")&gt;0,"V",IF(COUNTIFS(Solicitudes!$A$3:$A$502,$A88,Solicitudes!$D$3:$D$502,"&lt;="&amp;M$3,Solicitudes!$E$3:$E$502,"&gt;="&amp;M$3,Solicitudes!$G$3:$G$502,"Aprobada",Solicitudes!$L$3:$L$502,"Licencia")+COUNTIFS(Solicitudes!$A$3:$A$502,$A88,Solicitudes!$D$3:$D$502,"&lt;="&amp;M$3,Solicitudes!$E$3:$E$502,"&gt;="&amp;M$3,Solicitudes!$G$3:$G$502,"Aprobada",Solicitudes!$L$3:$L$502,"Ausencia")&gt;0,"L",IF(COUNTIFS(Solicitudes!$A$3:$A$502,$A88,Solicitudes!$D$3:$D$502,"&lt;="&amp;M$3,Solicitudes!$E$3:$E$502,"&gt;="&amp;M$3,Solicitudes!$G$3:$G$502,"Solicitada")+COUNTIFS(Solicitudes!$A$3:$A$502,$A88,Solicitudes!$D$3:$D$502,"&lt;="&amp;M$3,Solicitudes!$E$3:$E$502,"&gt;="&amp;M$3,Solicitudes!$G$3:$G$502,"Planificada")&gt;0,"P",""))))</f>
        <v/>
      </c>
      <c r="N88" s="27">
        <f>IF(OR(N$3="",$A88=""),"",IF(COUNTIFS(Solicitudes!$A$3:$A$502,$A88,Solicitudes!$D$3:$D$502,"&lt;="&amp;N$3,Solicitudes!$E$3:$E$502,"&gt;="&amp;N$3,Solicitudes!$G$3:$G$502,"Aprobada",Solicitudes!$L$3:$L$502,"&lt;&gt;Licencia",Solicitudes!$L$3:$L$502,"&lt;&gt;Ausencia")&gt;0,"V",IF(COUNTIFS(Solicitudes!$A$3:$A$502,$A88,Solicitudes!$D$3:$D$502,"&lt;="&amp;N$3,Solicitudes!$E$3:$E$502,"&gt;="&amp;N$3,Solicitudes!$G$3:$G$502,"Aprobada",Solicitudes!$L$3:$L$502,"Licencia")+COUNTIFS(Solicitudes!$A$3:$A$502,$A88,Solicitudes!$D$3:$D$502,"&lt;="&amp;N$3,Solicitudes!$E$3:$E$502,"&gt;="&amp;N$3,Solicitudes!$G$3:$G$502,"Aprobada",Solicitudes!$L$3:$L$502,"Ausencia")&gt;0,"L",IF(COUNTIFS(Solicitudes!$A$3:$A$502,$A88,Solicitudes!$D$3:$D$502,"&lt;="&amp;N$3,Solicitudes!$E$3:$E$502,"&gt;="&amp;N$3,Solicitudes!$G$3:$G$502,"Solicitada")+COUNTIFS(Solicitudes!$A$3:$A$502,$A88,Solicitudes!$D$3:$D$502,"&lt;="&amp;N$3,Solicitudes!$E$3:$E$502,"&gt;="&amp;N$3,Solicitudes!$G$3:$G$502,"Planificada")&gt;0,"P",""))))</f>
        <v/>
      </c>
      <c r="O88" s="27">
        <f>IF(OR(O$3="",$A88=""),"",IF(COUNTIFS(Solicitudes!$A$3:$A$502,$A88,Solicitudes!$D$3:$D$502,"&lt;="&amp;O$3,Solicitudes!$E$3:$E$502,"&gt;="&amp;O$3,Solicitudes!$G$3:$G$502,"Aprobada",Solicitudes!$L$3:$L$502,"&lt;&gt;Licencia",Solicitudes!$L$3:$L$502,"&lt;&gt;Ausencia")&gt;0,"V",IF(COUNTIFS(Solicitudes!$A$3:$A$502,$A88,Solicitudes!$D$3:$D$502,"&lt;="&amp;O$3,Solicitudes!$E$3:$E$502,"&gt;="&amp;O$3,Solicitudes!$G$3:$G$502,"Aprobada",Solicitudes!$L$3:$L$502,"Licencia")+COUNTIFS(Solicitudes!$A$3:$A$502,$A88,Solicitudes!$D$3:$D$502,"&lt;="&amp;O$3,Solicitudes!$E$3:$E$502,"&gt;="&amp;O$3,Solicitudes!$G$3:$G$502,"Aprobada",Solicitudes!$L$3:$L$502,"Ausencia")&gt;0,"L",IF(COUNTIFS(Solicitudes!$A$3:$A$502,$A88,Solicitudes!$D$3:$D$502,"&lt;="&amp;O$3,Solicitudes!$E$3:$E$502,"&gt;="&amp;O$3,Solicitudes!$G$3:$G$502,"Solicitada")+COUNTIFS(Solicitudes!$A$3:$A$502,$A88,Solicitudes!$D$3:$D$502,"&lt;="&amp;O$3,Solicitudes!$E$3:$E$502,"&gt;="&amp;O$3,Solicitudes!$G$3:$G$502,"Planificada")&gt;0,"P",""))))</f>
        <v/>
      </c>
      <c r="P88" s="27">
        <f>IF(OR(P$3="",$A88=""),"",IF(COUNTIFS(Solicitudes!$A$3:$A$502,$A88,Solicitudes!$D$3:$D$502,"&lt;="&amp;P$3,Solicitudes!$E$3:$E$502,"&gt;="&amp;P$3,Solicitudes!$G$3:$G$502,"Aprobada",Solicitudes!$L$3:$L$502,"&lt;&gt;Licencia",Solicitudes!$L$3:$L$502,"&lt;&gt;Ausencia")&gt;0,"V",IF(COUNTIFS(Solicitudes!$A$3:$A$502,$A88,Solicitudes!$D$3:$D$502,"&lt;="&amp;P$3,Solicitudes!$E$3:$E$502,"&gt;="&amp;P$3,Solicitudes!$G$3:$G$502,"Aprobada",Solicitudes!$L$3:$L$502,"Licencia")+COUNTIFS(Solicitudes!$A$3:$A$502,$A88,Solicitudes!$D$3:$D$502,"&lt;="&amp;P$3,Solicitudes!$E$3:$E$502,"&gt;="&amp;P$3,Solicitudes!$G$3:$G$502,"Aprobada",Solicitudes!$L$3:$L$502,"Ausencia")&gt;0,"L",IF(COUNTIFS(Solicitudes!$A$3:$A$502,$A88,Solicitudes!$D$3:$D$502,"&lt;="&amp;P$3,Solicitudes!$E$3:$E$502,"&gt;="&amp;P$3,Solicitudes!$G$3:$G$502,"Solicitada")+COUNTIFS(Solicitudes!$A$3:$A$502,$A88,Solicitudes!$D$3:$D$502,"&lt;="&amp;P$3,Solicitudes!$E$3:$E$502,"&gt;="&amp;P$3,Solicitudes!$G$3:$G$502,"Planificada")&gt;0,"P",""))))</f>
        <v/>
      </c>
      <c r="Q88" s="27">
        <f>IF(OR(Q$3="",$A88=""),"",IF(COUNTIFS(Solicitudes!$A$3:$A$502,$A88,Solicitudes!$D$3:$D$502,"&lt;="&amp;Q$3,Solicitudes!$E$3:$E$502,"&gt;="&amp;Q$3,Solicitudes!$G$3:$G$502,"Aprobada",Solicitudes!$L$3:$L$502,"&lt;&gt;Licencia",Solicitudes!$L$3:$L$502,"&lt;&gt;Ausencia")&gt;0,"V",IF(COUNTIFS(Solicitudes!$A$3:$A$502,$A88,Solicitudes!$D$3:$D$502,"&lt;="&amp;Q$3,Solicitudes!$E$3:$E$502,"&gt;="&amp;Q$3,Solicitudes!$G$3:$G$502,"Aprobada",Solicitudes!$L$3:$L$502,"Licencia")+COUNTIFS(Solicitudes!$A$3:$A$502,$A88,Solicitudes!$D$3:$D$502,"&lt;="&amp;Q$3,Solicitudes!$E$3:$E$502,"&gt;="&amp;Q$3,Solicitudes!$G$3:$G$502,"Aprobada",Solicitudes!$L$3:$L$502,"Ausencia")&gt;0,"L",IF(COUNTIFS(Solicitudes!$A$3:$A$502,$A88,Solicitudes!$D$3:$D$502,"&lt;="&amp;Q$3,Solicitudes!$E$3:$E$502,"&gt;="&amp;Q$3,Solicitudes!$G$3:$G$502,"Solicitada")+COUNTIFS(Solicitudes!$A$3:$A$502,$A88,Solicitudes!$D$3:$D$502,"&lt;="&amp;Q$3,Solicitudes!$E$3:$E$502,"&gt;="&amp;Q$3,Solicitudes!$G$3:$G$502,"Planificada")&gt;0,"P",""))))</f>
        <v/>
      </c>
      <c r="R88" s="27">
        <f>IF(OR(R$3="",$A88=""),"",IF(COUNTIFS(Solicitudes!$A$3:$A$502,$A88,Solicitudes!$D$3:$D$502,"&lt;="&amp;R$3,Solicitudes!$E$3:$E$502,"&gt;="&amp;R$3,Solicitudes!$G$3:$G$502,"Aprobada",Solicitudes!$L$3:$L$502,"&lt;&gt;Licencia",Solicitudes!$L$3:$L$502,"&lt;&gt;Ausencia")&gt;0,"V",IF(COUNTIFS(Solicitudes!$A$3:$A$502,$A88,Solicitudes!$D$3:$D$502,"&lt;="&amp;R$3,Solicitudes!$E$3:$E$502,"&gt;="&amp;R$3,Solicitudes!$G$3:$G$502,"Aprobada",Solicitudes!$L$3:$L$502,"Licencia")+COUNTIFS(Solicitudes!$A$3:$A$502,$A88,Solicitudes!$D$3:$D$502,"&lt;="&amp;R$3,Solicitudes!$E$3:$E$502,"&gt;="&amp;R$3,Solicitudes!$G$3:$G$502,"Aprobada",Solicitudes!$L$3:$L$502,"Ausencia")&gt;0,"L",IF(COUNTIFS(Solicitudes!$A$3:$A$502,$A88,Solicitudes!$D$3:$D$502,"&lt;="&amp;R$3,Solicitudes!$E$3:$E$502,"&gt;="&amp;R$3,Solicitudes!$G$3:$G$502,"Solicitada")+COUNTIFS(Solicitudes!$A$3:$A$502,$A88,Solicitudes!$D$3:$D$502,"&lt;="&amp;R$3,Solicitudes!$E$3:$E$502,"&gt;="&amp;R$3,Solicitudes!$G$3:$G$502,"Planificada")&gt;0,"P",""))))</f>
        <v/>
      </c>
      <c r="S88" s="27">
        <f>IF(OR(S$3="",$A88=""),"",IF(COUNTIFS(Solicitudes!$A$3:$A$502,$A88,Solicitudes!$D$3:$D$502,"&lt;="&amp;S$3,Solicitudes!$E$3:$E$502,"&gt;="&amp;S$3,Solicitudes!$G$3:$G$502,"Aprobada",Solicitudes!$L$3:$L$502,"&lt;&gt;Licencia",Solicitudes!$L$3:$L$502,"&lt;&gt;Ausencia")&gt;0,"V",IF(COUNTIFS(Solicitudes!$A$3:$A$502,$A88,Solicitudes!$D$3:$D$502,"&lt;="&amp;S$3,Solicitudes!$E$3:$E$502,"&gt;="&amp;S$3,Solicitudes!$G$3:$G$502,"Aprobada",Solicitudes!$L$3:$L$502,"Licencia")+COUNTIFS(Solicitudes!$A$3:$A$502,$A88,Solicitudes!$D$3:$D$502,"&lt;="&amp;S$3,Solicitudes!$E$3:$E$502,"&gt;="&amp;S$3,Solicitudes!$G$3:$G$502,"Aprobada",Solicitudes!$L$3:$L$502,"Ausencia")&gt;0,"L",IF(COUNTIFS(Solicitudes!$A$3:$A$502,$A88,Solicitudes!$D$3:$D$502,"&lt;="&amp;S$3,Solicitudes!$E$3:$E$502,"&gt;="&amp;S$3,Solicitudes!$G$3:$G$502,"Solicitada")+COUNTIFS(Solicitudes!$A$3:$A$502,$A88,Solicitudes!$D$3:$D$502,"&lt;="&amp;S$3,Solicitudes!$E$3:$E$502,"&gt;="&amp;S$3,Solicitudes!$G$3:$G$502,"Planificada")&gt;0,"P",""))))</f>
        <v/>
      </c>
      <c r="T88" s="27">
        <f>IF(OR(T$3="",$A88=""),"",IF(COUNTIFS(Solicitudes!$A$3:$A$502,$A88,Solicitudes!$D$3:$D$502,"&lt;="&amp;T$3,Solicitudes!$E$3:$E$502,"&gt;="&amp;T$3,Solicitudes!$G$3:$G$502,"Aprobada",Solicitudes!$L$3:$L$502,"&lt;&gt;Licencia",Solicitudes!$L$3:$L$502,"&lt;&gt;Ausencia")&gt;0,"V",IF(COUNTIFS(Solicitudes!$A$3:$A$502,$A88,Solicitudes!$D$3:$D$502,"&lt;="&amp;T$3,Solicitudes!$E$3:$E$502,"&gt;="&amp;T$3,Solicitudes!$G$3:$G$502,"Aprobada",Solicitudes!$L$3:$L$502,"Licencia")+COUNTIFS(Solicitudes!$A$3:$A$502,$A88,Solicitudes!$D$3:$D$502,"&lt;="&amp;T$3,Solicitudes!$E$3:$E$502,"&gt;="&amp;T$3,Solicitudes!$G$3:$G$502,"Aprobada",Solicitudes!$L$3:$L$502,"Ausencia")&gt;0,"L",IF(COUNTIFS(Solicitudes!$A$3:$A$502,$A88,Solicitudes!$D$3:$D$502,"&lt;="&amp;T$3,Solicitudes!$E$3:$E$502,"&gt;="&amp;T$3,Solicitudes!$G$3:$G$502,"Solicitada")+COUNTIFS(Solicitudes!$A$3:$A$502,$A88,Solicitudes!$D$3:$D$502,"&lt;="&amp;T$3,Solicitudes!$E$3:$E$502,"&gt;="&amp;T$3,Solicitudes!$G$3:$G$502,"Planificada")&gt;0,"P",""))))</f>
        <v/>
      </c>
      <c r="U88" s="27">
        <f>IF(OR(U$3="",$A88=""),"",IF(COUNTIFS(Solicitudes!$A$3:$A$502,$A88,Solicitudes!$D$3:$D$502,"&lt;="&amp;U$3,Solicitudes!$E$3:$E$502,"&gt;="&amp;U$3,Solicitudes!$G$3:$G$502,"Aprobada",Solicitudes!$L$3:$L$502,"&lt;&gt;Licencia",Solicitudes!$L$3:$L$502,"&lt;&gt;Ausencia")&gt;0,"V",IF(COUNTIFS(Solicitudes!$A$3:$A$502,$A88,Solicitudes!$D$3:$D$502,"&lt;="&amp;U$3,Solicitudes!$E$3:$E$502,"&gt;="&amp;U$3,Solicitudes!$G$3:$G$502,"Aprobada",Solicitudes!$L$3:$L$502,"Licencia")+COUNTIFS(Solicitudes!$A$3:$A$502,$A88,Solicitudes!$D$3:$D$502,"&lt;="&amp;U$3,Solicitudes!$E$3:$E$502,"&gt;="&amp;U$3,Solicitudes!$G$3:$G$502,"Aprobada",Solicitudes!$L$3:$L$502,"Ausencia")&gt;0,"L",IF(COUNTIFS(Solicitudes!$A$3:$A$502,$A88,Solicitudes!$D$3:$D$502,"&lt;="&amp;U$3,Solicitudes!$E$3:$E$502,"&gt;="&amp;U$3,Solicitudes!$G$3:$G$502,"Solicitada")+COUNTIFS(Solicitudes!$A$3:$A$502,$A88,Solicitudes!$D$3:$D$502,"&lt;="&amp;U$3,Solicitudes!$E$3:$E$502,"&gt;="&amp;U$3,Solicitudes!$G$3:$G$502,"Planificada")&gt;0,"P",""))))</f>
        <v/>
      </c>
      <c r="V88" s="27">
        <f>IF(OR(V$3="",$A88=""),"",IF(COUNTIFS(Solicitudes!$A$3:$A$502,$A88,Solicitudes!$D$3:$D$502,"&lt;="&amp;V$3,Solicitudes!$E$3:$E$502,"&gt;="&amp;V$3,Solicitudes!$G$3:$G$502,"Aprobada",Solicitudes!$L$3:$L$502,"&lt;&gt;Licencia",Solicitudes!$L$3:$L$502,"&lt;&gt;Ausencia")&gt;0,"V",IF(COUNTIFS(Solicitudes!$A$3:$A$502,$A88,Solicitudes!$D$3:$D$502,"&lt;="&amp;V$3,Solicitudes!$E$3:$E$502,"&gt;="&amp;V$3,Solicitudes!$G$3:$G$502,"Aprobada",Solicitudes!$L$3:$L$502,"Licencia")+COUNTIFS(Solicitudes!$A$3:$A$502,$A88,Solicitudes!$D$3:$D$502,"&lt;="&amp;V$3,Solicitudes!$E$3:$E$502,"&gt;="&amp;V$3,Solicitudes!$G$3:$G$502,"Aprobada",Solicitudes!$L$3:$L$502,"Ausencia")&gt;0,"L",IF(COUNTIFS(Solicitudes!$A$3:$A$502,$A88,Solicitudes!$D$3:$D$502,"&lt;="&amp;V$3,Solicitudes!$E$3:$E$502,"&gt;="&amp;V$3,Solicitudes!$G$3:$G$502,"Solicitada")+COUNTIFS(Solicitudes!$A$3:$A$502,$A88,Solicitudes!$D$3:$D$502,"&lt;="&amp;V$3,Solicitudes!$E$3:$E$502,"&gt;="&amp;V$3,Solicitudes!$G$3:$G$502,"Planificada")&gt;0,"P",""))))</f>
        <v/>
      </c>
      <c r="W88" s="27">
        <f>IF(OR(W$3="",$A88=""),"",IF(COUNTIFS(Solicitudes!$A$3:$A$502,$A88,Solicitudes!$D$3:$D$502,"&lt;="&amp;W$3,Solicitudes!$E$3:$E$502,"&gt;="&amp;W$3,Solicitudes!$G$3:$G$502,"Aprobada",Solicitudes!$L$3:$L$502,"&lt;&gt;Licencia",Solicitudes!$L$3:$L$502,"&lt;&gt;Ausencia")&gt;0,"V",IF(COUNTIFS(Solicitudes!$A$3:$A$502,$A88,Solicitudes!$D$3:$D$502,"&lt;="&amp;W$3,Solicitudes!$E$3:$E$502,"&gt;="&amp;W$3,Solicitudes!$G$3:$G$502,"Aprobada",Solicitudes!$L$3:$L$502,"Licencia")+COUNTIFS(Solicitudes!$A$3:$A$502,$A88,Solicitudes!$D$3:$D$502,"&lt;="&amp;W$3,Solicitudes!$E$3:$E$502,"&gt;="&amp;W$3,Solicitudes!$G$3:$G$502,"Aprobada",Solicitudes!$L$3:$L$502,"Ausencia")&gt;0,"L",IF(COUNTIFS(Solicitudes!$A$3:$A$502,$A88,Solicitudes!$D$3:$D$502,"&lt;="&amp;W$3,Solicitudes!$E$3:$E$502,"&gt;="&amp;W$3,Solicitudes!$G$3:$G$502,"Solicitada")+COUNTIFS(Solicitudes!$A$3:$A$502,$A88,Solicitudes!$D$3:$D$502,"&lt;="&amp;W$3,Solicitudes!$E$3:$E$502,"&gt;="&amp;W$3,Solicitudes!$G$3:$G$502,"Planificada")&gt;0,"P",""))))</f>
        <v/>
      </c>
      <c r="X88" s="27">
        <f>IF(OR(X$3="",$A88=""),"",IF(COUNTIFS(Solicitudes!$A$3:$A$502,$A88,Solicitudes!$D$3:$D$502,"&lt;="&amp;X$3,Solicitudes!$E$3:$E$502,"&gt;="&amp;X$3,Solicitudes!$G$3:$G$502,"Aprobada",Solicitudes!$L$3:$L$502,"&lt;&gt;Licencia",Solicitudes!$L$3:$L$502,"&lt;&gt;Ausencia")&gt;0,"V",IF(COUNTIFS(Solicitudes!$A$3:$A$502,$A88,Solicitudes!$D$3:$D$502,"&lt;="&amp;X$3,Solicitudes!$E$3:$E$502,"&gt;="&amp;X$3,Solicitudes!$G$3:$G$502,"Aprobada",Solicitudes!$L$3:$L$502,"Licencia")+COUNTIFS(Solicitudes!$A$3:$A$502,$A88,Solicitudes!$D$3:$D$502,"&lt;="&amp;X$3,Solicitudes!$E$3:$E$502,"&gt;="&amp;X$3,Solicitudes!$G$3:$G$502,"Aprobada",Solicitudes!$L$3:$L$502,"Ausencia")&gt;0,"L",IF(COUNTIFS(Solicitudes!$A$3:$A$502,$A88,Solicitudes!$D$3:$D$502,"&lt;="&amp;X$3,Solicitudes!$E$3:$E$502,"&gt;="&amp;X$3,Solicitudes!$G$3:$G$502,"Solicitada")+COUNTIFS(Solicitudes!$A$3:$A$502,$A88,Solicitudes!$D$3:$D$502,"&lt;="&amp;X$3,Solicitudes!$E$3:$E$502,"&gt;="&amp;X$3,Solicitudes!$G$3:$G$502,"Planificada")&gt;0,"P",""))))</f>
        <v/>
      </c>
      <c r="Y88" s="27">
        <f>IF(OR(Y$3="",$A88=""),"",IF(COUNTIFS(Solicitudes!$A$3:$A$502,$A88,Solicitudes!$D$3:$D$502,"&lt;="&amp;Y$3,Solicitudes!$E$3:$E$502,"&gt;="&amp;Y$3,Solicitudes!$G$3:$G$502,"Aprobada",Solicitudes!$L$3:$L$502,"&lt;&gt;Licencia",Solicitudes!$L$3:$L$502,"&lt;&gt;Ausencia")&gt;0,"V",IF(COUNTIFS(Solicitudes!$A$3:$A$502,$A88,Solicitudes!$D$3:$D$502,"&lt;="&amp;Y$3,Solicitudes!$E$3:$E$502,"&gt;="&amp;Y$3,Solicitudes!$G$3:$G$502,"Aprobada",Solicitudes!$L$3:$L$502,"Licencia")+COUNTIFS(Solicitudes!$A$3:$A$502,$A88,Solicitudes!$D$3:$D$502,"&lt;="&amp;Y$3,Solicitudes!$E$3:$E$502,"&gt;="&amp;Y$3,Solicitudes!$G$3:$G$502,"Aprobada",Solicitudes!$L$3:$L$502,"Ausencia")&gt;0,"L",IF(COUNTIFS(Solicitudes!$A$3:$A$502,$A88,Solicitudes!$D$3:$D$502,"&lt;="&amp;Y$3,Solicitudes!$E$3:$E$502,"&gt;="&amp;Y$3,Solicitudes!$G$3:$G$502,"Solicitada")+COUNTIFS(Solicitudes!$A$3:$A$502,$A88,Solicitudes!$D$3:$D$502,"&lt;="&amp;Y$3,Solicitudes!$E$3:$E$502,"&gt;="&amp;Y$3,Solicitudes!$G$3:$G$502,"Planificada")&gt;0,"P",""))))</f>
        <v/>
      </c>
      <c r="Z88" s="27">
        <f>IF(OR(Z$3="",$A88=""),"",IF(COUNTIFS(Solicitudes!$A$3:$A$502,$A88,Solicitudes!$D$3:$D$502,"&lt;="&amp;Z$3,Solicitudes!$E$3:$E$502,"&gt;="&amp;Z$3,Solicitudes!$G$3:$G$502,"Aprobada",Solicitudes!$L$3:$L$502,"&lt;&gt;Licencia",Solicitudes!$L$3:$L$502,"&lt;&gt;Ausencia")&gt;0,"V",IF(COUNTIFS(Solicitudes!$A$3:$A$502,$A88,Solicitudes!$D$3:$D$502,"&lt;="&amp;Z$3,Solicitudes!$E$3:$E$502,"&gt;="&amp;Z$3,Solicitudes!$G$3:$G$502,"Aprobada",Solicitudes!$L$3:$L$502,"Licencia")+COUNTIFS(Solicitudes!$A$3:$A$502,$A88,Solicitudes!$D$3:$D$502,"&lt;="&amp;Z$3,Solicitudes!$E$3:$E$502,"&gt;="&amp;Z$3,Solicitudes!$G$3:$G$502,"Aprobada",Solicitudes!$L$3:$L$502,"Ausencia")&gt;0,"L",IF(COUNTIFS(Solicitudes!$A$3:$A$502,$A88,Solicitudes!$D$3:$D$502,"&lt;="&amp;Z$3,Solicitudes!$E$3:$E$502,"&gt;="&amp;Z$3,Solicitudes!$G$3:$G$502,"Solicitada")+COUNTIFS(Solicitudes!$A$3:$A$502,$A88,Solicitudes!$D$3:$D$502,"&lt;="&amp;Z$3,Solicitudes!$E$3:$E$502,"&gt;="&amp;Z$3,Solicitudes!$G$3:$G$502,"Planificada")&gt;0,"P",""))))</f>
        <v/>
      </c>
      <c r="AA88" s="27">
        <f>IF(OR(AA$3="",$A88=""),"",IF(COUNTIFS(Solicitudes!$A$3:$A$502,$A88,Solicitudes!$D$3:$D$502,"&lt;="&amp;AA$3,Solicitudes!$E$3:$E$502,"&gt;="&amp;AA$3,Solicitudes!$G$3:$G$502,"Aprobada",Solicitudes!$L$3:$L$502,"&lt;&gt;Licencia",Solicitudes!$L$3:$L$502,"&lt;&gt;Ausencia")&gt;0,"V",IF(COUNTIFS(Solicitudes!$A$3:$A$502,$A88,Solicitudes!$D$3:$D$502,"&lt;="&amp;AA$3,Solicitudes!$E$3:$E$502,"&gt;="&amp;AA$3,Solicitudes!$G$3:$G$502,"Aprobada",Solicitudes!$L$3:$L$502,"Licencia")+COUNTIFS(Solicitudes!$A$3:$A$502,$A88,Solicitudes!$D$3:$D$502,"&lt;="&amp;AA$3,Solicitudes!$E$3:$E$502,"&gt;="&amp;AA$3,Solicitudes!$G$3:$G$502,"Aprobada",Solicitudes!$L$3:$L$502,"Ausencia")&gt;0,"L",IF(COUNTIFS(Solicitudes!$A$3:$A$502,$A88,Solicitudes!$D$3:$D$502,"&lt;="&amp;AA$3,Solicitudes!$E$3:$E$502,"&gt;="&amp;AA$3,Solicitudes!$G$3:$G$502,"Solicitada")+COUNTIFS(Solicitudes!$A$3:$A$502,$A88,Solicitudes!$D$3:$D$502,"&lt;="&amp;AA$3,Solicitudes!$E$3:$E$502,"&gt;="&amp;AA$3,Solicitudes!$G$3:$G$502,"Planificada")&gt;0,"P",""))))</f>
        <v/>
      </c>
      <c r="AB88" s="27">
        <f>IF(OR(AB$3="",$A88=""),"",IF(COUNTIFS(Solicitudes!$A$3:$A$502,$A88,Solicitudes!$D$3:$D$502,"&lt;="&amp;AB$3,Solicitudes!$E$3:$E$502,"&gt;="&amp;AB$3,Solicitudes!$G$3:$G$502,"Aprobada",Solicitudes!$L$3:$L$502,"&lt;&gt;Licencia",Solicitudes!$L$3:$L$502,"&lt;&gt;Ausencia")&gt;0,"V",IF(COUNTIFS(Solicitudes!$A$3:$A$502,$A88,Solicitudes!$D$3:$D$502,"&lt;="&amp;AB$3,Solicitudes!$E$3:$E$502,"&gt;="&amp;AB$3,Solicitudes!$G$3:$G$502,"Aprobada",Solicitudes!$L$3:$L$502,"Licencia")+COUNTIFS(Solicitudes!$A$3:$A$502,$A88,Solicitudes!$D$3:$D$502,"&lt;="&amp;AB$3,Solicitudes!$E$3:$E$502,"&gt;="&amp;AB$3,Solicitudes!$G$3:$G$502,"Aprobada",Solicitudes!$L$3:$L$502,"Ausencia")&gt;0,"L",IF(COUNTIFS(Solicitudes!$A$3:$A$502,$A88,Solicitudes!$D$3:$D$502,"&lt;="&amp;AB$3,Solicitudes!$E$3:$E$502,"&gt;="&amp;AB$3,Solicitudes!$G$3:$G$502,"Solicitada")+COUNTIFS(Solicitudes!$A$3:$A$502,$A88,Solicitudes!$D$3:$D$502,"&lt;="&amp;AB$3,Solicitudes!$E$3:$E$502,"&gt;="&amp;AB$3,Solicitudes!$G$3:$G$502,"Planificada")&gt;0,"P",""))))</f>
        <v/>
      </c>
      <c r="AC88" s="27">
        <f>IF(OR(AC$3="",$A88=""),"",IF(COUNTIFS(Solicitudes!$A$3:$A$502,$A88,Solicitudes!$D$3:$D$502,"&lt;="&amp;AC$3,Solicitudes!$E$3:$E$502,"&gt;="&amp;AC$3,Solicitudes!$G$3:$G$502,"Aprobada",Solicitudes!$L$3:$L$502,"&lt;&gt;Licencia",Solicitudes!$L$3:$L$502,"&lt;&gt;Ausencia")&gt;0,"V",IF(COUNTIFS(Solicitudes!$A$3:$A$502,$A88,Solicitudes!$D$3:$D$502,"&lt;="&amp;AC$3,Solicitudes!$E$3:$E$502,"&gt;="&amp;AC$3,Solicitudes!$G$3:$G$502,"Aprobada",Solicitudes!$L$3:$L$502,"Licencia")+COUNTIFS(Solicitudes!$A$3:$A$502,$A88,Solicitudes!$D$3:$D$502,"&lt;="&amp;AC$3,Solicitudes!$E$3:$E$502,"&gt;="&amp;AC$3,Solicitudes!$G$3:$G$502,"Aprobada",Solicitudes!$L$3:$L$502,"Ausencia")&gt;0,"L",IF(COUNTIFS(Solicitudes!$A$3:$A$502,$A88,Solicitudes!$D$3:$D$502,"&lt;="&amp;AC$3,Solicitudes!$E$3:$E$502,"&gt;="&amp;AC$3,Solicitudes!$G$3:$G$502,"Solicitada")+COUNTIFS(Solicitudes!$A$3:$A$502,$A88,Solicitudes!$D$3:$D$502,"&lt;="&amp;AC$3,Solicitudes!$E$3:$E$502,"&gt;="&amp;AC$3,Solicitudes!$G$3:$G$502,"Planificada")&gt;0,"P",""))))</f>
        <v/>
      </c>
      <c r="AD88" s="27">
        <f>IF(OR(AD$3="",$A88=""),"",IF(COUNTIFS(Solicitudes!$A$3:$A$502,$A88,Solicitudes!$D$3:$D$502,"&lt;="&amp;AD$3,Solicitudes!$E$3:$E$502,"&gt;="&amp;AD$3,Solicitudes!$G$3:$G$502,"Aprobada",Solicitudes!$L$3:$L$502,"&lt;&gt;Licencia",Solicitudes!$L$3:$L$502,"&lt;&gt;Ausencia")&gt;0,"V",IF(COUNTIFS(Solicitudes!$A$3:$A$502,$A88,Solicitudes!$D$3:$D$502,"&lt;="&amp;AD$3,Solicitudes!$E$3:$E$502,"&gt;="&amp;AD$3,Solicitudes!$G$3:$G$502,"Aprobada",Solicitudes!$L$3:$L$502,"Licencia")+COUNTIFS(Solicitudes!$A$3:$A$502,$A88,Solicitudes!$D$3:$D$502,"&lt;="&amp;AD$3,Solicitudes!$E$3:$E$502,"&gt;="&amp;AD$3,Solicitudes!$G$3:$G$502,"Aprobada",Solicitudes!$L$3:$L$502,"Ausencia")&gt;0,"L",IF(COUNTIFS(Solicitudes!$A$3:$A$502,$A88,Solicitudes!$D$3:$D$502,"&lt;="&amp;AD$3,Solicitudes!$E$3:$E$502,"&gt;="&amp;AD$3,Solicitudes!$G$3:$G$502,"Solicitada")+COUNTIFS(Solicitudes!$A$3:$A$502,$A88,Solicitudes!$D$3:$D$502,"&lt;="&amp;AD$3,Solicitudes!$E$3:$E$502,"&gt;="&amp;AD$3,Solicitudes!$G$3:$G$502,"Planificada")&gt;0,"P",""))))</f>
        <v/>
      </c>
      <c r="AE88" s="27">
        <f>IF(OR(AE$3="",$A88=""),"",IF(COUNTIFS(Solicitudes!$A$3:$A$502,$A88,Solicitudes!$D$3:$D$502,"&lt;="&amp;AE$3,Solicitudes!$E$3:$E$502,"&gt;="&amp;AE$3,Solicitudes!$G$3:$G$502,"Aprobada",Solicitudes!$L$3:$L$502,"&lt;&gt;Licencia",Solicitudes!$L$3:$L$502,"&lt;&gt;Ausencia")&gt;0,"V",IF(COUNTIFS(Solicitudes!$A$3:$A$502,$A88,Solicitudes!$D$3:$D$502,"&lt;="&amp;AE$3,Solicitudes!$E$3:$E$502,"&gt;="&amp;AE$3,Solicitudes!$G$3:$G$502,"Aprobada",Solicitudes!$L$3:$L$502,"Licencia")+COUNTIFS(Solicitudes!$A$3:$A$502,$A88,Solicitudes!$D$3:$D$502,"&lt;="&amp;AE$3,Solicitudes!$E$3:$E$502,"&gt;="&amp;AE$3,Solicitudes!$G$3:$G$502,"Aprobada",Solicitudes!$L$3:$L$502,"Ausencia")&gt;0,"L",IF(COUNTIFS(Solicitudes!$A$3:$A$502,$A88,Solicitudes!$D$3:$D$502,"&lt;="&amp;AE$3,Solicitudes!$E$3:$E$502,"&gt;="&amp;AE$3,Solicitudes!$G$3:$G$502,"Solicitada")+COUNTIFS(Solicitudes!$A$3:$A$502,$A88,Solicitudes!$D$3:$D$502,"&lt;="&amp;AE$3,Solicitudes!$E$3:$E$502,"&gt;="&amp;AE$3,Solicitudes!$G$3:$G$502,"Planificada")&gt;0,"P",""))))</f>
        <v/>
      </c>
      <c r="AF88" s="27">
        <f>IF(OR(AF$3="",$A88=""),"",IF(COUNTIFS(Solicitudes!$A$3:$A$502,$A88,Solicitudes!$D$3:$D$502,"&lt;="&amp;AF$3,Solicitudes!$E$3:$E$502,"&gt;="&amp;AF$3,Solicitudes!$G$3:$G$502,"Aprobada",Solicitudes!$L$3:$L$502,"&lt;&gt;Licencia",Solicitudes!$L$3:$L$502,"&lt;&gt;Ausencia")&gt;0,"V",IF(COUNTIFS(Solicitudes!$A$3:$A$502,$A88,Solicitudes!$D$3:$D$502,"&lt;="&amp;AF$3,Solicitudes!$E$3:$E$502,"&gt;="&amp;AF$3,Solicitudes!$G$3:$G$502,"Aprobada",Solicitudes!$L$3:$L$502,"Licencia")+COUNTIFS(Solicitudes!$A$3:$A$502,$A88,Solicitudes!$D$3:$D$502,"&lt;="&amp;AF$3,Solicitudes!$E$3:$E$502,"&gt;="&amp;AF$3,Solicitudes!$G$3:$G$502,"Aprobada",Solicitudes!$L$3:$L$502,"Ausencia")&gt;0,"L",IF(COUNTIFS(Solicitudes!$A$3:$A$502,$A88,Solicitudes!$D$3:$D$502,"&lt;="&amp;AF$3,Solicitudes!$E$3:$E$502,"&gt;="&amp;AF$3,Solicitudes!$G$3:$G$502,"Solicitada")+COUNTIFS(Solicitudes!$A$3:$A$502,$A88,Solicitudes!$D$3:$D$502,"&lt;="&amp;AF$3,Solicitudes!$E$3:$E$502,"&gt;="&amp;AF$3,Solicitudes!$G$3:$G$502,"Planificada")&gt;0,"P",""))))</f>
        <v/>
      </c>
      <c r="AG88" s="27">
        <f>IF(OR(AG$3="",$A88=""),"",IF(COUNTIFS(Solicitudes!$A$3:$A$502,$A88,Solicitudes!$D$3:$D$502,"&lt;="&amp;AG$3,Solicitudes!$E$3:$E$502,"&gt;="&amp;AG$3,Solicitudes!$G$3:$G$502,"Aprobada",Solicitudes!$L$3:$L$502,"&lt;&gt;Licencia",Solicitudes!$L$3:$L$502,"&lt;&gt;Ausencia")&gt;0,"V",IF(COUNTIFS(Solicitudes!$A$3:$A$502,$A88,Solicitudes!$D$3:$D$502,"&lt;="&amp;AG$3,Solicitudes!$E$3:$E$502,"&gt;="&amp;AG$3,Solicitudes!$G$3:$G$502,"Aprobada",Solicitudes!$L$3:$L$502,"Licencia")+COUNTIFS(Solicitudes!$A$3:$A$502,$A88,Solicitudes!$D$3:$D$502,"&lt;="&amp;AG$3,Solicitudes!$E$3:$E$502,"&gt;="&amp;AG$3,Solicitudes!$G$3:$G$502,"Aprobada",Solicitudes!$L$3:$L$502,"Ausencia")&gt;0,"L",IF(COUNTIFS(Solicitudes!$A$3:$A$502,$A88,Solicitudes!$D$3:$D$502,"&lt;="&amp;AG$3,Solicitudes!$E$3:$E$502,"&gt;="&amp;AG$3,Solicitudes!$G$3:$G$502,"Solicitada")+COUNTIFS(Solicitudes!$A$3:$A$502,$A88,Solicitudes!$D$3:$D$502,"&lt;="&amp;AG$3,Solicitudes!$E$3:$E$502,"&gt;="&amp;AG$3,Solicitudes!$G$3:$G$502,"Planificada")&gt;0,"P",""))))</f>
        <v/>
      </c>
    </row>
    <row r="89">
      <c r="A89">
        <f>IF(Saldos!A89="","",Saldos!A89)</f>
        <v/>
      </c>
      <c r="B89">
        <f>IF(A89="","",Saldos!B89)</f>
        <v/>
      </c>
      <c r="C89" s="27">
        <f>IF(OR(C$3="",$A89=""),"",IF(COUNTIFS(Solicitudes!$A$3:$A$502,$A89,Solicitudes!$D$3:$D$502,"&lt;="&amp;C$3,Solicitudes!$E$3:$E$502,"&gt;="&amp;C$3,Solicitudes!$G$3:$G$502,"Aprobada",Solicitudes!$L$3:$L$502,"&lt;&gt;Licencia",Solicitudes!$L$3:$L$502,"&lt;&gt;Ausencia")&gt;0,"V",IF(COUNTIFS(Solicitudes!$A$3:$A$502,$A89,Solicitudes!$D$3:$D$502,"&lt;="&amp;C$3,Solicitudes!$E$3:$E$502,"&gt;="&amp;C$3,Solicitudes!$G$3:$G$502,"Aprobada",Solicitudes!$L$3:$L$502,"Licencia")+COUNTIFS(Solicitudes!$A$3:$A$502,$A89,Solicitudes!$D$3:$D$502,"&lt;="&amp;C$3,Solicitudes!$E$3:$E$502,"&gt;="&amp;C$3,Solicitudes!$G$3:$G$502,"Aprobada",Solicitudes!$L$3:$L$502,"Ausencia")&gt;0,"L",IF(COUNTIFS(Solicitudes!$A$3:$A$502,$A89,Solicitudes!$D$3:$D$502,"&lt;="&amp;C$3,Solicitudes!$E$3:$E$502,"&gt;="&amp;C$3,Solicitudes!$G$3:$G$502,"Solicitada")+COUNTIFS(Solicitudes!$A$3:$A$502,$A89,Solicitudes!$D$3:$D$502,"&lt;="&amp;C$3,Solicitudes!$E$3:$E$502,"&gt;="&amp;C$3,Solicitudes!$G$3:$G$502,"Planificada")&gt;0,"P",""))))</f>
        <v/>
      </c>
      <c r="D89" s="27">
        <f>IF(OR(D$3="",$A89=""),"",IF(COUNTIFS(Solicitudes!$A$3:$A$502,$A89,Solicitudes!$D$3:$D$502,"&lt;="&amp;D$3,Solicitudes!$E$3:$E$502,"&gt;="&amp;D$3,Solicitudes!$G$3:$G$502,"Aprobada",Solicitudes!$L$3:$L$502,"&lt;&gt;Licencia",Solicitudes!$L$3:$L$502,"&lt;&gt;Ausencia")&gt;0,"V",IF(COUNTIFS(Solicitudes!$A$3:$A$502,$A89,Solicitudes!$D$3:$D$502,"&lt;="&amp;D$3,Solicitudes!$E$3:$E$502,"&gt;="&amp;D$3,Solicitudes!$G$3:$G$502,"Aprobada",Solicitudes!$L$3:$L$502,"Licencia")+COUNTIFS(Solicitudes!$A$3:$A$502,$A89,Solicitudes!$D$3:$D$502,"&lt;="&amp;D$3,Solicitudes!$E$3:$E$502,"&gt;="&amp;D$3,Solicitudes!$G$3:$G$502,"Aprobada",Solicitudes!$L$3:$L$502,"Ausencia")&gt;0,"L",IF(COUNTIFS(Solicitudes!$A$3:$A$502,$A89,Solicitudes!$D$3:$D$502,"&lt;="&amp;D$3,Solicitudes!$E$3:$E$502,"&gt;="&amp;D$3,Solicitudes!$G$3:$G$502,"Solicitada")+COUNTIFS(Solicitudes!$A$3:$A$502,$A89,Solicitudes!$D$3:$D$502,"&lt;="&amp;D$3,Solicitudes!$E$3:$E$502,"&gt;="&amp;D$3,Solicitudes!$G$3:$G$502,"Planificada")&gt;0,"P",""))))</f>
        <v/>
      </c>
      <c r="E89" s="27">
        <f>IF(OR(E$3="",$A89=""),"",IF(COUNTIFS(Solicitudes!$A$3:$A$502,$A89,Solicitudes!$D$3:$D$502,"&lt;="&amp;E$3,Solicitudes!$E$3:$E$502,"&gt;="&amp;E$3,Solicitudes!$G$3:$G$502,"Aprobada",Solicitudes!$L$3:$L$502,"&lt;&gt;Licencia",Solicitudes!$L$3:$L$502,"&lt;&gt;Ausencia")&gt;0,"V",IF(COUNTIFS(Solicitudes!$A$3:$A$502,$A89,Solicitudes!$D$3:$D$502,"&lt;="&amp;E$3,Solicitudes!$E$3:$E$502,"&gt;="&amp;E$3,Solicitudes!$G$3:$G$502,"Aprobada",Solicitudes!$L$3:$L$502,"Licencia")+COUNTIFS(Solicitudes!$A$3:$A$502,$A89,Solicitudes!$D$3:$D$502,"&lt;="&amp;E$3,Solicitudes!$E$3:$E$502,"&gt;="&amp;E$3,Solicitudes!$G$3:$G$502,"Aprobada",Solicitudes!$L$3:$L$502,"Ausencia")&gt;0,"L",IF(COUNTIFS(Solicitudes!$A$3:$A$502,$A89,Solicitudes!$D$3:$D$502,"&lt;="&amp;E$3,Solicitudes!$E$3:$E$502,"&gt;="&amp;E$3,Solicitudes!$G$3:$G$502,"Solicitada")+COUNTIFS(Solicitudes!$A$3:$A$502,$A89,Solicitudes!$D$3:$D$502,"&lt;="&amp;E$3,Solicitudes!$E$3:$E$502,"&gt;="&amp;E$3,Solicitudes!$G$3:$G$502,"Planificada")&gt;0,"P",""))))</f>
        <v/>
      </c>
      <c r="F89" s="27">
        <f>IF(OR(F$3="",$A89=""),"",IF(COUNTIFS(Solicitudes!$A$3:$A$502,$A89,Solicitudes!$D$3:$D$502,"&lt;="&amp;F$3,Solicitudes!$E$3:$E$502,"&gt;="&amp;F$3,Solicitudes!$G$3:$G$502,"Aprobada",Solicitudes!$L$3:$L$502,"&lt;&gt;Licencia",Solicitudes!$L$3:$L$502,"&lt;&gt;Ausencia")&gt;0,"V",IF(COUNTIFS(Solicitudes!$A$3:$A$502,$A89,Solicitudes!$D$3:$D$502,"&lt;="&amp;F$3,Solicitudes!$E$3:$E$502,"&gt;="&amp;F$3,Solicitudes!$G$3:$G$502,"Aprobada",Solicitudes!$L$3:$L$502,"Licencia")+COUNTIFS(Solicitudes!$A$3:$A$502,$A89,Solicitudes!$D$3:$D$502,"&lt;="&amp;F$3,Solicitudes!$E$3:$E$502,"&gt;="&amp;F$3,Solicitudes!$G$3:$G$502,"Aprobada",Solicitudes!$L$3:$L$502,"Ausencia")&gt;0,"L",IF(COUNTIFS(Solicitudes!$A$3:$A$502,$A89,Solicitudes!$D$3:$D$502,"&lt;="&amp;F$3,Solicitudes!$E$3:$E$502,"&gt;="&amp;F$3,Solicitudes!$G$3:$G$502,"Solicitada")+COUNTIFS(Solicitudes!$A$3:$A$502,$A89,Solicitudes!$D$3:$D$502,"&lt;="&amp;F$3,Solicitudes!$E$3:$E$502,"&gt;="&amp;F$3,Solicitudes!$G$3:$G$502,"Planificada")&gt;0,"P",""))))</f>
        <v/>
      </c>
      <c r="G89" s="27">
        <f>IF(OR(G$3="",$A89=""),"",IF(COUNTIFS(Solicitudes!$A$3:$A$502,$A89,Solicitudes!$D$3:$D$502,"&lt;="&amp;G$3,Solicitudes!$E$3:$E$502,"&gt;="&amp;G$3,Solicitudes!$G$3:$G$502,"Aprobada",Solicitudes!$L$3:$L$502,"&lt;&gt;Licencia",Solicitudes!$L$3:$L$502,"&lt;&gt;Ausencia")&gt;0,"V",IF(COUNTIFS(Solicitudes!$A$3:$A$502,$A89,Solicitudes!$D$3:$D$502,"&lt;="&amp;G$3,Solicitudes!$E$3:$E$502,"&gt;="&amp;G$3,Solicitudes!$G$3:$G$502,"Aprobada",Solicitudes!$L$3:$L$502,"Licencia")+COUNTIFS(Solicitudes!$A$3:$A$502,$A89,Solicitudes!$D$3:$D$502,"&lt;="&amp;G$3,Solicitudes!$E$3:$E$502,"&gt;="&amp;G$3,Solicitudes!$G$3:$G$502,"Aprobada",Solicitudes!$L$3:$L$502,"Ausencia")&gt;0,"L",IF(COUNTIFS(Solicitudes!$A$3:$A$502,$A89,Solicitudes!$D$3:$D$502,"&lt;="&amp;G$3,Solicitudes!$E$3:$E$502,"&gt;="&amp;G$3,Solicitudes!$G$3:$G$502,"Solicitada")+COUNTIFS(Solicitudes!$A$3:$A$502,$A89,Solicitudes!$D$3:$D$502,"&lt;="&amp;G$3,Solicitudes!$E$3:$E$502,"&gt;="&amp;G$3,Solicitudes!$G$3:$G$502,"Planificada")&gt;0,"P",""))))</f>
        <v/>
      </c>
      <c r="H89" s="27">
        <f>IF(OR(H$3="",$A89=""),"",IF(COUNTIFS(Solicitudes!$A$3:$A$502,$A89,Solicitudes!$D$3:$D$502,"&lt;="&amp;H$3,Solicitudes!$E$3:$E$502,"&gt;="&amp;H$3,Solicitudes!$G$3:$G$502,"Aprobada",Solicitudes!$L$3:$L$502,"&lt;&gt;Licencia",Solicitudes!$L$3:$L$502,"&lt;&gt;Ausencia")&gt;0,"V",IF(COUNTIFS(Solicitudes!$A$3:$A$502,$A89,Solicitudes!$D$3:$D$502,"&lt;="&amp;H$3,Solicitudes!$E$3:$E$502,"&gt;="&amp;H$3,Solicitudes!$G$3:$G$502,"Aprobada",Solicitudes!$L$3:$L$502,"Licencia")+COUNTIFS(Solicitudes!$A$3:$A$502,$A89,Solicitudes!$D$3:$D$502,"&lt;="&amp;H$3,Solicitudes!$E$3:$E$502,"&gt;="&amp;H$3,Solicitudes!$G$3:$G$502,"Aprobada",Solicitudes!$L$3:$L$502,"Ausencia")&gt;0,"L",IF(COUNTIFS(Solicitudes!$A$3:$A$502,$A89,Solicitudes!$D$3:$D$502,"&lt;="&amp;H$3,Solicitudes!$E$3:$E$502,"&gt;="&amp;H$3,Solicitudes!$G$3:$G$502,"Solicitada")+COUNTIFS(Solicitudes!$A$3:$A$502,$A89,Solicitudes!$D$3:$D$502,"&lt;="&amp;H$3,Solicitudes!$E$3:$E$502,"&gt;="&amp;H$3,Solicitudes!$G$3:$G$502,"Planificada")&gt;0,"P",""))))</f>
        <v/>
      </c>
      <c r="I89" s="27">
        <f>IF(OR(I$3="",$A89=""),"",IF(COUNTIFS(Solicitudes!$A$3:$A$502,$A89,Solicitudes!$D$3:$D$502,"&lt;="&amp;I$3,Solicitudes!$E$3:$E$502,"&gt;="&amp;I$3,Solicitudes!$G$3:$G$502,"Aprobada",Solicitudes!$L$3:$L$502,"&lt;&gt;Licencia",Solicitudes!$L$3:$L$502,"&lt;&gt;Ausencia")&gt;0,"V",IF(COUNTIFS(Solicitudes!$A$3:$A$502,$A89,Solicitudes!$D$3:$D$502,"&lt;="&amp;I$3,Solicitudes!$E$3:$E$502,"&gt;="&amp;I$3,Solicitudes!$G$3:$G$502,"Aprobada",Solicitudes!$L$3:$L$502,"Licencia")+COUNTIFS(Solicitudes!$A$3:$A$502,$A89,Solicitudes!$D$3:$D$502,"&lt;="&amp;I$3,Solicitudes!$E$3:$E$502,"&gt;="&amp;I$3,Solicitudes!$G$3:$G$502,"Aprobada",Solicitudes!$L$3:$L$502,"Ausencia")&gt;0,"L",IF(COUNTIFS(Solicitudes!$A$3:$A$502,$A89,Solicitudes!$D$3:$D$502,"&lt;="&amp;I$3,Solicitudes!$E$3:$E$502,"&gt;="&amp;I$3,Solicitudes!$G$3:$G$502,"Solicitada")+COUNTIFS(Solicitudes!$A$3:$A$502,$A89,Solicitudes!$D$3:$D$502,"&lt;="&amp;I$3,Solicitudes!$E$3:$E$502,"&gt;="&amp;I$3,Solicitudes!$G$3:$G$502,"Planificada")&gt;0,"P",""))))</f>
        <v/>
      </c>
      <c r="J89" s="27">
        <f>IF(OR(J$3="",$A89=""),"",IF(COUNTIFS(Solicitudes!$A$3:$A$502,$A89,Solicitudes!$D$3:$D$502,"&lt;="&amp;J$3,Solicitudes!$E$3:$E$502,"&gt;="&amp;J$3,Solicitudes!$G$3:$G$502,"Aprobada",Solicitudes!$L$3:$L$502,"&lt;&gt;Licencia",Solicitudes!$L$3:$L$502,"&lt;&gt;Ausencia")&gt;0,"V",IF(COUNTIFS(Solicitudes!$A$3:$A$502,$A89,Solicitudes!$D$3:$D$502,"&lt;="&amp;J$3,Solicitudes!$E$3:$E$502,"&gt;="&amp;J$3,Solicitudes!$G$3:$G$502,"Aprobada",Solicitudes!$L$3:$L$502,"Licencia")+COUNTIFS(Solicitudes!$A$3:$A$502,$A89,Solicitudes!$D$3:$D$502,"&lt;="&amp;J$3,Solicitudes!$E$3:$E$502,"&gt;="&amp;J$3,Solicitudes!$G$3:$G$502,"Aprobada",Solicitudes!$L$3:$L$502,"Ausencia")&gt;0,"L",IF(COUNTIFS(Solicitudes!$A$3:$A$502,$A89,Solicitudes!$D$3:$D$502,"&lt;="&amp;J$3,Solicitudes!$E$3:$E$502,"&gt;="&amp;J$3,Solicitudes!$G$3:$G$502,"Solicitada")+COUNTIFS(Solicitudes!$A$3:$A$502,$A89,Solicitudes!$D$3:$D$502,"&lt;="&amp;J$3,Solicitudes!$E$3:$E$502,"&gt;="&amp;J$3,Solicitudes!$G$3:$G$502,"Planificada")&gt;0,"P",""))))</f>
        <v/>
      </c>
      <c r="K89" s="27">
        <f>IF(OR(K$3="",$A89=""),"",IF(COUNTIFS(Solicitudes!$A$3:$A$502,$A89,Solicitudes!$D$3:$D$502,"&lt;="&amp;K$3,Solicitudes!$E$3:$E$502,"&gt;="&amp;K$3,Solicitudes!$G$3:$G$502,"Aprobada",Solicitudes!$L$3:$L$502,"&lt;&gt;Licencia",Solicitudes!$L$3:$L$502,"&lt;&gt;Ausencia")&gt;0,"V",IF(COUNTIFS(Solicitudes!$A$3:$A$502,$A89,Solicitudes!$D$3:$D$502,"&lt;="&amp;K$3,Solicitudes!$E$3:$E$502,"&gt;="&amp;K$3,Solicitudes!$G$3:$G$502,"Aprobada",Solicitudes!$L$3:$L$502,"Licencia")+COUNTIFS(Solicitudes!$A$3:$A$502,$A89,Solicitudes!$D$3:$D$502,"&lt;="&amp;K$3,Solicitudes!$E$3:$E$502,"&gt;="&amp;K$3,Solicitudes!$G$3:$G$502,"Aprobada",Solicitudes!$L$3:$L$502,"Ausencia")&gt;0,"L",IF(COUNTIFS(Solicitudes!$A$3:$A$502,$A89,Solicitudes!$D$3:$D$502,"&lt;="&amp;K$3,Solicitudes!$E$3:$E$502,"&gt;="&amp;K$3,Solicitudes!$G$3:$G$502,"Solicitada")+COUNTIFS(Solicitudes!$A$3:$A$502,$A89,Solicitudes!$D$3:$D$502,"&lt;="&amp;K$3,Solicitudes!$E$3:$E$502,"&gt;="&amp;K$3,Solicitudes!$G$3:$G$502,"Planificada")&gt;0,"P",""))))</f>
        <v/>
      </c>
      <c r="L89" s="27">
        <f>IF(OR(L$3="",$A89=""),"",IF(COUNTIFS(Solicitudes!$A$3:$A$502,$A89,Solicitudes!$D$3:$D$502,"&lt;="&amp;L$3,Solicitudes!$E$3:$E$502,"&gt;="&amp;L$3,Solicitudes!$G$3:$G$502,"Aprobada",Solicitudes!$L$3:$L$502,"&lt;&gt;Licencia",Solicitudes!$L$3:$L$502,"&lt;&gt;Ausencia")&gt;0,"V",IF(COUNTIFS(Solicitudes!$A$3:$A$502,$A89,Solicitudes!$D$3:$D$502,"&lt;="&amp;L$3,Solicitudes!$E$3:$E$502,"&gt;="&amp;L$3,Solicitudes!$G$3:$G$502,"Aprobada",Solicitudes!$L$3:$L$502,"Licencia")+COUNTIFS(Solicitudes!$A$3:$A$502,$A89,Solicitudes!$D$3:$D$502,"&lt;="&amp;L$3,Solicitudes!$E$3:$E$502,"&gt;="&amp;L$3,Solicitudes!$G$3:$G$502,"Aprobada",Solicitudes!$L$3:$L$502,"Ausencia")&gt;0,"L",IF(COUNTIFS(Solicitudes!$A$3:$A$502,$A89,Solicitudes!$D$3:$D$502,"&lt;="&amp;L$3,Solicitudes!$E$3:$E$502,"&gt;="&amp;L$3,Solicitudes!$G$3:$G$502,"Solicitada")+COUNTIFS(Solicitudes!$A$3:$A$502,$A89,Solicitudes!$D$3:$D$502,"&lt;="&amp;L$3,Solicitudes!$E$3:$E$502,"&gt;="&amp;L$3,Solicitudes!$G$3:$G$502,"Planificada")&gt;0,"P",""))))</f>
        <v/>
      </c>
      <c r="M89" s="27">
        <f>IF(OR(M$3="",$A89=""),"",IF(COUNTIFS(Solicitudes!$A$3:$A$502,$A89,Solicitudes!$D$3:$D$502,"&lt;="&amp;M$3,Solicitudes!$E$3:$E$502,"&gt;="&amp;M$3,Solicitudes!$G$3:$G$502,"Aprobada",Solicitudes!$L$3:$L$502,"&lt;&gt;Licencia",Solicitudes!$L$3:$L$502,"&lt;&gt;Ausencia")&gt;0,"V",IF(COUNTIFS(Solicitudes!$A$3:$A$502,$A89,Solicitudes!$D$3:$D$502,"&lt;="&amp;M$3,Solicitudes!$E$3:$E$502,"&gt;="&amp;M$3,Solicitudes!$G$3:$G$502,"Aprobada",Solicitudes!$L$3:$L$502,"Licencia")+COUNTIFS(Solicitudes!$A$3:$A$502,$A89,Solicitudes!$D$3:$D$502,"&lt;="&amp;M$3,Solicitudes!$E$3:$E$502,"&gt;="&amp;M$3,Solicitudes!$G$3:$G$502,"Aprobada",Solicitudes!$L$3:$L$502,"Ausencia")&gt;0,"L",IF(COUNTIFS(Solicitudes!$A$3:$A$502,$A89,Solicitudes!$D$3:$D$502,"&lt;="&amp;M$3,Solicitudes!$E$3:$E$502,"&gt;="&amp;M$3,Solicitudes!$G$3:$G$502,"Solicitada")+COUNTIFS(Solicitudes!$A$3:$A$502,$A89,Solicitudes!$D$3:$D$502,"&lt;="&amp;M$3,Solicitudes!$E$3:$E$502,"&gt;="&amp;M$3,Solicitudes!$G$3:$G$502,"Planificada")&gt;0,"P",""))))</f>
        <v/>
      </c>
      <c r="N89" s="27">
        <f>IF(OR(N$3="",$A89=""),"",IF(COUNTIFS(Solicitudes!$A$3:$A$502,$A89,Solicitudes!$D$3:$D$502,"&lt;="&amp;N$3,Solicitudes!$E$3:$E$502,"&gt;="&amp;N$3,Solicitudes!$G$3:$G$502,"Aprobada",Solicitudes!$L$3:$L$502,"&lt;&gt;Licencia",Solicitudes!$L$3:$L$502,"&lt;&gt;Ausencia")&gt;0,"V",IF(COUNTIFS(Solicitudes!$A$3:$A$502,$A89,Solicitudes!$D$3:$D$502,"&lt;="&amp;N$3,Solicitudes!$E$3:$E$502,"&gt;="&amp;N$3,Solicitudes!$G$3:$G$502,"Aprobada",Solicitudes!$L$3:$L$502,"Licencia")+COUNTIFS(Solicitudes!$A$3:$A$502,$A89,Solicitudes!$D$3:$D$502,"&lt;="&amp;N$3,Solicitudes!$E$3:$E$502,"&gt;="&amp;N$3,Solicitudes!$G$3:$G$502,"Aprobada",Solicitudes!$L$3:$L$502,"Ausencia")&gt;0,"L",IF(COUNTIFS(Solicitudes!$A$3:$A$502,$A89,Solicitudes!$D$3:$D$502,"&lt;="&amp;N$3,Solicitudes!$E$3:$E$502,"&gt;="&amp;N$3,Solicitudes!$G$3:$G$502,"Solicitada")+COUNTIFS(Solicitudes!$A$3:$A$502,$A89,Solicitudes!$D$3:$D$502,"&lt;="&amp;N$3,Solicitudes!$E$3:$E$502,"&gt;="&amp;N$3,Solicitudes!$G$3:$G$502,"Planificada")&gt;0,"P",""))))</f>
        <v/>
      </c>
      <c r="O89" s="27">
        <f>IF(OR(O$3="",$A89=""),"",IF(COUNTIFS(Solicitudes!$A$3:$A$502,$A89,Solicitudes!$D$3:$D$502,"&lt;="&amp;O$3,Solicitudes!$E$3:$E$502,"&gt;="&amp;O$3,Solicitudes!$G$3:$G$502,"Aprobada",Solicitudes!$L$3:$L$502,"&lt;&gt;Licencia",Solicitudes!$L$3:$L$502,"&lt;&gt;Ausencia")&gt;0,"V",IF(COUNTIFS(Solicitudes!$A$3:$A$502,$A89,Solicitudes!$D$3:$D$502,"&lt;="&amp;O$3,Solicitudes!$E$3:$E$502,"&gt;="&amp;O$3,Solicitudes!$G$3:$G$502,"Aprobada",Solicitudes!$L$3:$L$502,"Licencia")+COUNTIFS(Solicitudes!$A$3:$A$502,$A89,Solicitudes!$D$3:$D$502,"&lt;="&amp;O$3,Solicitudes!$E$3:$E$502,"&gt;="&amp;O$3,Solicitudes!$G$3:$G$502,"Aprobada",Solicitudes!$L$3:$L$502,"Ausencia")&gt;0,"L",IF(COUNTIFS(Solicitudes!$A$3:$A$502,$A89,Solicitudes!$D$3:$D$502,"&lt;="&amp;O$3,Solicitudes!$E$3:$E$502,"&gt;="&amp;O$3,Solicitudes!$G$3:$G$502,"Solicitada")+COUNTIFS(Solicitudes!$A$3:$A$502,$A89,Solicitudes!$D$3:$D$502,"&lt;="&amp;O$3,Solicitudes!$E$3:$E$502,"&gt;="&amp;O$3,Solicitudes!$G$3:$G$502,"Planificada")&gt;0,"P",""))))</f>
        <v/>
      </c>
      <c r="P89" s="27">
        <f>IF(OR(P$3="",$A89=""),"",IF(COUNTIFS(Solicitudes!$A$3:$A$502,$A89,Solicitudes!$D$3:$D$502,"&lt;="&amp;P$3,Solicitudes!$E$3:$E$502,"&gt;="&amp;P$3,Solicitudes!$G$3:$G$502,"Aprobada",Solicitudes!$L$3:$L$502,"&lt;&gt;Licencia",Solicitudes!$L$3:$L$502,"&lt;&gt;Ausencia")&gt;0,"V",IF(COUNTIFS(Solicitudes!$A$3:$A$502,$A89,Solicitudes!$D$3:$D$502,"&lt;="&amp;P$3,Solicitudes!$E$3:$E$502,"&gt;="&amp;P$3,Solicitudes!$G$3:$G$502,"Aprobada",Solicitudes!$L$3:$L$502,"Licencia")+COUNTIFS(Solicitudes!$A$3:$A$502,$A89,Solicitudes!$D$3:$D$502,"&lt;="&amp;P$3,Solicitudes!$E$3:$E$502,"&gt;="&amp;P$3,Solicitudes!$G$3:$G$502,"Aprobada",Solicitudes!$L$3:$L$502,"Ausencia")&gt;0,"L",IF(COUNTIFS(Solicitudes!$A$3:$A$502,$A89,Solicitudes!$D$3:$D$502,"&lt;="&amp;P$3,Solicitudes!$E$3:$E$502,"&gt;="&amp;P$3,Solicitudes!$G$3:$G$502,"Solicitada")+COUNTIFS(Solicitudes!$A$3:$A$502,$A89,Solicitudes!$D$3:$D$502,"&lt;="&amp;P$3,Solicitudes!$E$3:$E$502,"&gt;="&amp;P$3,Solicitudes!$G$3:$G$502,"Planificada")&gt;0,"P",""))))</f>
        <v/>
      </c>
      <c r="Q89" s="27">
        <f>IF(OR(Q$3="",$A89=""),"",IF(COUNTIFS(Solicitudes!$A$3:$A$502,$A89,Solicitudes!$D$3:$D$502,"&lt;="&amp;Q$3,Solicitudes!$E$3:$E$502,"&gt;="&amp;Q$3,Solicitudes!$G$3:$G$502,"Aprobada",Solicitudes!$L$3:$L$502,"&lt;&gt;Licencia",Solicitudes!$L$3:$L$502,"&lt;&gt;Ausencia")&gt;0,"V",IF(COUNTIFS(Solicitudes!$A$3:$A$502,$A89,Solicitudes!$D$3:$D$502,"&lt;="&amp;Q$3,Solicitudes!$E$3:$E$502,"&gt;="&amp;Q$3,Solicitudes!$G$3:$G$502,"Aprobada",Solicitudes!$L$3:$L$502,"Licencia")+COUNTIFS(Solicitudes!$A$3:$A$502,$A89,Solicitudes!$D$3:$D$502,"&lt;="&amp;Q$3,Solicitudes!$E$3:$E$502,"&gt;="&amp;Q$3,Solicitudes!$G$3:$G$502,"Aprobada",Solicitudes!$L$3:$L$502,"Ausencia")&gt;0,"L",IF(COUNTIFS(Solicitudes!$A$3:$A$502,$A89,Solicitudes!$D$3:$D$502,"&lt;="&amp;Q$3,Solicitudes!$E$3:$E$502,"&gt;="&amp;Q$3,Solicitudes!$G$3:$G$502,"Solicitada")+COUNTIFS(Solicitudes!$A$3:$A$502,$A89,Solicitudes!$D$3:$D$502,"&lt;="&amp;Q$3,Solicitudes!$E$3:$E$502,"&gt;="&amp;Q$3,Solicitudes!$G$3:$G$502,"Planificada")&gt;0,"P",""))))</f>
        <v/>
      </c>
      <c r="R89" s="27">
        <f>IF(OR(R$3="",$A89=""),"",IF(COUNTIFS(Solicitudes!$A$3:$A$502,$A89,Solicitudes!$D$3:$D$502,"&lt;="&amp;R$3,Solicitudes!$E$3:$E$502,"&gt;="&amp;R$3,Solicitudes!$G$3:$G$502,"Aprobada",Solicitudes!$L$3:$L$502,"&lt;&gt;Licencia",Solicitudes!$L$3:$L$502,"&lt;&gt;Ausencia")&gt;0,"V",IF(COUNTIFS(Solicitudes!$A$3:$A$502,$A89,Solicitudes!$D$3:$D$502,"&lt;="&amp;R$3,Solicitudes!$E$3:$E$502,"&gt;="&amp;R$3,Solicitudes!$G$3:$G$502,"Aprobada",Solicitudes!$L$3:$L$502,"Licencia")+COUNTIFS(Solicitudes!$A$3:$A$502,$A89,Solicitudes!$D$3:$D$502,"&lt;="&amp;R$3,Solicitudes!$E$3:$E$502,"&gt;="&amp;R$3,Solicitudes!$G$3:$G$502,"Aprobada",Solicitudes!$L$3:$L$502,"Ausencia")&gt;0,"L",IF(COUNTIFS(Solicitudes!$A$3:$A$502,$A89,Solicitudes!$D$3:$D$502,"&lt;="&amp;R$3,Solicitudes!$E$3:$E$502,"&gt;="&amp;R$3,Solicitudes!$G$3:$G$502,"Solicitada")+COUNTIFS(Solicitudes!$A$3:$A$502,$A89,Solicitudes!$D$3:$D$502,"&lt;="&amp;R$3,Solicitudes!$E$3:$E$502,"&gt;="&amp;R$3,Solicitudes!$G$3:$G$502,"Planificada")&gt;0,"P",""))))</f>
        <v/>
      </c>
      <c r="S89" s="27">
        <f>IF(OR(S$3="",$A89=""),"",IF(COUNTIFS(Solicitudes!$A$3:$A$502,$A89,Solicitudes!$D$3:$D$502,"&lt;="&amp;S$3,Solicitudes!$E$3:$E$502,"&gt;="&amp;S$3,Solicitudes!$G$3:$G$502,"Aprobada",Solicitudes!$L$3:$L$502,"&lt;&gt;Licencia",Solicitudes!$L$3:$L$502,"&lt;&gt;Ausencia")&gt;0,"V",IF(COUNTIFS(Solicitudes!$A$3:$A$502,$A89,Solicitudes!$D$3:$D$502,"&lt;="&amp;S$3,Solicitudes!$E$3:$E$502,"&gt;="&amp;S$3,Solicitudes!$G$3:$G$502,"Aprobada",Solicitudes!$L$3:$L$502,"Licencia")+COUNTIFS(Solicitudes!$A$3:$A$502,$A89,Solicitudes!$D$3:$D$502,"&lt;="&amp;S$3,Solicitudes!$E$3:$E$502,"&gt;="&amp;S$3,Solicitudes!$G$3:$G$502,"Aprobada",Solicitudes!$L$3:$L$502,"Ausencia")&gt;0,"L",IF(COUNTIFS(Solicitudes!$A$3:$A$502,$A89,Solicitudes!$D$3:$D$502,"&lt;="&amp;S$3,Solicitudes!$E$3:$E$502,"&gt;="&amp;S$3,Solicitudes!$G$3:$G$502,"Solicitada")+COUNTIFS(Solicitudes!$A$3:$A$502,$A89,Solicitudes!$D$3:$D$502,"&lt;="&amp;S$3,Solicitudes!$E$3:$E$502,"&gt;="&amp;S$3,Solicitudes!$G$3:$G$502,"Planificada")&gt;0,"P",""))))</f>
        <v/>
      </c>
      <c r="T89" s="27">
        <f>IF(OR(T$3="",$A89=""),"",IF(COUNTIFS(Solicitudes!$A$3:$A$502,$A89,Solicitudes!$D$3:$D$502,"&lt;="&amp;T$3,Solicitudes!$E$3:$E$502,"&gt;="&amp;T$3,Solicitudes!$G$3:$G$502,"Aprobada",Solicitudes!$L$3:$L$502,"&lt;&gt;Licencia",Solicitudes!$L$3:$L$502,"&lt;&gt;Ausencia")&gt;0,"V",IF(COUNTIFS(Solicitudes!$A$3:$A$502,$A89,Solicitudes!$D$3:$D$502,"&lt;="&amp;T$3,Solicitudes!$E$3:$E$502,"&gt;="&amp;T$3,Solicitudes!$G$3:$G$502,"Aprobada",Solicitudes!$L$3:$L$502,"Licencia")+COUNTIFS(Solicitudes!$A$3:$A$502,$A89,Solicitudes!$D$3:$D$502,"&lt;="&amp;T$3,Solicitudes!$E$3:$E$502,"&gt;="&amp;T$3,Solicitudes!$G$3:$G$502,"Aprobada",Solicitudes!$L$3:$L$502,"Ausencia")&gt;0,"L",IF(COUNTIFS(Solicitudes!$A$3:$A$502,$A89,Solicitudes!$D$3:$D$502,"&lt;="&amp;T$3,Solicitudes!$E$3:$E$502,"&gt;="&amp;T$3,Solicitudes!$G$3:$G$502,"Solicitada")+COUNTIFS(Solicitudes!$A$3:$A$502,$A89,Solicitudes!$D$3:$D$502,"&lt;="&amp;T$3,Solicitudes!$E$3:$E$502,"&gt;="&amp;T$3,Solicitudes!$G$3:$G$502,"Planificada")&gt;0,"P",""))))</f>
        <v/>
      </c>
      <c r="U89" s="27">
        <f>IF(OR(U$3="",$A89=""),"",IF(COUNTIFS(Solicitudes!$A$3:$A$502,$A89,Solicitudes!$D$3:$D$502,"&lt;="&amp;U$3,Solicitudes!$E$3:$E$502,"&gt;="&amp;U$3,Solicitudes!$G$3:$G$502,"Aprobada",Solicitudes!$L$3:$L$502,"&lt;&gt;Licencia",Solicitudes!$L$3:$L$502,"&lt;&gt;Ausencia")&gt;0,"V",IF(COUNTIFS(Solicitudes!$A$3:$A$502,$A89,Solicitudes!$D$3:$D$502,"&lt;="&amp;U$3,Solicitudes!$E$3:$E$502,"&gt;="&amp;U$3,Solicitudes!$G$3:$G$502,"Aprobada",Solicitudes!$L$3:$L$502,"Licencia")+COUNTIFS(Solicitudes!$A$3:$A$502,$A89,Solicitudes!$D$3:$D$502,"&lt;="&amp;U$3,Solicitudes!$E$3:$E$502,"&gt;="&amp;U$3,Solicitudes!$G$3:$G$502,"Aprobada",Solicitudes!$L$3:$L$502,"Ausencia")&gt;0,"L",IF(COUNTIFS(Solicitudes!$A$3:$A$502,$A89,Solicitudes!$D$3:$D$502,"&lt;="&amp;U$3,Solicitudes!$E$3:$E$502,"&gt;="&amp;U$3,Solicitudes!$G$3:$G$502,"Solicitada")+COUNTIFS(Solicitudes!$A$3:$A$502,$A89,Solicitudes!$D$3:$D$502,"&lt;="&amp;U$3,Solicitudes!$E$3:$E$502,"&gt;="&amp;U$3,Solicitudes!$G$3:$G$502,"Planificada")&gt;0,"P",""))))</f>
        <v/>
      </c>
      <c r="V89" s="27">
        <f>IF(OR(V$3="",$A89=""),"",IF(COUNTIFS(Solicitudes!$A$3:$A$502,$A89,Solicitudes!$D$3:$D$502,"&lt;="&amp;V$3,Solicitudes!$E$3:$E$502,"&gt;="&amp;V$3,Solicitudes!$G$3:$G$502,"Aprobada",Solicitudes!$L$3:$L$502,"&lt;&gt;Licencia",Solicitudes!$L$3:$L$502,"&lt;&gt;Ausencia")&gt;0,"V",IF(COUNTIFS(Solicitudes!$A$3:$A$502,$A89,Solicitudes!$D$3:$D$502,"&lt;="&amp;V$3,Solicitudes!$E$3:$E$502,"&gt;="&amp;V$3,Solicitudes!$G$3:$G$502,"Aprobada",Solicitudes!$L$3:$L$502,"Licencia")+COUNTIFS(Solicitudes!$A$3:$A$502,$A89,Solicitudes!$D$3:$D$502,"&lt;="&amp;V$3,Solicitudes!$E$3:$E$502,"&gt;="&amp;V$3,Solicitudes!$G$3:$G$502,"Aprobada",Solicitudes!$L$3:$L$502,"Ausencia")&gt;0,"L",IF(COUNTIFS(Solicitudes!$A$3:$A$502,$A89,Solicitudes!$D$3:$D$502,"&lt;="&amp;V$3,Solicitudes!$E$3:$E$502,"&gt;="&amp;V$3,Solicitudes!$G$3:$G$502,"Solicitada")+COUNTIFS(Solicitudes!$A$3:$A$502,$A89,Solicitudes!$D$3:$D$502,"&lt;="&amp;V$3,Solicitudes!$E$3:$E$502,"&gt;="&amp;V$3,Solicitudes!$G$3:$G$502,"Planificada")&gt;0,"P",""))))</f>
        <v/>
      </c>
      <c r="W89" s="27">
        <f>IF(OR(W$3="",$A89=""),"",IF(COUNTIFS(Solicitudes!$A$3:$A$502,$A89,Solicitudes!$D$3:$D$502,"&lt;="&amp;W$3,Solicitudes!$E$3:$E$502,"&gt;="&amp;W$3,Solicitudes!$G$3:$G$502,"Aprobada",Solicitudes!$L$3:$L$502,"&lt;&gt;Licencia",Solicitudes!$L$3:$L$502,"&lt;&gt;Ausencia")&gt;0,"V",IF(COUNTIFS(Solicitudes!$A$3:$A$502,$A89,Solicitudes!$D$3:$D$502,"&lt;="&amp;W$3,Solicitudes!$E$3:$E$502,"&gt;="&amp;W$3,Solicitudes!$G$3:$G$502,"Aprobada",Solicitudes!$L$3:$L$502,"Licencia")+COUNTIFS(Solicitudes!$A$3:$A$502,$A89,Solicitudes!$D$3:$D$502,"&lt;="&amp;W$3,Solicitudes!$E$3:$E$502,"&gt;="&amp;W$3,Solicitudes!$G$3:$G$502,"Aprobada",Solicitudes!$L$3:$L$502,"Ausencia")&gt;0,"L",IF(COUNTIFS(Solicitudes!$A$3:$A$502,$A89,Solicitudes!$D$3:$D$502,"&lt;="&amp;W$3,Solicitudes!$E$3:$E$502,"&gt;="&amp;W$3,Solicitudes!$G$3:$G$502,"Solicitada")+COUNTIFS(Solicitudes!$A$3:$A$502,$A89,Solicitudes!$D$3:$D$502,"&lt;="&amp;W$3,Solicitudes!$E$3:$E$502,"&gt;="&amp;W$3,Solicitudes!$G$3:$G$502,"Planificada")&gt;0,"P",""))))</f>
        <v/>
      </c>
      <c r="X89" s="27">
        <f>IF(OR(X$3="",$A89=""),"",IF(COUNTIFS(Solicitudes!$A$3:$A$502,$A89,Solicitudes!$D$3:$D$502,"&lt;="&amp;X$3,Solicitudes!$E$3:$E$502,"&gt;="&amp;X$3,Solicitudes!$G$3:$G$502,"Aprobada",Solicitudes!$L$3:$L$502,"&lt;&gt;Licencia",Solicitudes!$L$3:$L$502,"&lt;&gt;Ausencia")&gt;0,"V",IF(COUNTIFS(Solicitudes!$A$3:$A$502,$A89,Solicitudes!$D$3:$D$502,"&lt;="&amp;X$3,Solicitudes!$E$3:$E$502,"&gt;="&amp;X$3,Solicitudes!$G$3:$G$502,"Aprobada",Solicitudes!$L$3:$L$502,"Licencia")+COUNTIFS(Solicitudes!$A$3:$A$502,$A89,Solicitudes!$D$3:$D$502,"&lt;="&amp;X$3,Solicitudes!$E$3:$E$502,"&gt;="&amp;X$3,Solicitudes!$G$3:$G$502,"Aprobada",Solicitudes!$L$3:$L$502,"Ausencia")&gt;0,"L",IF(COUNTIFS(Solicitudes!$A$3:$A$502,$A89,Solicitudes!$D$3:$D$502,"&lt;="&amp;X$3,Solicitudes!$E$3:$E$502,"&gt;="&amp;X$3,Solicitudes!$G$3:$G$502,"Solicitada")+COUNTIFS(Solicitudes!$A$3:$A$502,$A89,Solicitudes!$D$3:$D$502,"&lt;="&amp;X$3,Solicitudes!$E$3:$E$502,"&gt;="&amp;X$3,Solicitudes!$G$3:$G$502,"Planificada")&gt;0,"P",""))))</f>
        <v/>
      </c>
      <c r="Y89" s="27">
        <f>IF(OR(Y$3="",$A89=""),"",IF(COUNTIFS(Solicitudes!$A$3:$A$502,$A89,Solicitudes!$D$3:$D$502,"&lt;="&amp;Y$3,Solicitudes!$E$3:$E$502,"&gt;="&amp;Y$3,Solicitudes!$G$3:$G$502,"Aprobada",Solicitudes!$L$3:$L$502,"&lt;&gt;Licencia",Solicitudes!$L$3:$L$502,"&lt;&gt;Ausencia")&gt;0,"V",IF(COUNTIFS(Solicitudes!$A$3:$A$502,$A89,Solicitudes!$D$3:$D$502,"&lt;="&amp;Y$3,Solicitudes!$E$3:$E$502,"&gt;="&amp;Y$3,Solicitudes!$G$3:$G$502,"Aprobada",Solicitudes!$L$3:$L$502,"Licencia")+COUNTIFS(Solicitudes!$A$3:$A$502,$A89,Solicitudes!$D$3:$D$502,"&lt;="&amp;Y$3,Solicitudes!$E$3:$E$502,"&gt;="&amp;Y$3,Solicitudes!$G$3:$G$502,"Aprobada",Solicitudes!$L$3:$L$502,"Ausencia")&gt;0,"L",IF(COUNTIFS(Solicitudes!$A$3:$A$502,$A89,Solicitudes!$D$3:$D$502,"&lt;="&amp;Y$3,Solicitudes!$E$3:$E$502,"&gt;="&amp;Y$3,Solicitudes!$G$3:$G$502,"Solicitada")+COUNTIFS(Solicitudes!$A$3:$A$502,$A89,Solicitudes!$D$3:$D$502,"&lt;="&amp;Y$3,Solicitudes!$E$3:$E$502,"&gt;="&amp;Y$3,Solicitudes!$G$3:$G$502,"Planificada")&gt;0,"P",""))))</f>
        <v/>
      </c>
      <c r="Z89" s="27">
        <f>IF(OR(Z$3="",$A89=""),"",IF(COUNTIFS(Solicitudes!$A$3:$A$502,$A89,Solicitudes!$D$3:$D$502,"&lt;="&amp;Z$3,Solicitudes!$E$3:$E$502,"&gt;="&amp;Z$3,Solicitudes!$G$3:$G$502,"Aprobada",Solicitudes!$L$3:$L$502,"&lt;&gt;Licencia",Solicitudes!$L$3:$L$502,"&lt;&gt;Ausencia")&gt;0,"V",IF(COUNTIFS(Solicitudes!$A$3:$A$502,$A89,Solicitudes!$D$3:$D$502,"&lt;="&amp;Z$3,Solicitudes!$E$3:$E$502,"&gt;="&amp;Z$3,Solicitudes!$G$3:$G$502,"Aprobada",Solicitudes!$L$3:$L$502,"Licencia")+COUNTIFS(Solicitudes!$A$3:$A$502,$A89,Solicitudes!$D$3:$D$502,"&lt;="&amp;Z$3,Solicitudes!$E$3:$E$502,"&gt;="&amp;Z$3,Solicitudes!$G$3:$G$502,"Aprobada",Solicitudes!$L$3:$L$502,"Ausencia")&gt;0,"L",IF(COUNTIFS(Solicitudes!$A$3:$A$502,$A89,Solicitudes!$D$3:$D$502,"&lt;="&amp;Z$3,Solicitudes!$E$3:$E$502,"&gt;="&amp;Z$3,Solicitudes!$G$3:$G$502,"Solicitada")+COUNTIFS(Solicitudes!$A$3:$A$502,$A89,Solicitudes!$D$3:$D$502,"&lt;="&amp;Z$3,Solicitudes!$E$3:$E$502,"&gt;="&amp;Z$3,Solicitudes!$G$3:$G$502,"Planificada")&gt;0,"P",""))))</f>
        <v/>
      </c>
      <c r="AA89" s="27">
        <f>IF(OR(AA$3="",$A89=""),"",IF(COUNTIFS(Solicitudes!$A$3:$A$502,$A89,Solicitudes!$D$3:$D$502,"&lt;="&amp;AA$3,Solicitudes!$E$3:$E$502,"&gt;="&amp;AA$3,Solicitudes!$G$3:$G$502,"Aprobada",Solicitudes!$L$3:$L$502,"&lt;&gt;Licencia",Solicitudes!$L$3:$L$502,"&lt;&gt;Ausencia")&gt;0,"V",IF(COUNTIFS(Solicitudes!$A$3:$A$502,$A89,Solicitudes!$D$3:$D$502,"&lt;="&amp;AA$3,Solicitudes!$E$3:$E$502,"&gt;="&amp;AA$3,Solicitudes!$G$3:$G$502,"Aprobada",Solicitudes!$L$3:$L$502,"Licencia")+COUNTIFS(Solicitudes!$A$3:$A$502,$A89,Solicitudes!$D$3:$D$502,"&lt;="&amp;AA$3,Solicitudes!$E$3:$E$502,"&gt;="&amp;AA$3,Solicitudes!$G$3:$G$502,"Aprobada",Solicitudes!$L$3:$L$502,"Ausencia")&gt;0,"L",IF(COUNTIFS(Solicitudes!$A$3:$A$502,$A89,Solicitudes!$D$3:$D$502,"&lt;="&amp;AA$3,Solicitudes!$E$3:$E$502,"&gt;="&amp;AA$3,Solicitudes!$G$3:$G$502,"Solicitada")+COUNTIFS(Solicitudes!$A$3:$A$502,$A89,Solicitudes!$D$3:$D$502,"&lt;="&amp;AA$3,Solicitudes!$E$3:$E$502,"&gt;="&amp;AA$3,Solicitudes!$G$3:$G$502,"Planificada")&gt;0,"P",""))))</f>
        <v/>
      </c>
      <c r="AB89" s="27">
        <f>IF(OR(AB$3="",$A89=""),"",IF(COUNTIFS(Solicitudes!$A$3:$A$502,$A89,Solicitudes!$D$3:$D$502,"&lt;="&amp;AB$3,Solicitudes!$E$3:$E$502,"&gt;="&amp;AB$3,Solicitudes!$G$3:$G$502,"Aprobada",Solicitudes!$L$3:$L$502,"&lt;&gt;Licencia",Solicitudes!$L$3:$L$502,"&lt;&gt;Ausencia")&gt;0,"V",IF(COUNTIFS(Solicitudes!$A$3:$A$502,$A89,Solicitudes!$D$3:$D$502,"&lt;="&amp;AB$3,Solicitudes!$E$3:$E$502,"&gt;="&amp;AB$3,Solicitudes!$G$3:$G$502,"Aprobada",Solicitudes!$L$3:$L$502,"Licencia")+COUNTIFS(Solicitudes!$A$3:$A$502,$A89,Solicitudes!$D$3:$D$502,"&lt;="&amp;AB$3,Solicitudes!$E$3:$E$502,"&gt;="&amp;AB$3,Solicitudes!$G$3:$G$502,"Aprobada",Solicitudes!$L$3:$L$502,"Ausencia")&gt;0,"L",IF(COUNTIFS(Solicitudes!$A$3:$A$502,$A89,Solicitudes!$D$3:$D$502,"&lt;="&amp;AB$3,Solicitudes!$E$3:$E$502,"&gt;="&amp;AB$3,Solicitudes!$G$3:$G$502,"Solicitada")+COUNTIFS(Solicitudes!$A$3:$A$502,$A89,Solicitudes!$D$3:$D$502,"&lt;="&amp;AB$3,Solicitudes!$E$3:$E$502,"&gt;="&amp;AB$3,Solicitudes!$G$3:$G$502,"Planificada")&gt;0,"P",""))))</f>
        <v/>
      </c>
      <c r="AC89" s="27">
        <f>IF(OR(AC$3="",$A89=""),"",IF(COUNTIFS(Solicitudes!$A$3:$A$502,$A89,Solicitudes!$D$3:$D$502,"&lt;="&amp;AC$3,Solicitudes!$E$3:$E$502,"&gt;="&amp;AC$3,Solicitudes!$G$3:$G$502,"Aprobada",Solicitudes!$L$3:$L$502,"&lt;&gt;Licencia",Solicitudes!$L$3:$L$502,"&lt;&gt;Ausencia")&gt;0,"V",IF(COUNTIFS(Solicitudes!$A$3:$A$502,$A89,Solicitudes!$D$3:$D$502,"&lt;="&amp;AC$3,Solicitudes!$E$3:$E$502,"&gt;="&amp;AC$3,Solicitudes!$G$3:$G$502,"Aprobada",Solicitudes!$L$3:$L$502,"Licencia")+COUNTIFS(Solicitudes!$A$3:$A$502,$A89,Solicitudes!$D$3:$D$502,"&lt;="&amp;AC$3,Solicitudes!$E$3:$E$502,"&gt;="&amp;AC$3,Solicitudes!$G$3:$G$502,"Aprobada",Solicitudes!$L$3:$L$502,"Ausencia")&gt;0,"L",IF(COUNTIFS(Solicitudes!$A$3:$A$502,$A89,Solicitudes!$D$3:$D$502,"&lt;="&amp;AC$3,Solicitudes!$E$3:$E$502,"&gt;="&amp;AC$3,Solicitudes!$G$3:$G$502,"Solicitada")+COUNTIFS(Solicitudes!$A$3:$A$502,$A89,Solicitudes!$D$3:$D$502,"&lt;="&amp;AC$3,Solicitudes!$E$3:$E$502,"&gt;="&amp;AC$3,Solicitudes!$G$3:$G$502,"Planificada")&gt;0,"P",""))))</f>
        <v/>
      </c>
      <c r="AD89" s="27">
        <f>IF(OR(AD$3="",$A89=""),"",IF(COUNTIFS(Solicitudes!$A$3:$A$502,$A89,Solicitudes!$D$3:$D$502,"&lt;="&amp;AD$3,Solicitudes!$E$3:$E$502,"&gt;="&amp;AD$3,Solicitudes!$G$3:$G$502,"Aprobada",Solicitudes!$L$3:$L$502,"&lt;&gt;Licencia",Solicitudes!$L$3:$L$502,"&lt;&gt;Ausencia")&gt;0,"V",IF(COUNTIFS(Solicitudes!$A$3:$A$502,$A89,Solicitudes!$D$3:$D$502,"&lt;="&amp;AD$3,Solicitudes!$E$3:$E$502,"&gt;="&amp;AD$3,Solicitudes!$G$3:$G$502,"Aprobada",Solicitudes!$L$3:$L$502,"Licencia")+COUNTIFS(Solicitudes!$A$3:$A$502,$A89,Solicitudes!$D$3:$D$502,"&lt;="&amp;AD$3,Solicitudes!$E$3:$E$502,"&gt;="&amp;AD$3,Solicitudes!$G$3:$G$502,"Aprobada",Solicitudes!$L$3:$L$502,"Ausencia")&gt;0,"L",IF(COUNTIFS(Solicitudes!$A$3:$A$502,$A89,Solicitudes!$D$3:$D$502,"&lt;="&amp;AD$3,Solicitudes!$E$3:$E$502,"&gt;="&amp;AD$3,Solicitudes!$G$3:$G$502,"Solicitada")+COUNTIFS(Solicitudes!$A$3:$A$502,$A89,Solicitudes!$D$3:$D$502,"&lt;="&amp;AD$3,Solicitudes!$E$3:$E$502,"&gt;="&amp;AD$3,Solicitudes!$G$3:$G$502,"Planificada")&gt;0,"P",""))))</f>
        <v/>
      </c>
      <c r="AE89" s="27">
        <f>IF(OR(AE$3="",$A89=""),"",IF(COUNTIFS(Solicitudes!$A$3:$A$502,$A89,Solicitudes!$D$3:$D$502,"&lt;="&amp;AE$3,Solicitudes!$E$3:$E$502,"&gt;="&amp;AE$3,Solicitudes!$G$3:$G$502,"Aprobada",Solicitudes!$L$3:$L$502,"&lt;&gt;Licencia",Solicitudes!$L$3:$L$502,"&lt;&gt;Ausencia")&gt;0,"V",IF(COUNTIFS(Solicitudes!$A$3:$A$502,$A89,Solicitudes!$D$3:$D$502,"&lt;="&amp;AE$3,Solicitudes!$E$3:$E$502,"&gt;="&amp;AE$3,Solicitudes!$G$3:$G$502,"Aprobada",Solicitudes!$L$3:$L$502,"Licencia")+COUNTIFS(Solicitudes!$A$3:$A$502,$A89,Solicitudes!$D$3:$D$502,"&lt;="&amp;AE$3,Solicitudes!$E$3:$E$502,"&gt;="&amp;AE$3,Solicitudes!$G$3:$G$502,"Aprobada",Solicitudes!$L$3:$L$502,"Ausencia")&gt;0,"L",IF(COUNTIFS(Solicitudes!$A$3:$A$502,$A89,Solicitudes!$D$3:$D$502,"&lt;="&amp;AE$3,Solicitudes!$E$3:$E$502,"&gt;="&amp;AE$3,Solicitudes!$G$3:$G$502,"Solicitada")+COUNTIFS(Solicitudes!$A$3:$A$502,$A89,Solicitudes!$D$3:$D$502,"&lt;="&amp;AE$3,Solicitudes!$E$3:$E$502,"&gt;="&amp;AE$3,Solicitudes!$G$3:$G$502,"Planificada")&gt;0,"P",""))))</f>
        <v/>
      </c>
      <c r="AF89" s="27">
        <f>IF(OR(AF$3="",$A89=""),"",IF(COUNTIFS(Solicitudes!$A$3:$A$502,$A89,Solicitudes!$D$3:$D$502,"&lt;="&amp;AF$3,Solicitudes!$E$3:$E$502,"&gt;="&amp;AF$3,Solicitudes!$G$3:$G$502,"Aprobada",Solicitudes!$L$3:$L$502,"&lt;&gt;Licencia",Solicitudes!$L$3:$L$502,"&lt;&gt;Ausencia")&gt;0,"V",IF(COUNTIFS(Solicitudes!$A$3:$A$502,$A89,Solicitudes!$D$3:$D$502,"&lt;="&amp;AF$3,Solicitudes!$E$3:$E$502,"&gt;="&amp;AF$3,Solicitudes!$G$3:$G$502,"Aprobada",Solicitudes!$L$3:$L$502,"Licencia")+COUNTIFS(Solicitudes!$A$3:$A$502,$A89,Solicitudes!$D$3:$D$502,"&lt;="&amp;AF$3,Solicitudes!$E$3:$E$502,"&gt;="&amp;AF$3,Solicitudes!$G$3:$G$502,"Aprobada",Solicitudes!$L$3:$L$502,"Ausencia")&gt;0,"L",IF(COUNTIFS(Solicitudes!$A$3:$A$502,$A89,Solicitudes!$D$3:$D$502,"&lt;="&amp;AF$3,Solicitudes!$E$3:$E$502,"&gt;="&amp;AF$3,Solicitudes!$G$3:$G$502,"Solicitada")+COUNTIFS(Solicitudes!$A$3:$A$502,$A89,Solicitudes!$D$3:$D$502,"&lt;="&amp;AF$3,Solicitudes!$E$3:$E$502,"&gt;="&amp;AF$3,Solicitudes!$G$3:$G$502,"Planificada")&gt;0,"P",""))))</f>
        <v/>
      </c>
      <c r="AG89" s="27">
        <f>IF(OR(AG$3="",$A89=""),"",IF(COUNTIFS(Solicitudes!$A$3:$A$502,$A89,Solicitudes!$D$3:$D$502,"&lt;="&amp;AG$3,Solicitudes!$E$3:$E$502,"&gt;="&amp;AG$3,Solicitudes!$G$3:$G$502,"Aprobada",Solicitudes!$L$3:$L$502,"&lt;&gt;Licencia",Solicitudes!$L$3:$L$502,"&lt;&gt;Ausencia")&gt;0,"V",IF(COUNTIFS(Solicitudes!$A$3:$A$502,$A89,Solicitudes!$D$3:$D$502,"&lt;="&amp;AG$3,Solicitudes!$E$3:$E$502,"&gt;="&amp;AG$3,Solicitudes!$G$3:$G$502,"Aprobada",Solicitudes!$L$3:$L$502,"Licencia")+COUNTIFS(Solicitudes!$A$3:$A$502,$A89,Solicitudes!$D$3:$D$502,"&lt;="&amp;AG$3,Solicitudes!$E$3:$E$502,"&gt;="&amp;AG$3,Solicitudes!$G$3:$G$502,"Aprobada",Solicitudes!$L$3:$L$502,"Ausencia")&gt;0,"L",IF(COUNTIFS(Solicitudes!$A$3:$A$502,$A89,Solicitudes!$D$3:$D$502,"&lt;="&amp;AG$3,Solicitudes!$E$3:$E$502,"&gt;="&amp;AG$3,Solicitudes!$G$3:$G$502,"Solicitada")+COUNTIFS(Solicitudes!$A$3:$A$502,$A89,Solicitudes!$D$3:$D$502,"&lt;="&amp;AG$3,Solicitudes!$E$3:$E$502,"&gt;="&amp;AG$3,Solicitudes!$G$3:$G$502,"Planificada")&gt;0,"P",""))))</f>
        <v/>
      </c>
    </row>
    <row r="90">
      <c r="A90">
        <f>IF(Saldos!A90="","",Saldos!A90)</f>
        <v/>
      </c>
      <c r="B90">
        <f>IF(A90="","",Saldos!B90)</f>
        <v/>
      </c>
      <c r="C90" s="27">
        <f>IF(OR(C$3="",$A90=""),"",IF(COUNTIFS(Solicitudes!$A$3:$A$502,$A90,Solicitudes!$D$3:$D$502,"&lt;="&amp;C$3,Solicitudes!$E$3:$E$502,"&gt;="&amp;C$3,Solicitudes!$G$3:$G$502,"Aprobada",Solicitudes!$L$3:$L$502,"&lt;&gt;Licencia",Solicitudes!$L$3:$L$502,"&lt;&gt;Ausencia")&gt;0,"V",IF(COUNTIFS(Solicitudes!$A$3:$A$502,$A90,Solicitudes!$D$3:$D$502,"&lt;="&amp;C$3,Solicitudes!$E$3:$E$502,"&gt;="&amp;C$3,Solicitudes!$G$3:$G$502,"Aprobada",Solicitudes!$L$3:$L$502,"Licencia")+COUNTIFS(Solicitudes!$A$3:$A$502,$A90,Solicitudes!$D$3:$D$502,"&lt;="&amp;C$3,Solicitudes!$E$3:$E$502,"&gt;="&amp;C$3,Solicitudes!$G$3:$G$502,"Aprobada",Solicitudes!$L$3:$L$502,"Ausencia")&gt;0,"L",IF(COUNTIFS(Solicitudes!$A$3:$A$502,$A90,Solicitudes!$D$3:$D$502,"&lt;="&amp;C$3,Solicitudes!$E$3:$E$502,"&gt;="&amp;C$3,Solicitudes!$G$3:$G$502,"Solicitada")+COUNTIFS(Solicitudes!$A$3:$A$502,$A90,Solicitudes!$D$3:$D$502,"&lt;="&amp;C$3,Solicitudes!$E$3:$E$502,"&gt;="&amp;C$3,Solicitudes!$G$3:$G$502,"Planificada")&gt;0,"P",""))))</f>
        <v/>
      </c>
      <c r="D90" s="27">
        <f>IF(OR(D$3="",$A90=""),"",IF(COUNTIFS(Solicitudes!$A$3:$A$502,$A90,Solicitudes!$D$3:$D$502,"&lt;="&amp;D$3,Solicitudes!$E$3:$E$502,"&gt;="&amp;D$3,Solicitudes!$G$3:$G$502,"Aprobada",Solicitudes!$L$3:$L$502,"&lt;&gt;Licencia",Solicitudes!$L$3:$L$502,"&lt;&gt;Ausencia")&gt;0,"V",IF(COUNTIFS(Solicitudes!$A$3:$A$502,$A90,Solicitudes!$D$3:$D$502,"&lt;="&amp;D$3,Solicitudes!$E$3:$E$502,"&gt;="&amp;D$3,Solicitudes!$G$3:$G$502,"Aprobada",Solicitudes!$L$3:$L$502,"Licencia")+COUNTIFS(Solicitudes!$A$3:$A$502,$A90,Solicitudes!$D$3:$D$502,"&lt;="&amp;D$3,Solicitudes!$E$3:$E$502,"&gt;="&amp;D$3,Solicitudes!$G$3:$G$502,"Aprobada",Solicitudes!$L$3:$L$502,"Ausencia")&gt;0,"L",IF(COUNTIFS(Solicitudes!$A$3:$A$502,$A90,Solicitudes!$D$3:$D$502,"&lt;="&amp;D$3,Solicitudes!$E$3:$E$502,"&gt;="&amp;D$3,Solicitudes!$G$3:$G$502,"Solicitada")+COUNTIFS(Solicitudes!$A$3:$A$502,$A90,Solicitudes!$D$3:$D$502,"&lt;="&amp;D$3,Solicitudes!$E$3:$E$502,"&gt;="&amp;D$3,Solicitudes!$G$3:$G$502,"Planificada")&gt;0,"P",""))))</f>
        <v/>
      </c>
      <c r="E90" s="27">
        <f>IF(OR(E$3="",$A90=""),"",IF(COUNTIFS(Solicitudes!$A$3:$A$502,$A90,Solicitudes!$D$3:$D$502,"&lt;="&amp;E$3,Solicitudes!$E$3:$E$502,"&gt;="&amp;E$3,Solicitudes!$G$3:$G$502,"Aprobada",Solicitudes!$L$3:$L$502,"&lt;&gt;Licencia",Solicitudes!$L$3:$L$502,"&lt;&gt;Ausencia")&gt;0,"V",IF(COUNTIFS(Solicitudes!$A$3:$A$502,$A90,Solicitudes!$D$3:$D$502,"&lt;="&amp;E$3,Solicitudes!$E$3:$E$502,"&gt;="&amp;E$3,Solicitudes!$G$3:$G$502,"Aprobada",Solicitudes!$L$3:$L$502,"Licencia")+COUNTIFS(Solicitudes!$A$3:$A$502,$A90,Solicitudes!$D$3:$D$502,"&lt;="&amp;E$3,Solicitudes!$E$3:$E$502,"&gt;="&amp;E$3,Solicitudes!$G$3:$G$502,"Aprobada",Solicitudes!$L$3:$L$502,"Ausencia")&gt;0,"L",IF(COUNTIFS(Solicitudes!$A$3:$A$502,$A90,Solicitudes!$D$3:$D$502,"&lt;="&amp;E$3,Solicitudes!$E$3:$E$502,"&gt;="&amp;E$3,Solicitudes!$G$3:$G$502,"Solicitada")+COUNTIFS(Solicitudes!$A$3:$A$502,$A90,Solicitudes!$D$3:$D$502,"&lt;="&amp;E$3,Solicitudes!$E$3:$E$502,"&gt;="&amp;E$3,Solicitudes!$G$3:$G$502,"Planificada")&gt;0,"P",""))))</f>
        <v/>
      </c>
      <c r="F90" s="27">
        <f>IF(OR(F$3="",$A90=""),"",IF(COUNTIFS(Solicitudes!$A$3:$A$502,$A90,Solicitudes!$D$3:$D$502,"&lt;="&amp;F$3,Solicitudes!$E$3:$E$502,"&gt;="&amp;F$3,Solicitudes!$G$3:$G$502,"Aprobada",Solicitudes!$L$3:$L$502,"&lt;&gt;Licencia",Solicitudes!$L$3:$L$502,"&lt;&gt;Ausencia")&gt;0,"V",IF(COUNTIFS(Solicitudes!$A$3:$A$502,$A90,Solicitudes!$D$3:$D$502,"&lt;="&amp;F$3,Solicitudes!$E$3:$E$502,"&gt;="&amp;F$3,Solicitudes!$G$3:$G$502,"Aprobada",Solicitudes!$L$3:$L$502,"Licencia")+COUNTIFS(Solicitudes!$A$3:$A$502,$A90,Solicitudes!$D$3:$D$502,"&lt;="&amp;F$3,Solicitudes!$E$3:$E$502,"&gt;="&amp;F$3,Solicitudes!$G$3:$G$502,"Aprobada",Solicitudes!$L$3:$L$502,"Ausencia")&gt;0,"L",IF(COUNTIFS(Solicitudes!$A$3:$A$502,$A90,Solicitudes!$D$3:$D$502,"&lt;="&amp;F$3,Solicitudes!$E$3:$E$502,"&gt;="&amp;F$3,Solicitudes!$G$3:$G$502,"Solicitada")+COUNTIFS(Solicitudes!$A$3:$A$502,$A90,Solicitudes!$D$3:$D$502,"&lt;="&amp;F$3,Solicitudes!$E$3:$E$502,"&gt;="&amp;F$3,Solicitudes!$G$3:$G$502,"Planificada")&gt;0,"P",""))))</f>
        <v/>
      </c>
      <c r="G90" s="27">
        <f>IF(OR(G$3="",$A90=""),"",IF(COUNTIFS(Solicitudes!$A$3:$A$502,$A90,Solicitudes!$D$3:$D$502,"&lt;="&amp;G$3,Solicitudes!$E$3:$E$502,"&gt;="&amp;G$3,Solicitudes!$G$3:$G$502,"Aprobada",Solicitudes!$L$3:$L$502,"&lt;&gt;Licencia",Solicitudes!$L$3:$L$502,"&lt;&gt;Ausencia")&gt;0,"V",IF(COUNTIFS(Solicitudes!$A$3:$A$502,$A90,Solicitudes!$D$3:$D$502,"&lt;="&amp;G$3,Solicitudes!$E$3:$E$502,"&gt;="&amp;G$3,Solicitudes!$G$3:$G$502,"Aprobada",Solicitudes!$L$3:$L$502,"Licencia")+COUNTIFS(Solicitudes!$A$3:$A$502,$A90,Solicitudes!$D$3:$D$502,"&lt;="&amp;G$3,Solicitudes!$E$3:$E$502,"&gt;="&amp;G$3,Solicitudes!$G$3:$G$502,"Aprobada",Solicitudes!$L$3:$L$502,"Ausencia")&gt;0,"L",IF(COUNTIFS(Solicitudes!$A$3:$A$502,$A90,Solicitudes!$D$3:$D$502,"&lt;="&amp;G$3,Solicitudes!$E$3:$E$502,"&gt;="&amp;G$3,Solicitudes!$G$3:$G$502,"Solicitada")+COUNTIFS(Solicitudes!$A$3:$A$502,$A90,Solicitudes!$D$3:$D$502,"&lt;="&amp;G$3,Solicitudes!$E$3:$E$502,"&gt;="&amp;G$3,Solicitudes!$G$3:$G$502,"Planificada")&gt;0,"P",""))))</f>
        <v/>
      </c>
      <c r="H90" s="27">
        <f>IF(OR(H$3="",$A90=""),"",IF(COUNTIFS(Solicitudes!$A$3:$A$502,$A90,Solicitudes!$D$3:$D$502,"&lt;="&amp;H$3,Solicitudes!$E$3:$E$502,"&gt;="&amp;H$3,Solicitudes!$G$3:$G$502,"Aprobada",Solicitudes!$L$3:$L$502,"&lt;&gt;Licencia",Solicitudes!$L$3:$L$502,"&lt;&gt;Ausencia")&gt;0,"V",IF(COUNTIFS(Solicitudes!$A$3:$A$502,$A90,Solicitudes!$D$3:$D$502,"&lt;="&amp;H$3,Solicitudes!$E$3:$E$502,"&gt;="&amp;H$3,Solicitudes!$G$3:$G$502,"Aprobada",Solicitudes!$L$3:$L$502,"Licencia")+COUNTIFS(Solicitudes!$A$3:$A$502,$A90,Solicitudes!$D$3:$D$502,"&lt;="&amp;H$3,Solicitudes!$E$3:$E$502,"&gt;="&amp;H$3,Solicitudes!$G$3:$G$502,"Aprobada",Solicitudes!$L$3:$L$502,"Ausencia")&gt;0,"L",IF(COUNTIFS(Solicitudes!$A$3:$A$502,$A90,Solicitudes!$D$3:$D$502,"&lt;="&amp;H$3,Solicitudes!$E$3:$E$502,"&gt;="&amp;H$3,Solicitudes!$G$3:$G$502,"Solicitada")+COUNTIFS(Solicitudes!$A$3:$A$502,$A90,Solicitudes!$D$3:$D$502,"&lt;="&amp;H$3,Solicitudes!$E$3:$E$502,"&gt;="&amp;H$3,Solicitudes!$G$3:$G$502,"Planificada")&gt;0,"P",""))))</f>
        <v/>
      </c>
      <c r="I90" s="27">
        <f>IF(OR(I$3="",$A90=""),"",IF(COUNTIFS(Solicitudes!$A$3:$A$502,$A90,Solicitudes!$D$3:$D$502,"&lt;="&amp;I$3,Solicitudes!$E$3:$E$502,"&gt;="&amp;I$3,Solicitudes!$G$3:$G$502,"Aprobada",Solicitudes!$L$3:$L$502,"&lt;&gt;Licencia",Solicitudes!$L$3:$L$502,"&lt;&gt;Ausencia")&gt;0,"V",IF(COUNTIFS(Solicitudes!$A$3:$A$502,$A90,Solicitudes!$D$3:$D$502,"&lt;="&amp;I$3,Solicitudes!$E$3:$E$502,"&gt;="&amp;I$3,Solicitudes!$G$3:$G$502,"Aprobada",Solicitudes!$L$3:$L$502,"Licencia")+COUNTIFS(Solicitudes!$A$3:$A$502,$A90,Solicitudes!$D$3:$D$502,"&lt;="&amp;I$3,Solicitudes!$E$3:$E$502,"&gt;="&amp;I$3,Solicitudes!$G$3:$G$502,"Aprobada",Solicitudes!$L$3:$L$502,"Ausencia")&gt;0,"L",IF(COUNTIFS(Solicitudes!$A$3:$A$502,$A90,Solicitudes!$D$3:$D$502,"&lt;="&amp;I$3,Solicitudes!$E$3:$E$502,"&gt;="&amp;I$3,Solicitudes!$G$3:$G$502,"Solicitada")+COUNTIFS(Solicitudes!$A$3:$A$502,$A90,Solicitudes!$D$3:$D$502,"&lt;="&amp;I$3,Solicitudes!$E$3:$E$502,"&gt;="&amp;I$3,Solicitudes!$G$3:$G$502,"Planificada")&gt;0,"P",""))))</f>
        <v/>
      </c>
      <c r="J90" s="27">
        <f>IF(OR(J$3="",$A90=""),"",IF(COUNTIFS(Solicitudes!$A$3:$A$502,$A90,Solicitudes!$D$3:$D$502,"&lt;="&amp;J$3,Solicitudes!$E$3:$E$502,"&gt;="&amp;J$3,Solicitudes!$G$3:$G$502,"Aprobada",Solicitudes!$L$3:$L$502,"&lt;&gt;Licencia",Solicitudes!$L$3:$L$502,"&lt;&gt;Ausencia")&gt;0,"V",IF(COUNTIFS(Solicitudes!$A$3:$A$502,$A90,Solicitudes!$D$3:$D$502,"&lt;="&amp;J$3,Solicitudes!$E$3:$E$502,"&gt;="&amp;J$3,Solicitudes!$G$3:$G$502,"Aprobada",Solicitudes!$L$3:$L$502,"Licencia")+COUNTIFS(Solicitudes!$A$3:$A$502,$A90,Solicitudes!$D$3:$D$502,"&lt;="&amp;J$3,Solicitudes!$E$3:$E$502,"&gt;="&amp;J$3,Solicitudes!$G$3:$G$502,"Aprobada",Solicitudes!$L$3:$L$502,"Ausencia")&gt;0,"L",IF(COUNTIFS(Solicitudes!$A$3:$A$502,$A90,Solicitudes!$D$3:$D$502,"&lt;="&amp;J$3,Solicitudes!$E$3:$E$502,"&gt;="&amp;J$3,Solicitudes!$G$3:$G$502,"Solicitada")+COUNTIFS(Solicitudes!$A$3:$A$502,$A90,Solicitudes!$D$3:$D$502,"&lt;="&amp;J$3,Solicitudes!$E$3:$E$502,"&gt;="&amp;J$3,Solicitudes!$G$3:$G$502,"Planificada")&gt;0,"P",""))))</f>
        <v/>
      </c>
      <c r="K90" s="27">
        <f>IF(OR(K$3="",$A90=""),"",IF(COUNTIFS(Solicitudes!$A$3:$A$502,$A90,Solicitudes!$D$3:$D$502,"&lt;="&amp;K$3,Solicitudes!$E$3:$E$502,"&gt;="&amp;K$3,Solicitudes!$G$3:$G$502,"Aprobada",Solicitudes!$L$3:$L$502,"&lt;&gt;Licencia",Solicitudes!$L$3:$L$502,"&lt;&gt;Ausencia")&gt;0,"V",IF(COUNTIFS(Solicitudes!$A$3:$A$502,$A90,Solicitudes!$D$3:$D$502,"&lt;="&amp;K$3,Solicitudes!$E$3:$E$502,"&gt;="&amp;K$3,Solicitudes!$G$3:$G$502,"Aprobada",Solicitudes!$L$3:$L$502,"Licencia")+COUNTIFS(Solicitudes!$A$3:$A$502,$A90,Solicitudes!$D$3:$D$502,"&lt;="&amp;K$3,Solicitudes!$E$3:$E$502,"&gt;="&amp;K$3,Solicitudes!$G$3:$G$502,"Aprobada",Solicitudes!$L$3:$L$502,"Ausencia")&gt;0,"L",IF(COUNTIFS(Solicitudes!$A$3:$A$502,$A90,Solicitudes!$D$3:$D$502,"&lt;="&amp;K$3,Solicitudes!$E$3:$E$502,"&gt;="&amp;K$3,Solicitudes!$G$3:$G$502,"Solicitada")+COUNTIFS(Solicitudes!$A$3:$A$502,$A90,Solicitudes!$D$3:$D$502,"&lt;="&amp;K$3,Solicitudes!$E$3:$E$502,"&gt;="&amp;K$3,Solicitudes!$G$3:$G$502,"Planificada")&gt;0,"P",""))))</f>
        <v/>
      </c>
      <c r="L90" s="27">
        <f>IF(OR(L$3="",$A90=""),"",IF(COUNTIFS(Solicitudes!$A$3:$A$502,$A90,Solicitudes!$D$3:$D$502,"&lt;="&amp;L$3,Solicitudes!$E$3:$E$502,"&gt;="&amp;L$3,Solicitudes!$G$3:$G$502,"Aprobada",Solicitudes!$L$3:$L$502,"&lt;&gt;Licencia",Solicitudes!$L$3:$L$502,"&lt;&gt;Ausencia")&gt;0,"V",IF(COUNTIFS(Solicitudes!$A$3:$A$502,$A90,Solicitudes!$D$3:$D$502,"&lt;="&amp;L$3,Solicitudes!$E$3:$E$502,"&gt;="&amp;L$3,Solicitudes!$G$3:$G$502,"Aprobada",Solicitudes!$L$3:$L$502,"Licencia")+COUNTIFS(Solicitudes!$A$3:$A$502,$A90,Solicitudes!$D$3:$D$502,"&lt;="&amp;L$3,Solicitudes!$E$3:$E$502,"&gt;="&amp;L$3,Solicitudes!$G$3:$G$502,"Aprobada",Solicitudes!$L$3:$L$502,"Ausencia")&gt;0,"L",IF(COUNTIFS(Solicitudes!$A$3:$A$502,$A90,Solicitudes!$D$3:$D$502,"&lt;="&amp;L$3,Solicitudes!$E$3:$E$502,"&gt;="&amp;L$3,Solicitudes!$G$3:$G$502,"Solicitada")+COUNTIFS(Solicitudes!$A$3:$A$502,$A90,Solicitudes!$D$3:$D$502,"&lt;="&amp;L$3,Solicitudes!$E$3:$E$502,"&gt;="&amp;L$3,Solicitudes!$G$3:$G$502,"Planificada")&gt;0,"P",""))))</f>
        <v/>
      </c>
      <c r="M90" s="27">
        <f>IF(OR(M$3="",$A90=""),"",IF(COUNTIFS(Solicitudes!$A$3:$A$502,$A90,Solicitudes!$D$3:$D$502,"&lt;="&amp;M$3,Solicitudes!$E$3:$E$502,"&gt;="&amp;M$3,Solicitudes!$G$3:$G$502,"Aprobada",Solicitudes!$L$3:$L$502,"&lt;&gt;Licencia",Solicitudes!$L$3:$L$502,"&lt;&gt;Ausencia")&gt;0,"V",IF(COUNTIFS(Solicitudes!$A$3:$A$502,$A90,Solicitudes!$D$3:$D$502,"&lt;="&amp;M$3,Solicitudes!$E$3:$E$502,"&gt;="&amp;M$3,Solicitudes!$G$3:$G$502,"Aprobada",Solicitudes!$L$3:$L$502,"Licencia")+COUNTIFS(Solicitudes!$A$3:$A$502,$A90,Solicitudes!$D$3:$D$502,"&lt;="&amp;M$3,Solicitudes!$E$3:$E$502,"&gt;="&amp;M$3,Solicitudes!$G$3:$G$502,"Aprobada",Solicitudes!$L$3:$L$502,"Ausencia")&gt;0,"L",IF(COUNTIFS(Solicitudes!$A$3:$A$502,$A90,Solicitudes!$D$3:$D$502,"&lt;="&amp;M$3,Solicitudes!$E$3:$E$502,"&gt;="&amp;M$3,Solicitudes!$G$3:$G$502,"Solicitada")+COUNTIFS(Solicitudes!$A$3:$A$502,$A90,Solicitudes!$D$3:$D$502,"&lt;="&amp;M$3,Solicitudes!$E$3:$E$502,"&gt;="&amp;M$3,Solicitudes!$G$3:$G$502,"Planificada")&gt;0,"P",""))))</f>
        <v/>
      </c>
      <c r="N90" s="27">
        <f>IF(OR(N$3="",$A90=""),"",IF(COUNTIFS(Solicitudes!$A$3:$A$502,$A90,Solicitudes!$D$3:$D$502,"&lt;="&amp;N$3,Solicitudes!$E$3:$E$502,"&gt;="&amp;N$3,Solicitudes!$G$3:$G$502,"Aprobada",Solicitudes!$L$3:$L$502,"&lt;&gt;Licencia",Solicitudes!$L$3:$L$502,"&lt;&gt;Ausencia")&gt;0,"V",IF(COUNTIFS(Solicitudes!$A$3:$A$502,$A90,Solicitudes!$D$3:$D$502,"&lt;="&amp;N$3,Solicitudes!$E$3:$E$502,"&gt;="&amp;N$3,Solicitudes!$G$3:$G$502,"Aprobada",Solicitudes!$L$3:$L$502,"Licencia")+COUNTIFS(Solicitudes!$A$3:$A$502,$A90,Solicitudes!$D$3:$D$502,"&lt;="&amp;N$3,Solicitudes!$E$3:$E$502,"&gt;="&amp;N$3,Solicitudes!$G$3:$G$502,"Aprobada",Solicitudes!$L$3:$L$502,"Ausencia")&gt;0,"L",IF(COUNTIFS(Solicitudes!$A$3:$A$502,$A90,Solicitudes!$D$3:$D$502,"&lt;="&amp;N$3,Solicitudes!$E$3:$E$502,"&gt;="&amp;N$3,Solicitudes!$G$3:$G$502,"Solicitada")+COUNTIFS(Solicitudes!$A$3:$A$502,$A90,Solicitudes!$D$3:$D$502,"&lt;="&amp;N$3,Solicitudes!$E$3:$E$502,"&gt;="&amp;N$3,Solicitudes!$G$3:$G$502,"Planificada")&gt;0,"P",""))))</f>
        <v/>
      </c>
      <c r="O90" s="27">
        <f>IF(OR(O$3="",$A90=""),"",IF(COUNTIFS(Solicitudes!$A$3:$A$502,$A90,Solicitudes!$D$3:$D$502,"&lt;="&amp;O$3,Solicitudes!$E$3:$E$502,"&gt;="&amp;O$3,Solicitudes!$G$3:$G$502,"Aprobada",Solicitudes!$L$3:$L$502,"&lt;&gt;Licencia",Solicitudes!$L$3:$L$502,"&lt;&gt;Ausencia")&gt;0,"V",IF(COUNTIFS(Solicitudes!$A$3:$A$502,$A90,Solicitudes!$D$3:$D$502,"&lt;="&amp;O$3,Solicitudes!$E$3:$E$502,"&gt;="&amp;O$3,Solicitudes!$G$3:$G$502,"Aprobada",Solicitudes!$L$3:$L$502,"Licencia")+COUNTIFS(Solicitudes!$A$3:$A$502,$A90,Solicitudes!$D$3:$D$502,"&lt;="&amp;O$3,Solicitudes!$E$3:$E$502,"&gt;="&amp;O$3,Solicitudes!$G$3:$G$502,"Aprobada",Solicitudes!$L$3:$L$502,"Ausencia")&gt;0,"L",IF(COUNTIFS(Solicitudes!$A$3:$A$502,$A90,Solicitudes!$D$3:$D$502,"&lt;="&amp;O$3,Solicitudes!$E$3:$E$502,"&gt;="&amp;O$3,Solicitudes!$G$3:$G$502,"Solicitada")+COUNTIFS(Solicitudes!$A$3:$A$502,$A90,Solicitudes!$D$3:$D$502,"&lt;="&amp;O$3,Solicitudes!$E$3:$E$502,"&gt;="&amp;O$3,Solicitudes!$G$3:$G$502,"Planificada")&gt;0,"P",""))))</f>
        <v/>
      </c>
      <c r="P90" s="27">
        <f>IF(OR(P$3="",$A90=""),"",IF(COUNTIFS(Solicitudes!$A$3:$A$502,$A90,Solicitudes!$D$3:$D$502,"&lt;="&amp;P$3,Solicitudes!$E$3:$E$502,"&gt;="&amp;P$3,Solicitudes!$G$3:$G$502,"Aprobada",Solicitudes!$L$3:$L$502,"&lt;&gt;Licencia",Solicitudes!$L$3:$L$502,"&lt;&gt;Ausencia")&gt;0,"V",IF(COUNTIFS(Solicitudes!$A$3:$A$502,$A90,Solicitudes!$D$3:$D$502,"&lt;="&amp;P$3,Solicitudes!$E$3:$E$502,"&gt;="&amp;P$3,Solicitudes!$G$3:$G$502,"Aprobada",Solicitudes!$L$3:$L$502,"Licencia")+COUNTIFS(Solicitudes!$A$3:$A$502,$A90,Solicitudes!$D$3:$D$502,"&lt;="&amp;P$3,Solicitudes!$E$3:$E$502,"&gt;="&amp;P$3,Solicitudes!$G$3:$G$502,"Aprobada",Solicitudes!$L$3:$L$502,"Ausencia")&gt;0,"L",IF(COUNTIFS(Solicitudes!$A$3:$A$502,$A90,Solicitudes!$D$3:$D$502,"&lt;="&amp;P$3,Solicitudes!$E$3:$E$502,"&gt;="&amp;P$3,Solicitudes!$G$3:$G$502,"Solicitada")+COUNTIFS(Solicitudes!$A$3:$A$502,$A90,Solicitudes!$D$3:$D$502,"&lt;="&amp;P$3,Solicitudes!$E$3:$E$502,"&gt;="&amp;P$3,Solicitudes!$G$3:$G$502,"Planificada")&gt;0,"P",""))))</f>
        <v/>
      </c>
      <c r="Q90" s="27">
        <f>IF(OR(Q$3="",$A90=""),"",IF(COUNTIFS(Solicitudes!$A$3:$A$502,$A90,Solicitudes!$D$3:$D$502,"&lt;="&amp;Q$3,Solicitudes!$E$3:$E$502,"&gt;="&amp;Q$3,Solicitudes!$G$3:$G$502,"Aprobada",Solicitudes!$L$3:$L$502,"&lt;&gt;Licencia",Solicitudes!$L$3:$L$502,"&lt;&gt;Ausencia")&gt;0,"V",IF(COUNTIFS(Solicitudes!$A$3:$A$502,$A90,Solicitudes!$D$3:$D$502,"&lt;="&amp;Q$3,Solicitudes!$E$3:$E$502,"&gt;="&amp;Q$3,Solicitudes!$G$3:$G$502,"Aprobada",Solicitudes!$L$3:$L$502,"Licencia")+COUNTIFS(Solicitudes!$A$3:$A$502,$A90,Solicitudes!$D$3:$D$502,"&lt;="&amp;Q$3,Solicitudes!$E$3:$E$502,"&gt;="&amp;Q$3,Solicitudes!$G$3:$G$502,"Aprobada",Solicitudes!$L$3:$L$502,"Ausencia")&gt;0,"L",IF(COUNTIFS(Solicitudes!$A$3:$A$502,$A90,Solicitudes!$D$3:$D$502,"&lt;="&amp;Q$3,Solicitudes!$E$3:$E$502,"&gt;="&amp;Q$3,Solicitudes!$G$3:$G$502,"Solicitada")+COUNTIFS(Solicitudes!$A$3:$A$502,$A90,Solicitudes!$D$3:$D$502,"&lt;="&amp;Q$3,Solicitudes!$E$3:$E$502,"&gt;="&amp;Q$3,Solicitudes!$G$3:$G$502,"Planificada")&gt;0,"P",""))))</f>
        <v/>
      </c>
      <c r="R90" s="27">
        <f>IF(OR(R$3="",$A90=""),"",IF(COUNTIFS(Solicitudes!$A$3:$A$502,$A90,Solicitudes!$D$3:$D$502,"&lt;="&amp;R$3,Solicitudes!$E$3:$E$502,"&gt;="&amp;R$3,Solicitudes!$G$3:$G$502,"Aprobada",Solicitudes!$L$3:$L$502,"&lt;&gt;Licencia",Solicitudes!$L$3:$L$502,"&lt;&gt;Ausencia")&gt;0,"V",IF(COUNTIFS(Solicitudes!$A$3:$A$502,$A90,Solicitudes!$D$3:$D$502,"&lt;="&amp;R$3,Solicitudes!$E$3:$E$502,"&gt;="&amp;R$3,Solicitudes!$G$3:$G$502,"Aprobada",Solicitudes!$L$3:$L$502,"Licencia")+COUNTIFS(Solicitudes!$A$3:$A$502,$A90,Solicitudes!$D$3:$D$502,"&lt;="&amp;R$3,Solicitudes!$E$3:$E$502,"&gt;="&amp;R$3,Solicitudes!$G$3:$G$502,"Aprobada",Solicitudes!$L$3:$L$502,"Ausencia")&gt;0,"L",IF(COUNTIFS(Solicitudes!$A$3:$A$502,$A90,Solicitudes!$D$3:$D$502,"&lt;="&amp;R$3,Solicitudes!$E$3:$E$502,"&gt;="&amp;R$3,Solicitudes!$G$3:$G$502,"Solicitada")+COUNTIFS(Solicitudes!$A$3:$A$502,$A90,Solicitudes!$D$3:$D$502,"&lt;="&amp;R$3,Solicitudes!$E$3:$E$502,"&gt;="&amp;R$3,Solicitudes!$G$3:$G$502,"Planificada")&gt;0,"P",""))))</f>
        <v/>
      </c>
      <c r="S90" s="27">
        <f>IF(OR(S$3="",$A90=""),"",IF(COUNTIFS(Solicitudes!$A$3:$A$502,$A90,Solicitudes!$D$3:$D$502,"&lt;="&amp;S$3,Solicitudes!$E$3:$E$502,"&gt;="&amp;S$3,Solicitudes!$G$3:$G$502,"Aprobada",Solicitudes!$L$3:$L$502,"&lt;&gt;Licencia",Solicitudes!$L$3:$L$502,"&lt;&gt;Ausencia")&gt;0,"V",IF(COUNTIFS(Solicitudes!$A$3:$A$502,$A90,Solicitudes!$D$3:$D$502,"&lt;="&amp;S$3,Solicitudes!$E$3:$E$502,"&gt;="&amp;S$3,Solicitudes!$G$3:$G$502,"Aprobada",Solicitudes!$L$3:$L$502,"Licencia")+COUNTIFS(Solicitudes!$A$3:$A$502,$A90,Solicitudes!$D$3:$D$502,"&lt;="&amp;S$3,Solicitudes!$E$3:$E$502,"&gt;="&amp;S$3,Solicitudes!$G$3:$G$502,"Aprobada",Solicitudes!$L$3:$L$502,"Ausencia")&gt;0,"L",IF(COUNTIFS(Solicitudes!$A$3:$A$502,$A90,Solicitudes!$D$3:$D$502,"&lt;="&amp;S$3,Solicitudes!$E$3:$E$502,"&gt;="&amp;S$3,Solicitudes!$G$3:$G$502,"Solicitada")+COUNTIFS(Solicitudes!$A$3:$A$502,$A90,Solicitudes!$D$3:$D$502,"&lt;="&amp;S$3,Solicitudes!$E$3:$E$502,"&gt;="&amp;S$3,Solicitudes!$G$3:$G$502,"Planificada")&gt;0,"P",""))))</f>
        <v/>
      </c>
      <c r="T90" s="27">
        <f>IF(OR(T$3="",$A90=""),"",IF(COUNTIFS(Solicitudes!$A$3:$A$502,$A90,Solicitudes!$D$3:$D$502,"&lt;="&amp;T$3,Solicitudes!$E$3:$E$502,"&gt;="&amp;T$3,Solicitudes!$G$3:$G$502,"Aprobada",Solicitudes!$L$3:$L$502,"&lt;&gt;Licencia",Solicitudes!$L$3:$L$502,"&lt;&gt;Ausencia")&gt;0,"V",IF(COUNTIFS(Solicitudes!$A$3:$A$502,$A90,Solicitudes!$D$3:$D$502,"&lt;="&amp;T$3,Solicitudes!$E$3:$E$502,"&gt;="&amp;T$3,Solicitudes!$G$3:$G$502,"Aprobada",Solicitudes!$L$3:$L$502,"Licencia")+COUNTIFS(Solicitudes!$A$3:$A$502,$A90,Solicitudes!$D$3:$D$502,"&lt;="&amp;T$3,Solicitudes!$E$3:$E$502,"&gt;="&amp;T$3,Solicitudes!$G$3:$G$502,"Aprobada",Solicitudes!$L$3:$L$502,"Ausencia")&gt;0,"L",IF(COUNTIFS(Solicitudes!$A$3:$A$502,$A90,Solicitudes!$D$3:$D$502,"&lt;="&amp;T$3,Solicitudes!$E$3:$E$502,"&gt;="&amp;T$3,Solicitudes!$G$3:$G$502,"Solicitada")+COUNTIFS(Solicitudes!$A$3:$A$502,$A90,Solicitudes!$D$3:$D$502,"&lt;="&amp;T$3,Solicitudes!$E$3:$E$502,"&gt;="&amp;T$3,Solicitudes!$G$3:$G$502,"Planificada")&gt;0,"P",""))))</f>
        <v/>
      </c>
      <c r="U90" s="27">
        <f>IF(OR(U$3="",$A90=""),"",IF(COUNTIFS(Solicitudes!$A$3:$A$502,$A90,Solicitudes!$D$3:$D$502,"&lt;="&amp;U$3,Solicitudes!$E$3:$E$502,"&gt;="&amp;U$3,Solicitudes!$G$3:$G$502,"Aprobada",Solicitudes!$L$3:$L$502,"&lt;&gt;Licencia",Solicitudes!$L$3:$L$502,"&lt;&gt;Ausencia")&gt;0,"V",IF(COUNTIFS(Solicitudes!$A$3:$A$502,$A90,Solicitudes!$D$3:$D$502,"&lt;="&amp;U$3,Solicitudes!$E$3:$E$502,"&gt;="&amp;U$3,Solicitudes!$G$3:$G$502,"Aprobada",Solicitudes!$L$3:$L$502,"Licencia")+COUNTIFS(Solicitudes!$A$3:$A$502,$A90,Solicitudes!$D$3:$D$502,"&lt;="&amp;U$3,Solicitudes!$E$3:$E$502,"&gt;="&amp;U$3,Solicitudes!$G$3:$G$502,"Aprobada",Solicitudes!$L$3:$L$502,"Ausencia")&gt;0,"L",IF(COUNTIFS(Solicitudes!$A$3:$A$502,$A90,Solicitudes!$D$3:$D$502,"&lt;="&amp;U$3,Solicitudes!$E$3:$E$502,"&gt;="&amp;U$3,Solicitudes!$G$3:$G$502,"Solicitada")+COUNTIFS(Solicitudes!$A$3:$A$502,$A90,Solicitudes!$D$3:$D$502,"&lt;="&amp;U$3,Solicitudes!$E$3:$E$502,"&gt;="&amp;U$3,Solicitudes!$G$3:$G$502,"Planificada")&gt;0,"P",""))))</f>
        <v/>
      </c>
      <c r="V90" s="27">
        <f>IF(OR(V$3="",$A90=""),"",IF(COUNTIFS(Solicitudes!$A$3:$A$502,$A90,Solicitudes!$D$3:$D$502,"&lt;="&amp;V$3,Solicitudes!$E$3:$E$502,"&gt;="&amp;V$3,Solicitudes!$G$3:$G$502,"Aprobada",Solicitudes!$L$3:$L$502,"&lt;&gt;Licencia",Solicitudes!$L$3:$L$502,"&lt;&gt;Ausencia")&gt;0,"V",IF(COUNTIFS(Solicitudes!$A$3:$A$502,$A90,Solicitudes!$D$3:$D$502,"&lt;="&amp;V$3,Solicitudes!$E$3:$E$502,"&gt;="&amp;V$3,Solicitudes!$G$3:$G$502,"Aprobada",Solicitudes!$L$3:$L$502,"Licencia")+COUNTIFS(Solicitudes!$A$3:$A$502,$A90,Solicitudes!$D$3:$D$502,"&lt;="&amp;V$3,Solicitudes!$E$3:$E$502,"&gt;="&amp;V$3,Solicitudes!$G$3:$G$502,"Aprobada",Solicitudes!$L$3:$L$502,"Ausencia")&gt;0,"L",IF(COUNTIFS(Solicitudes!$A$3:$A$502,$A90,Solicitudes!$D$3:$D$502,"&lt;="&amp;V$3,Solicitudes!$E$3:$E$502,"&gt;="&amp;V$3,Solicitudes!$G$3:$G$502,"Solicitada")+COUNTIFS(Solicitudes!$A$3:$A$502,$A90,Solicitudes!$D$3:$D$502,"&lt;="&amp;V$3,Solicitudes!$E$3:$E$502,"&gt;="&amp;V$3,Solicitudes!$G$3:$G$502,"Planificada")&gt;0,"P",""))))</f>
        <v/>
      </c>
      <c r="W90" s="27">
        <f>IF(OR(W$3="",$A90=""),"",IF(COUNTIFS(Solicitudes!$A$3:$A$502,$A90,Solicitudes!$D$3:$D$502,"&lt;="&amp;W$3,Solicitudes!$E$3:$E$502,"&gt;="&amp;W$3,Solicitudes!$G$3:$G$502,"Aprobada",Solicitudes!$L$3:$L$502,"&lt;&gt;Licencia",Solicitudes!$L$3:$L$502,"&lt;&gt;Ausencia")&gt;0,"V",IF(COUNTIFS(Solicitudes!$A$3:$A$502,$A90,Solicitudes!$D$3:$D$502,"&lt;="&amp;W$3,Solicitudes!$E$3:$E$502,"&gt;="&amp;W$3,Solicitudes!$G$3:$G$502,"Aprobada",Solicitudes!$L$3:$L$502,"Licencia")+COUNTIFS(Solicitudes!$A$3:$A$502,$A90,Solicitudes!$D$3:$D$502,"&lt;="&amp;W$3,Solicitudes!$E$3:$E$502,"&gt;="&amp;W$3,Solicitudes!$G$3:$G$502,"Aprobada",Solicitudes!$L$3:$L$502,"Ausencia")&gt;0,"L",IF(COUNTIFS(Solicitudes!$A$3:$A$502,$A90,Solicitudes!$D$3:$D$502,"&lt;="&amp;W$3,Solicitudes!$E$3:$E$502,"&gt;="&amp;W$3,Solicitudes!$G$3:$G$502,"Solicitada")+COUNTIFS(Solicitudes!$A$3:$A$502,$A90,Solicitudes!$D$3:$D$502,"&lt;="&amp;W$3,Solicitudes!$E$3:$E$502,"&gt;="&amp;W$3,Solicitudes!$G$3:$G$502,"Planificada")&gt;0,"P",""))))</f>
        <v/>
      </c>
      <c r="X90" s="27">
        <f>IF(OR(X$3="",$A90=""),"",IF(COUNTIFS(Solicitudes!$A$3:$A$502,$A90,Solicitudes!$D$3:$D$502,"&lt;="&amp;X$3,Solicitudes!$E$3:$E$502,"&gt;="&amp;X$3,Solicitudes!$G$3:$G$502,"Aprobada",Solicitudes!$L$3:$L$502,"&lt;&gt;Licencia",Solicitudes!$L$3:$L$502,"&lt;&gt;Ausencia")&gt;0,"V",IF(COUNTIFS(Solicitudes!$A$3:$A$502,$A90,Solicitudes!$D$3:$D$502,"&lt;="&amp;X$3,Solicitudes!$E$3:$E$502,"&gt;="&amp;X$3,Solicitudes!$G$3:$G$502,"Aprobada",Solicitudes!$L$3:$L$502,"Licencia")+COUNTIFS(Solicitudes!$A$3:$A$502,$A90,Solicitudes!$D$3:$D$502,"&lt;="&amp;X$3,Solicitudes!$E$3:$E$502,"&gt;="&amp;X$3,Solicitudes!$G$3:$G$502,"Aprobada",Solicitudes!$L$3:$L$502,"Ausencia")&gt;0,"L",IF(COUNTIFS(Solicitudes!$A$3:$A$502,$A90,Solicitudes!$D$3:$D$502,"&lt;="&amp;X$3,Solicitudes!$E$3:$E$502,"&gt;="&amp;X$3,Solicitudes!$G$3:$G$502,"Solicitada")+COUNTIFS(Solicitudes!$A$3:$A$502,$A90,Solicitudes!$D$3:$D$502,"&lt;="&amp;X$3,Solicitudes!$E$3:$E$502,"&gt;="&amp;X$3,Solicitudes!$G$3:$G$502,"Planificada")&gt;0,"P",""))))</f>
        <v/>
      </c>
      <c r="Y90" s="27">
        <f>IF(OR(Y$3="",$A90=""),"",IF(COUNTIFS(Solicitudes!$A$3:$A$502,$A90,Solicitudes!$D$3:$D$502,"&lt;="&amp;Y$3,Solicitudes!$E$3:$E$502,"&gt;="&amp;Y$3,Solicitudes!$G$3:$G$502,"Aprobada",Solicitudes!$L$3:$L$502,"&lt;&gt;Licencia",Solicitudes!$L$3:$L$502,"&lt;&gt;Ausencia")&gt;0,"V",IF(COUNTIFS(Solicitudes!$A$3:$A$502,$A90,Solicitudes!$D$3:$D$502,"&lt;="&amp;Y$3,Solicitudes!$E$3:$E$502,"&gt;="&amp;Y$3,Solicitudes!$G$3:$G$502,"Aprobada",Solicitudes!$L$3:$L$502,"Licencia")+COUNTIFS(Solicitudes!$A$3:$A$502,$A90,Solicitudes!$D$3:$D$502,"&lt;="&amp;Y$3,Solicitudes!$E$3:$E$502,"&gt;="&amp;Y$3,Solicitudes!$G$3:$G$502,"Aprobada",Solicitudes!$L$3:$L$502,"Ausencia")&gt;0,"L",IF(COUNTIFS(Solicitudes!$A$3:$A$502,$A90,Solicitudes!$D$3:$D$502,"&lt;="&amp;Y$3,Solicitudes!$E$3:$E$502,"&gt;="&amp;Y$3,Solicitudes!$G$3:$G$502,"Solicitada")+COUNTIFS(Solicitudes!$A$3:$A$502,$A90,Solicitudes!$D$3:$D$502,"&lt;="&amp;Y$3,Solicitudes!$E$3:$E$502,"&gt;="&amp;Y$3,Solicitudes!$G$3:$G$502,"Planificada")&gt;0,"P",""))))</f>
        <v/>
      </c>
      <c r="Z90" s="27">
        <f>IF(OR(Z$3="",$A90=""),"",IF(COUNTIFS(Solicitudes!$A$3:$A$502,$A90,Solicitudes!$D$3:$D$502,"&lt;="&amp;Z$3,Solicitudes!$E$3:$E$502,"&gt;="&amp;Z$3,Solicitudes!$G$3:$G$502,"Aprobada",Solicitudes!$L$3:$L$502,"&lt;&gt;Licencia",Solicitudes!$L$3:$L$502,"&lt;&gt;Ausencia")&gt;0,"V",IF(COUNTIFS(Solicitudes!$A$3:$A$502,$A90,Solicitudes!$D$3:$D$502,"&lt;="&amp;Z$3,Solicitudes!$E$3:$E$502,"&gt;="&amp;Z$3,Solicitudes!$G$3:$G$502,"Aprobada",Solicitudes!$L$3:$L$502,"Licencia")+COUNTIFS(Solicitudes!$A$3:$A$502,$A90,Solicitudes!$D$3:$D$502,"&lt;="&amp;Z$3,Solicitudes!$E$3:$E$502,"&gt;="&amp;Z$3,Solicitudes!$G$3:$G$502,"Aprobada",Solicitudes!$L$3:$L$502,"Ausencia")&gt;0,"L",IF(COUNTIFS(Solicitudes!$A$3:$A$502,$A90,Solicitudes!$D$3:$D$502,"&lt;="&amp;Z$3,Solicitudes!$E$3:$E$502,"&gt;="&amp;Z$3,Solicitudes!$G$3:$G$502,"Solicitada")+COUNTIFS(Solicitudes!$A$3:$A$502,$A90,Solicitudes!$D$3:$D$502,"&lt;="&amp;Z$3,Solicitudes!$E$3:$E$502,"&gt;="&amp;Z$3,Solicitudes!$G$3:$G$502,"Planificada")&gt;0,"P",""))))</f>
        <v/>
      </c>
      <c r="AA90" s="27">
        <f>IF(OR(AA$3="",$A90=""),"",IF(COUNTIFS(Solicitudes!$A$3:$A$502,$A90,Solicitudes!$D$3:$D$502,"&lt;="&amp;AA$3,Solicitudes!$E$3:$E$502,"&gt;="&amp;AA$3,Solicitudes!$G$3:$G$502,"Aprobada",Solicitudes!$L$3:$L$502,"&lt;&gt;Licencia",Solicitudes!$L$3:$L$502,"&lt;&gt;Ausencia")&gt;0,"V",IF(COUNTIFS(Solicitudes!$A$3:$A$502,$A90,Solicitudes!$D$3:$D$502,"&lt;="&amp;AA$3,Solicitudes!$E$3:$E$502,"&gt;="&amp;AA$3,Solicitudes!$G$3:$G$502,"Aprobada",Solicitudes!$L$3:$L$502,"Licencia")+COUNTIFS(Solicitudes!$A$3:$A$502,$A90,Solicitudes!$D$3:$D$502,"&lt;="&amp;AA$3,Solicitudes!$E$3:$E$502,"&gt;="&amp;AA$3,Solicitudes!$G$3:$G$502,"Aprobada",Solicitudes!$L$3:$L$502,"Ausencia")&gt;0,"L",IF(COUNTIFS(Solicitudes!$A$3:$A$502,$A90,Solicitudes!$D$3:$D$502,"&lt;="&amp;AA$3,Solicitudes!$E$3:$E$502,"&gt;="&amp;AA$3,Solicitudes!$G$3:$G$502,"Solicitada")+COUNTIFS(Solicitudes!$A$3:$A$502,$A90,Solicitudes!$D$3:$D$502,"&lt;="&amp;AA$3,Solicitudes!$E$3:$E$502,"&gt;="&amp;AA$3,Solicitudes!$G$3:$G$502,"Planificada")&gt;0,"P",""))))</f>
        <v/>
      </c>
      <c r="AB90" s="27">
        <f>IF(OR(AB$3="",$A90=""),"",IF(COUNTIFS(Solicitudes!$A$3:$A$502,$A90,Solicitudes!$D$3:$D$502,"&lt;="&amp;AB$3,Solicitudes!$E$3:$E$502,"&gt;="&amp;AB$3,Solicitudes!$G$3:$G$502,"Aprobada",Solicitudes!$L$3:$L$502,"&lt;&gt;Licencia",Solicitudes!$L$3:$L$502,"&lt;&gt;Ausencia")&gt;0,"V",IF(COUNTIFS(Solicitudes!$A$3:$A$502,$A90,Solicitudes!$D$3:$D$502,"&lt;="&amp;AB$3,Solicitudes!$E$3:$E$502,"&gt;="&amp;AB$3,Solicitudes!$G$3:$G$502,"Aprobada",Solicitudes!$L$3:$L$502,"Licencia")+COUNTIFS(Solicitudes!$A$3:$A$502,$A90,Solicitudes!$D$3:$D$502,"&lt;="&amp;AB$3,Solicitudes!$E$3:$E$502,"&gt;="&amp;AB$3,Solicitudes!$G$3:$G$502,"Aprobada",Solicitudes!$L$3:$L$502,"Ausencia")&gt;0,"L",IF(COUNTIFS(Solicitudes!$A$3:$A$502,$A90,Solicitudes!$D$3:$D$502,"&lt;="&amp;AB$3,Solicitudes!$E$3:$E$502,"&gt;="&amp;AB$3,Solicitudes!$G$3:$G$502,"Solicitada")+COUNTIFS(Solicitudes!$A$3:$A$502,$A90,Solicitudes!$D$3:$D$502,"&lt;="&amp;AB$3,Solicitudes!$E$3:$E$502,"&gt;="&amp;AB$3,Solicitudes!$G$3:$G$502,"Planificada")&gt;0,"P",""))))</f>
        <v/>
      </c>
      <c r="AC90" s="27">
        <f>IF(OR(AC$3="",$A90=""),"",IF(COUNTIFS(Solicitudes!$A$3:$A$502,$A90,Solicitudes!$D$3:$D$502,"&lt;="&amp;AC$3,Solicitudes!$E$3:$E$502,"&gt;="&amp;AC$3,Solicitudes!$G$3:$G$502,"Aprobada",Solicitudes!$L$3:$L$502,"&lt;&gt;Licencia",Solicitudes!$L$3:$L$502,"&lt;&gt;Ausencia")&gt;0,"V",IF(COUNTIFS(Solicitudes!$A$3:$A$502,$A90,Solicitudes!$D$3:$D$502,"&lt;="&amp;AC$3,Solicitudes!$E$3:$E$502,"&gt;="&amp;AC$3,Solicitudes!$G$3:$G$502,"Aprobada",Solicitudes!$L$3:$L$502,"Licencia")+COUNTIFS(Solicitudes!$A$3:$A$502,$A90,Solicitudes!$D$3:$D$502,"&lt;="&amp;AC$3,Solicitudes!$E$3:$E$502,"&gt;="&amp;AC$3,Solicitudes!$G$3:$G$502,"Aprobada",Solicitudes!$L$3:$L$502,"Ausencia")&gt;0,"L",IF(COUNTIFS(Solicitudes!$A$3:$A$502,$A90,Solicitudes!$D$3:$D$502,"&lt;="&amp;AC$3,Solicitudes!$E$3:$E$502,"&gt;="&amp;AC$3,Solicitudes!$G$3:$G$502,"Solicitada")+COUNTIFS(Solicitudes!$A$3:$A$502,$A90,Solicitudes!$D$3:$D$502,"&lt;="&amp;AC$3,Solicitudes!$E$3:$E$502,"&gt;="&amp;AC$3,Solicitudes!$G$3:$G$502,"Planificada")&gt;0,"P",""))))</f>
        <v/>
      </c>
      <c r="AD90" s="27">
        <f>IF(OR(AD$3="",$A90=""),"",IF(COUNTIFS(Solicitudes!$A$3:$A$502,$A90,Solicitudes!$D$3:$D$502,"&lt;="&amp;AD$3,Solicitudes!$E$3:$E$502,"&gt;="&amp;AD$3,Solicitudes!$G$3:$G$502,"Aprobada",Solicitudes!$L$3:$L$502,"&lt;&gt;Licencia",Solicitudes!$L$3:$L$502,"&lt;&gt;Ausencia")&gt;0,"V",IF(COUNTIFS(Solicitudes!$A$3:$A$502,$A90,Solicitudes!$D$3:$D$502,"&lt;="&amp;AD$3,Solicitudes!$E$3:$E$502,"&gt;="&amp;AD$3,Solicitudes!$G$3:$G$502,"Aprobada",Solicitudes!$L$3:$L$502,"Licencia")+COUNTIFS(Solicitudes!$A$3:$A$502,$A90,Solicitudes!$D$3:$D$502,"&lt;="&amp;AD$3,Solicitudes!$E$3:$E$502,"&gt;="&amp;AD$3,Solicitudes!$G$3:$G$502,"Aprobada",Solicitudes!$L$3:$L$502,"Ausencia")&gt;0,"L",IF(COUNTIFS(Solicitudes!$A$3:$A$502,$A90,Solicitudes!$D$3:$D$502,"&lt;="&amp;AD$3,Solicitudes!$E$3:$E$502,"&gt;="&amp;AD$3,Solicitudes!$G$3:$G$502,"Solicitada")+COUNTIFS(Solicitudes!$A$3:$A$502,$A90,Solicitudes!$D$3:$D$502,"&lt;="&amp;AD$3,Solicitudes!$E$3:$E$502,"&gt;="&amp;AD$3,Solicitudes!$G$3:$G$502,"Planificada")&gt;0,"P",""))))</f>
        <v/>
      </c>
      <c r="AE90" s="27">
        <f>IF(OR(AE$3="",$A90=""),"",IF(COUNTIFS(Solicitudes!$A$3:$A$502,$A90,Solicitudes!$D$3:$D$502,"&lt;="&amp;AE$3,Solicitudes!$E$3:$E$502,"&gt;="&amp;AE$3,Solicitudes!$G$3:$G$502,"Aprobada",Solicitudes!$L$3:$L$502,"&lt;&gt;Licencia",Solicitudes!$L$3:$L$502,"&lt;&gt;Ausencia")&gt;0,"V",IF(COUNTIFS(Solicitudes!$A$3:$A$502,$A90,Solicitudes!$D$3:$D$502,"&lt;="&amp;AE$3,Solicitudes!$E$3:$E$502,"&gt;="&amp;AE$3,Solicitudes!$G$3:$G$502,"Aprobada",Solicitudes!$L$3:$L$502,"Licencia")+COUNTIFS(Solicitudes!$A$3:$A$502,$A90,Solicitudes!$D$3:$D$502,"&lt;="&amp;AE$3,Solicitudes!$E$3:$E$502,"&gt;="&amp;AE$3,Solicitudes!$G$3:$G$502,"Aprobada",Solicitudes!$L$3:$L$502,"Ausencia")&gt;0,"L",IF(COUNTIFS(Solicitudes!$A$3:$A$502,$A90,Solicitudes!$D$3:$D$502,"&lt;="&amp;AE$3,Solicitudes!$E$3:$E$502,"&gt;="&amp;AE$3,Solicitudes!$G$3:$G$502,"Solicitada")+COUNTIFS(Solicitudes!$A$3:$A$502,$A90,Solicitudes!$D$3:$D$502,"&lt;="&amp;AE$3,Solicitudes!$E$3:$E$502,"&gt;="&amp;AE$3,Solicitudes!$G$3:$G$502,"Planificada")&gt;0,"P",""))))</f>
        <v/>
      </c>
      <c r="AF90" s="27">
        <f>IF(OR(AF$3="",$A90=""),"",IF(COUNTIFS(Solicitudes!$A$3:$A$502,$A90,Solicitudes!$D$3:$D$502,"&lt;="&amp;AF$3,Solicitudes!$E$3:$E$502,"&gt;="&amp;AF$3,Solicitudes!$G$3:$G$502,"Aprobada",Solicitudes!$L$3:$L$502,"&lt;&gt;Licencia",Solicitudes!$L$3:$L$502,"&lt;&gt;Ausencia")&gt;0,"V",IF(COUNTIFS(Solicitudes!$A$3:$A$502,$A90,Solicitudes!$D$3:$D$502,"&lt;="&amp;AF$3,Solicitudes!$E$3:$E$502,"&gt;="&amp;AF$3,Solicitudes!$G$3:$G$502,"Aprobada",Solicitudes!$L$3:$L$502,"Licencia")+COUNTIFS(Solicitudes!$A$3:$A$502,$A90,Solicitudes!$D$3:$D$502,"&lt;="&amp;AF$3,Solicitudes!$E$3:$E$502,"&gt;="&amp;AF$3,Solicitudes!$G$3:$G$502,"Aprobada",Solicitudes!$L$3:$L$502,"Ausencia")&gt;0,"L",IF(COUNTIFS(Solicitudes!$A$3:$A$502,$A90,Solicitudes!$D$3:$D$502,"&lt;="&amp;AF$3,Solicitudes!$E$3:$E$502,"&gt;="&amp;AF$3,Solicitudes!$G$3:$G$502,"Solicitada")+COUNTIFS(Solicitudes!$A$3:$A$502,$A90,Solicitudes!$D$3:$D$502,"&lt;="&amp;AF$3,Solicitudes!$E$3:$E$502,"&gt;="&amp;AF$3,Solicitudes!$G$3:$G$502,"Planificada")&gt;0,"P",""))))</f>
        <v/>
      </c>
      <c r="AG90" s="27">
        <f>IF(OR(AG$3="",$A90=""),"",IF(COUNTIFS(Solicitudes!$A$3:$A$502,$A90,Solicitudes!$D$3:$D$502,"&lt;="&amp;AG$3,Solicitudes!$E$3:$E$502,"&gt;="&amp;AG$3,Solicitudes!$G$3:$G$502,"Aprobada",Solicitudes!$L$3:$L$502,"&lt;&gt;Licencia",Solicitudes!$L$3:$L$502,"&lt;&gt;Ausencia")&gt;0,"V",IF(COUNTIFS(Solicitudes!$A$3:$A$502,$A90,Solicitudes!$D$3:$D$502,"&lt;="&amp;AG$3,Solicitudes!$E$3:$E$502,"&gt;="&amp;AG$3,Solicitudes!$G$3:$G$502,"Aprobada",Solicitudes!$L$3:$L$502,"Licencia")+COUNTIFS(Solicitudes!$A$3:$A$502,$A90,Solicitudes!$D$3:$D$502,"&lt;="&amp;AG$3,Solicitudes!$E$3:$E$502,"&gt;="&amp;AG$3,Solicitudes!$G$3:$G$502,"Aprobada",Solicitudes!$L$3:$L$502,"Ausencia")&gt;0,"L",IF(COUNTIFS(Solicitudes!$A$3:$A$502,$A90,Solicitudes!$D$3:$D$502,"&lt;="&amp;AG$3,Solicitudes!$E$3:$E$502,"&gt;="&amp;AG$3,Solicitudes!$G$3:$G$502,"Solicitada")+COUNTIFS(Solicitudes!$A$3:$A$502,$A90,Solicitudes!$D$3:$D$502,"&lt;="&amp;AG$3,Solicitudes!$E$3:$E$502,"&gt;="&amp;AG$3,Solicitudes!$G$3:$G$502,"Planificada")&gt;0,"P",""))))</f>
        <v/>
      </c>
    </row>
    <row r="91">
      <c r="A91">
        <f>IF(Saldos!A91="","",Saldos!A91)</f>
        <v/>
      </c>
      <c r="B91">
        <f>IF(A91="","",Saldos!B91)</f>
        <v/>
      </c>
      <c r="C91" s="27">
        <f>IF(OR(C$3="",$A91=""),"",IF(COUNTIFS(Solicitudes!$A$3:$A$502,$A91,Solicitudes!$D$3:$D$502,"&lt;="&amp;C$3,Solicitudes!$E$3:$E$502,"&gt;="&amp;C$3,Solicitudes!$G$3:$G$502,"Aprobada",Solicitudes!$L$3:$L$502,"&lt;&gt;Licencia",Solicitudes!$L$3:$L$502,"&lt;&gt;Ausencia")&gt;0,"V",IF(COUNTIFS(Solicitudes!$A$3:$A$502,$A91,Solicitudes!$D$3:$D$502,"&lt;="&amp;C$3,Solicitudes!$E$3:$E$502,"&gt;="&amp;C$3,Solicitudes!$G$3:$G$502,"Aprobada",Solicitudes!$L$3:$L$502,"Licencia")+COUNTIFS(Solicitudes!$A$3:$A$502,$A91,Solicitudes!$D$3:$D$502,"&lt;="&amp;C$3,Solicitudes!$E$3:$E$502,"&gt;="&amp;C$3,Solicitudes!$G$3:$G$502,"Aprobada",Solicitudes!$L$3:$L$502,"Ausencia")&gt;0,"L",IF(COUNTIFS(Solicitudes!$A$3:$A$502,$A91,Solicitudes!$D$3:$D$502,"&lt;="&amp;C$3,Solicitudes!$E$3:$E$502,"&gt;="&amp;C$3,Solicitudes!$G$3:$G$502,"Solicitada")+COUNTIFS(Solicitudes!$A$3:$A$502,$A91,Solicitudes!$D$3:$D$502,"&lt;="&amp;C$3,Solicitudes!$E$3:$E$502,"&gt;="&amp;C$3,Solicitudes!$G$3:$G$502,"Planificada")&gt;0,"P",""))))</f>
        <v/>
      </c>
      <c r="D91" s="27">
        <f>IF(OR(D$3="",$A91=""),"",IF(COUNTIFS(Solicitudes!$A$3:$A$502,$A91,Solicitudes!$D$3:$D$502,"&lt;="&amp;D$3,Solicitudes!$E$3:$E$502,"&gt;="&amp;D$3,Solicitudes!$G$3:$G$502,"Aprobada",Solicitudes!$L$3:$L$502,"&lt;&gt;Licencia",Solicitudes!$L$3:$L$502,"&lt;&gt;Ausencia")&gt;0,"V",IF(COUNTIFS(Solicitudes!$A$3:$A$502,$A91,Solicitudes!$D$3:$D$502,"&lt;="&amp;D$3,Solicitudes!$E$3:$E$502,"&gt;="&amp;D$3,Solicitudes!$G$3:$G$502,"Aprobada",Solicitudes!$L$3:$L$502,"Licencia")+COUNTIFS(Solicitudes!$A$3:$A$502,$A91,Solicitudes!$D$3:$D$502,"&lt;="&amp;D$3,Solicitudes!$E$3:$E$502,"&gt;="&amp;D$3,Solicitudes!$G$3:$G$502,"Aprobada",Solicitudes!$L$3:$L$502,"Ausencia")&gt;0,"L",IF(COUNTIFS(Solicitudes!$A$3:$A$502,$A91,Solicitudes!$D$3:$D$502,"&lt;="&amp;D$3,Solicitudes!$E$3:$E$502,"&gt;="&amp;D$3,Solicitudes!$G$3:$G$502,"Solicitada")+COUNTIFS(Solicitudes!$A$3:$A$502,$A91,Solicitudes!$D$3:$D$502,"&lt;="&amp;D$3,Solicitudes!$E$3:$E$502,"&gt;="&amp;D$3,Solicitudes!$G$3:$G$502,"Planificada")&gt;0,"P",""))))</f>
        <v/>
      </c>
      <c r="E91" s="27">
        <f>IF(OR(E$3="",$A91=""),"",IF(COUNTIFS(Solicitudes!$A$3:$A$502,$A91,Solicitudes!$D$3:$D$502,"&lt;="&amp;E$3,Solicitudes!$E$3:$E$502,"&gt;="&amp;E$3,Solicitudes!$G$3:$G$502,"Aprobada",Solicitudes!$L$3:$L$502,"&lt;&gt;Licencia",Solicitudes!$L$3:$L$502,"&lt;&gt;Ausencia")&gt;0,"V",IF(COUNTIFS(Solicitudes!$A$3:$A$502,$A91,Solicitudes!$D$3:$D$502,"&lt;="&amp;E$3,Solicitudes!$E$3:$E$502,"&gt;="&amp;E$3,Solicitudes!$G$3:$G$502,"Aprobada",Solicitudes!$L$3:$L$502,"Licencia")+COUNTIFS(Solicitudes!$A$3:$A$502,$A91,Solicitudes!$D$3:$D$502,"&lt;="&amp;E$3,Solicitudes!$E$3:$E$502,"&gt;="&amp;E$3,Solicitudes!$G$3:$G$502,"Aprobada",Solicitudes!$L$3:$L$502,"Ausencia")&gt;0,"L",IF(COUNTIFS(Solicitudes!$A$3:$A$502,$A91,Solicitudes!$D$3:$D$502,"&lt;="&amp;E$3,Solicitudes!$E$3:$E$502,"&gt;="&amp;E$3,Solicitudes!$G$3:$G$502,"Solicitada")+COUNTIFS(Solicitudes!$A$3:$A$502,$A91,Solicitudes!$D$3:$D$502,"&lt;="&amp;E$3,Solicitudes!$E$3:$E$502,"&gt;="&amp;E$3,Solicitudes!$G$3:$G$502,"Planificada")&gt;0,"P",""))))</f>
        <v/>
      </c>
      <c r="F91" s="27">
        <f>IF(OR(F$3="",$A91=""),"",IF(COUNTIFS(Solicitudes!$A$3:$A$502,$A91,Solicitudes!$D$3:$D$502,"&lt;="&amp;F$3,Solicitudes!$E$3:$E$502,"&gt;="&amp;F$3,Solicitudes!$G$3:$G$502,"Aprobada",Solicitudes!$L$3:$L$502,"&lt;&gt;Licencia",Solicitudes!$L$3:$L$502,"&lt;&gt;Ausencia")&gt;0,"V",IF(COUNTIFS(Solicitudes!$A$3:$A$502,$A91,Solicitudes!$D$3:$D$502,"&lt;="&amp;F$3,Solicitudes!$E$3:$E$502,"&gt;="&amp;F$3,Solicitudes!$G$3:$G$502,"Aprobada",Solicitudes!$L$3:$L$502,"Licencia")+COUNTIFS(Solicitudes!$A$3:$A$502,$A91,Solicitudes!$D$3:$D$502,"&lt;="&amp;F$3,Solicitudes!$E$3:$E$502,"&gt;="&amp;F$3,Solicitudes!$G$3:$G$502,"Aprobada",Solicitudes!$L$3:$L$502,"Ausencia")&gt;0,"L",IF(COUNTIFS(Solicitudes!$A$3:$A$502,$A91,Solicitudes!$D$3:$D$502,"&lt;="&amp;F$3,Solicitudes!$E$3:$E$502,"&gt;="&amp;F$3,Solicitudes!$G$3:$G$502,"Solicitada")+COUNTIFS(Solicitudes!$A$3:$A$502,$A91,Solicitudes!$D$3:$D$502,"&lt;="&amp;F$3,Solicitudes!$E$3:$E$502,"&gt;="&amp;F$3,Solicitudes!$G$3:$G$502,"Planificada")&gt;0,"P",""))))</f>
        <v/>
      </c>
      <c r="G91" s="27">
        <f>IF(OR(G$3="",$A91=""),"",IF(COUNTIFS(Solicitudes!$A$3:$A$502,$A91,Solicitudes!$D$3:$D$502,"&lt;="&amp;G$3,Solicitudes!$E$3:$E$502,"&gt;="&amp;G$3,Solicitudes!$G$3:$G$502,"Aprobada",Solicitudes!$L$3:$L$502,"&lt;&gt;Licencia",Solicitudes!$L$3:$L$502,"&lt;&gt;Ausencia")&gt;0,"V",IF(COUNTIFS(Solicitudes!$A$3:$A$502,$A91,Solicitudes!$D$3:$D$502,"&lt;="&amp;G$3,Solicitudes!$E$3:$E$502,"&gt;="&amp;G$3,Solicitudes!$G$3:$G$502,"Aprobada",Solicitudes!$L$3:$L$502,"Licencia")+COUNTIFS(Solicitudes!$A$3:$A$502,$A91,Solicitudes!$D$3:$D$502,"&lt;="&amp;G$3,Solicitudes!$E$3:$E$502,"&gt;="&amp;G$3,Solicitudes!$G$3:$G$502,"Aprobada",Solicitudes!$L$3:$L$502,"Ausencia")&gt;0,"L",IF(COUNTIFS(Solicitudes!$A$3:$A$502,$A91,Solicitudes!$D$3:$D$502,"&lt;="&amp;G$3,Solicitudes!$E$3:$E$502,"&gt;="&amp;G$3,Solicitudes!$G$3:$G$502,"Solicitada")+COUNTIFS(Solicitudes!$A$3:$A$502,$A91,Solicitudes!$D$3:$D$502,"&lt;="&amp;G$3,Solicitudes!$E$3:$E$502,"&gt;="&amp;G$3,Solicitudes!$G$3:$G$502,"Planificada")&gt;0,"P",""))))</f>
        <v/>
      </c>
      <c r="H91" s="27">
        <f>IF(OR(H$3="",$A91=""),"",IF(COUNTIFS(Solicitudes!$A$3:$A$502,$A91,Solicitudes!$D$3:$D$502,"&lt;="&amp;H$3,Solicitudes!$E$3:$E$502,"&gt;="&amp;H$3,Solicitudes!$G$3:$G$502,"Aprobada",Solicitudes!$L$3:$L$502,"&lt;&gt;Licencia",Solicitudes!$L$3:$L$502,"&lt;&gt;Ausencia")&gt;0,"V",IF(COUNTIFS(Solicitudes!$A$3:$A$502,$A91,Solicitudes!$D$3:$D$502,"&lt;="&amp;H$3,Solicitudes!$E$3:$E$502,"&gt;="&amp;H$3,Solicitudes!$G$3:$G$502,"Aprobada",Solicitudes!$L$3:$L$502,"Licencia")+COUNTIFS(Solicitudes!$A$3:$A$502,$A91,Solicitudes!$D$3:$D$502,"&lt;="&amp;H$3,Solicitudes!$E$3:$E$502,"&gt;="&amp;H$3,Solicitudes!$G$3:$G$502,"Aprobada",Solicitudes!$L$3:$L$502,"Ausencia")&gt;0,"L",IF(COUNTIFS(Solicitudes!$A$3:$A$502,$A91,Solicitudes!$D$3:$D$502,"&lt;="&amp;H$3,Solicitudes!$E$3:$E$502,"&gt;="&amp;H$3,Solicitudes!$G$3:$G$502,"Solicitada")+COUNTIFS(Solicitudes!$A$3:$A$502,$A91,Solicitudes!$D$3:$D$502,"&lt;="&amp;H$3,Solicitudes!$E$3:$E$502,"&gt;="&amp;H$3,Solicitudes!$G$3:$G$502,"Planificada")&gt;0,"P",""))))</f>
        <v/>
      </c>
      <c r="I91" s="27">
        <f>IF(OR(I$3="",$A91=""),"",IF(COUNTIFS(Solicitudes!$A$3:$A$502,$A91,Solicitudes!$D$3:$D$502,"&lt;="&amp;I$3,Solicitudes!$E$3:$E$502,"&gt;="&amp;I$3,Solicitudes!$G$3:$G$502,"Aprobada",Solicitudes!$L$3:$L$502,"&lt;&gt;Licencia",Solicitudes!$L$3:$L$502,"&lt;&gt;Ausencia")&gt;0,"V",IF(COUNTIFS(Solicitudes!$A$3:$A$502,$A91,Solicitudes!$D$3:$D$502,"&lt;="&amp;I$3,Solicitudes!$E$3:$E$502,"&gt;="&amp;I$3,Solicitudes!$G$3:$G$502,"Aprobada",Solicitudes!$L$3:$L$502,"Licencia")+COUNTIFS(Solicitudes!$A$3:$A$502,$A91,Solicitudes!$D$3:$D$502,"&lt;="&amp;I$3,Solicitudes!$E$3:$E$502,"&gt;="&amp;I$3,Solicitudes!$G$3:$G$502,"Aprobada",Solicitudes!$L$3:$L$502,"Ausencia")&gt;0,"L",IF(COUNTIFS(Solicitudes!$A$3:$A$502,$A91,Solicitudes!$D$3:$D$502,"&lt;="&amp;I$3,Solicitudes!$E$3:$E$502,"&gt;="&amp;I$3,Solicitudes!$G$3:$G$502,"Solicitada")+COUNTIFS(Solicitudes!$A$3:$A$502,$A91,Solicitudes!$D$3:$D$502,"&lt;="&amp;I$3,Solicitudes!$E$3:$E$502,"&gt;="&amp;I$3,Solicitudes!$G$3:$G$502,"Planificada")&gt;0,"P",""))))</f>
        <v/>
      </c>
      <c r="J91" s="27">
        <f>IF(OR(J$3="",$A91=""),"",IF(COUNTIFS(Solicitudes!$A$3:$A$502,$A91,Solicitudes!$D$3:$D$502,"&lt;="&amp;J$3,Solicitudes!$E$3:$E$502,"&gt;="&amp;J$3,Solicitudes!$G$3:$G$502,"Aprobada",Solicitudes!$L$3:$L$502,"&lt;&gt;Licencia",Solicitudes!$L$3:$L$502,"&lt;&gt;Ausencia")&gt;0,"V",IF(COUNTIFS(Solicitudes!$A$3:$A$502,$A91,Solicitudes!$D$3:$D$502,"&lt;="&amp;J$3,Solicitudes!$E$3:$E$502,"&gt;="&amp;J$3,Solicitudes!$G$3:$G$502,"Aprobada",Solicitudes!$L$3:$L$502,"Licencia")+COUNTIFS(Solicitudes!$A$3:$A$502,$A91,Solicitudes!$D$3:$D$502,"&lt;="&amp;J$3,Solicitudes!$E$3:$E$502,"&gt;="&amp;J$3,Solicitudes!$G$3:$G$502,"Aprobada",Solicitudes!$L$3:$L$502,"Ausencia")&gt;0,"L",IF(COUNTIFS(Solicitudes!$A$3:$A$502,$A91,Solicitudes!$D$3:$D$502,"&lt;="&amp;J$3,Solicitudes!$E$3:$E$502,"&gt;="&amp;J$3,Solicitudes!$G$3:$G$502,"Solicitada")+COUNTIFS(Solicitudes!$A$3:$A$502,$A91,Solicitudes!$D$3:$D$502,"&lt;="&amp;J$3,Solicitudes!$E$3:$E$502,"&gt;="&amp;J$3,Solicitudes!$G$3:$G$502,"Planificada")&gt;0,"P",""))))</f>
        <v/>
      </c>
      <c r="K91" s="27">
        <f>IF(OR(K$3="",$A91=""),"",IF(COUNTIFS(Solicitudes!$A$3:$A$502,$A91,Solicitudes!$D$3:$D$502,"&lt;="&amp;K$3,Solicitudes!$E$3:$E$502,"&gt;="&amp;K$3,Solicitudes!$G$3:$G$502,"Aprobada",Solicitudes!$L$3:$L$502,"&lt;&gt;Licencia",Solicitudes!$L$3:$L$502,"&lt;&gt;Ausencia")&gt;0,"V",IF(COUNTIFS(Solicitudes!$A$3:$A$502,$A91,Solicitudes!$D$3:$D$502,"&lt;="&amp;K$3,Solicitudes!$E$3:$E$502,"&gt;="&amp;K$3,Solicitudes!$G$3:$G$502,"Aprobada",Solicitudes!$L$3:$L$502,"Licencia")+COUNTIFS(Solicitudes!$A$3:$A$502,$A91,Solicitudes!$D$3:$D$502,"&lt;="&amp;K$3,Solicitudes!$E$3:$E$502,"&gt;="&amp;K$3,Solicitudes!$G$3:$G$502,"Aprobada",Solicitudes!$L$3:$L$502,"Ausencia")&gt;0,"L",IF(COUNTIFS(Solicitudes!$A$3:$A$502,$A91,Solicitudes!$D$3:$D$502,"&lt;="&amp;K$3,Solicitudes!$E$3:$E$502,"&gt;="&amp;K$3,Solicitudes!$G$3:$G$502,"Solicitada")+COUNTIFS(Solicitudes!$A$3:$A$502,$A91,Solicitudes!$D$3:$D$502,"&lt;="&amp;K$3,Solicitudes!$E$3:$E$502,"&gt;="&amp;K$3,Solicitudes!$G$3:$G$502,"Planificada")&gt;0,"P",""))))</f>
        <v/>
      </c>
      <c r="L91" s="27">
        <f>IF(OR(L$3="",$A91=""),"",IF(COUNTIFS(Solicitudes!$A$3:$A$502,$A91,Solicitudes!$D$3:$D$502,"&lt;="&amp;L$3,Solicitudes!$E$3:$E$502,"&gt;="&amp;L$3,Solicitudes!$G$3:$G$502,"Aprobada",Solicitudes!$L$3:$L$502,"&lt;&gt;Licencia",Solicitudes!$L$3:$L$502,"&lt;&gt;Ausencia")&gt;0,"V",IF(COUNTIFS(Solicitudes!$A$3:$A$502,$A91,Solicitudes!$D$3:$D$502,"&lt;="&amp;L$3,Solicitudes!$E$3:$E$502,"&gt;="&amp;L$3,Solicitudes!$G$3:$G$502,"Aprobada",Solicitudes!$L$3:$L$502,"Licencia")+COUNTIFS(Solicitudes!$A$3:$A$502,$A91,Solicitudes!$D$3:$D$502,"&lt;="&amp;L$3,Solicitudes!$E$3:$E$502,"&gt;="&amp;L$3,Solicitudes!$G$3:$G$502,"Aprobada",Solicitudes!$L$3:$L$502,"Ausencia")&gt;0,"L",IF(COUNTIFS(Solicitudes!$A$3:$A$502,$A91,Solicitudes!$D$3:$D$502,"&lt;="&amp;L$3,Solicitudes!$E$3:$E$502,"&gt;="&amp;L$3,Solicitudes!$G$3:$G$502,"Solicitada")+COUNTIFS(Solicitudes!$A$3:$A$502,$A91,Solicitudes!$D$3:$D$502,"&lt;="&amp;L$3,Solicitudes!$E$3:$E$502,"&gt;="&amp;L$3,Solicitudes!$G$3:$G$502,"Planificada")&gt;0,"P",""))))</f>
        <v/>
      </c>
      <c r="M91" s="27">
        <f>IF(OR(M$3="",$A91=""),"",IF(COUNTIFS(Solicitudes!$A$3:$A$502,$A91,Solicitudes!$D$3:$D$502,"&lt;="&amp;M$3,Solicitudes!$E$3:$E$502,"&gt;="&amp;M$3,Solicitudes!$G$3:$G$502,"Aprobada",Solicitudes!$L$3:$L$502,"&lt;&gt;Licencia",Solicitudes!$L$3:$L$502,"&lt;&gt;Ausencia")&gt;0,"V",IF(COUNTIFS(Solicitudes!$A$3:$A$502,$A91,Solicitudes!$D$3:$D$502,"&lt;="&amp;M$3,Solicitudes!$E$3:$E$502,"&gt;="&amp;M$3,Solicitudes!$G$3:$G$502,"Aprobada",Solicitudes!$L$3:$L$502,"Licencia")+COUNTIFS(Solicitudes!$A$3:$A$502,$A91,Solicitudes!$D$3:$D$502,"&lt;="&amp;M$3,Solicitudes!$E$3:$E$502,"&gt;="&amp;M$3,Solicitudes!$G$3:$G$502,"Aprobada",Solicitudes!$L$3:$L$502,"Ausencia")&gt;0,"L",IF(COUNTIFS(Solicitudes!$A$3:$A$502,$A91,Solicitudes!$D$3:$D$502,"&lt;="&amp;M$3,Solicitudes!$E$3:$E$502,"&gt;="&amp;M$3,Solicitudes!$G$3:$G$502,"Solicitada")+COUNTIFS(Solicitudes!$A$3:$A$502,$A91,Solicitudes!$D$3:$D$502,"&lt;="&amp;M$3,Solicitudes!$E$3:$E$502,"&gt;="&amp;M$3,Solicitudes!$G$3:$G$502,"Planificada")&gt;0,"P",""))))</f>
        <v/>
      </c>
      <c r="N91" s="27">
        <f>IF(OR(N$3="",$A91=""),"",IF(COUNTIFS(Solicitudes!$A$3:$A$502,$A91,Solicitudes!$D$3:$D$502,"&lt;="&amp;N$3,Solicitudes!$E$3:$E$502,"&gt;="&amp;N$3,Solicitudes!$G$3:$G$502,"Aprobada",Solicitudes!$L$3:$L$502,"&lt;&gt;Licencia",Solicitudes!$L$3:$L$502,"&lt;&gt;Ausencia")&gt;0,"V",IF(COUNTIFS(Solicitudes!$A$3:$A$502,$A91,Solicitudes!$D$3:$D$502,"&lt;="&amp;N$3,Solicitudes!$E$3:$E$502,"&gt;="&amp;N$3,Solicitudes!$G$3:$G$502,"Aprobada",Solicitudes!$L$3:$L$502,"Licencia")+COUNTIFS(Solicitudes!$A$3:$A$502,$A91,Solicitudes!$D$3:$D$502,"&lt;="&amp;N$3,Solicitudes!$E$3:$E$502,"&gt;="&amp;N$3,Solicitudes!$G$3:$G$502,"Aprobada",Solicitudes!$L$3:$L$502,"Ausencia")&gt;0,"L",IF(COUNTIFS(Solicitudes!$A$3:$A$502,$A91,Solicitudes!$D$3:$D$502,"&lt;="&amp;N$3,Solicitudes!$E$3:$E$502,"&gt;="&amp;N$3,Solicitudes!$G$3:$G$502,"Solicitada")+COUNTIFS(Solicitudes!$A$3:$A$502,$A91,Solicitudes!$D$3:$D$502,"&lt;="&amp;N$3,Solicitudes!$E$3:$E$502,"&gt;="&amp;N$3,Solicitudes!$G$3:$G$502,"Planificada")&gt;0,"P",""))))</f>
        <v/>
      </c>
      <c r="O91" s="27">
        <f>IF(OR(O$3="",$A91=""),"",IF(COUNTIFS(Solicitudes!$A$3:$A$502,$A91,Solicitudes!$D$3:$D$502,"&lt;="&amp;O$3,Solicitudes!$E$3:$E$502,"&gt;="&amp;O$3,Solicitudes!$G$3:$G$502,"Aprobada",Solicitudes!$L$3:$L$502,"&lt;&gt;Licencia",Solicitudes!$L$3:$L$502,"&lt;&gt;Ausencia")&gt;0,"V",IF(COUNTIFS(Solicitudes!$A$3:$A$502,$A91,Solicitudes!$D$3:$D$502,"&lt;="&amp;O$3,Solicitudes!$E$3:$E$502,"&gt;="&amp;O$3,Solicitudes!$G$3:$G$502,"Aprobada",Solicitudes!$L$3:$L$502,"Licencia")+COUNTIFS(Solicitudes!$A$3:$A$502,$A91,Solicitudes!$D$3:$D$502,"&lt;="&amp;O$3,Solicitudes!$E$3:$E$502,"&gt;="&amp;O$3,Solicitudes!$G$3:$G$502,"Aprobada",Solicitudes!$L$3:$L$502,"Ausencia")&gt;0,"L",IF(COUNTIFS(Solicitudes!$A$3:$A$502,$A91,Solicitudes!$D$3:$D$502,"&lt;="&amp;O$3,Solicitudes!$E$3:$E$502,"&gt;="&amp;O$3,Solicitudes!$G$3:$G$502,"Solicitada")+COUNTIFS(Solicitudes!$A$3:$A$502,$A91,Solicitudes!$D$3:$D$502,"&lt;="&amp;O$3,Solicitudes!$E$3:$E$502,"&gt;="&amp;O$3,Solicitudes!$G$3:$G$502,"Planificada")&gt;0,"P",""))))</f>
        <v/>
      </c>
      <c r="P91" s="27">
        <f>IF(OR(P$3="",$A91=""),"",IF(COUNTIFS(Solicitudes!$A$3:$A$502,$A91,Solicitudes!$D$3:$D$502,"&lt;="&amp;P$3,Solicitudes!$E$3:$E$502,"&gt;="&amp;P$3,Solicitudes!$G$3:$G$502,"Aprobada",Solicitudes!$L$3:$L$502,"&lt;&gt;Licencia",Solicitudes!$L$3:$L$502,"&lt;&gt;Ausencia")&gt;0,"V",IF(COUNTIFS(Solicitudes!$A$3:$A$502,$A91,Solicitudes!$D$3:$D$502,"&lt;="&amp;P$3,Solicitudes!$E$3:$E$502,"&gt;="&amp;P$3,Solicitudes!$G$3:$G$502,"Aprobada",Solicitudes!$L$3:$L$502,"Licencia")+COUNTIFS(Solicitudes!$A$3:$A$502,$A91,Solicitudes!$D$3:$D$502,"&lt;="&amp;P$3,Solicitudes!$E$3:$E$502,"&gt;="&amp;P$3,Solicitudes!$G$3:$G$502,"Aprobada",Solicitudes!$L$3:$L$502,"Ausencia")&gt;0,"L",IF(COUNTIFS(Solicitudes!$A$3:$A$502,$A91,Solicitudes!$D$3:$D$502,"&lt;="&amp;P$3,Solicitudes!$E$3:$E$502,"&gt;="&amp;P$3,Solicitudes!$G$3:$G$502,"Solicitada")+COUNTIFS(Solicitudes!$A$3:$A$502,$A91,Solicitudes!$D$3:$D$502,"&lt;="&amp;P$3,Solicitudes!$E$3:$E$502,"&gt;="&amp;P$3,Solicitudes!$G$3:$G$502,"Planificada")&gt;0,"P",""))))</f>
        <v/>
      </c>
      <c r="Q91" s="27">
        <f>IF(OR(Q$3="",$A91=""),"",IF(COUNTIFS(Solicitudes!$A$3:$A$502,$A91,Solicitudes!$D$3:$D$502,"&lt;="&amp;Q$3,Solicitudes!$E$3:$E$502,"&gt;="&amp;Q$3,Solicitudes!$G$3:$G$502,"Aprobada",Solicitudes!$L$3:$L$502,"&lt;&gt;Licencia",Solicitudes!$L$3:$L$502,"&lt;&gt;Ausencia")&gt;0,"V",IF(COUNTIFS(Solicitudes!$A$3:$A$502,$A91,Solicitudes!$D$3:$D$502,"&lt;="&amp;Q$3,Solicitudes!$E$3:$E$502,"&gt;="&amp;Q$3,Solicitudes!$G$3:$G$502,"Aprobada",Solicitudes!$L$3:$L$502,"Licencia")+COUNTIFS(Solicitudes!$A$3:$A$502,$A91,Solicitudes!$D$3:$D$502,"&lt;="&amp;Q$3,Solicitudes!$E$3:$E$502,"&gt;="&amp;Q$3,Solicitudes!$G$3:$G$502,"Aprobada",Solicitudes!$L$3:$L$502,"Ausencia")&gt;0,"L",IF(COUNTIFS(Solicitudes!$A$3:$A$502,$A91,Solicitudes!$D$3:$D$502,"&lt;="&amp;Q$3,Solicitudes!$E$3:$E$502,"&gt;="&amp;Q$3,Solicitudes!$G$3:$G$502,"Solicitada")+COUNTIFS(Solicitudes!$A$3:$A$502,$A91,Solicitudes!$D$3:$D$502,"&lt;="&amp;Q$3,Solicitudes!$E$3:$E$502,"&gt;="&amp;Q$3,Solicitudes!$G$3:$G$502,"Planificada")&gt;0,"P",""))))</f>
        <v/>
      </c>
      <c r="R91" s="27">
        <f>IF(OR(R$3="",$A91=""),"",IF(COUNTIFS(Solicitudes!$A$3:$A$502,$A91,Solicitudes!$D$3:$D$502,"&lt;="&amp;R$3,Solicitudes!$E$3:$E$502,"&gt;="&amp;R$3,Solicitudes!$G$3:$G$502,"Aprobada",Solicitudes!$L$3:$L$502,"&lt;&gt;Licencia",Solicitudes!$L$3:$L$502,"&lt;&gt;Ausencia")&gt;0,"V",IF(COUNTIFS(Solicitudes!$A$3:$A$502,$A91,Solicitudes!$D$3:$D$502,"&lt;="&amp;R$3,Solicitudes!$E$3:$E$502,"&gt;="&amp;R$3,Solicitudes!$G$3:$G$502,"Aprobada",Solicitudes!$L$3:$L$502,"Licencia")+COUNTIFS(Solicitudes!$A$3:$A$502,$A91,Solicitudes!$D$3:$D$502,"&lt;="&amp;R$3,Solicitudes!$E$3:$E$502,"&gt;="&amp;R$3,Solicitudes!$G$3:$G$502,"Aprobada",Solicitudes!$L$3:$L$502,"Ausencia")&gt;0,"L",IF(COUNTIFS(Solicitudes!$A$3:$A$502,$A91,Solicitudes!$D$3:$D$502,"&lt;="&amp;R$3,Solicitudes!$E$3:$E$502,"&gt;="&amp;R$3,Solicitudes!$G$3:$G$502,"Solicitada")+COUNTIFS(Solicitudes!$A$3:$A$502,$A91,Solicitudes!$D$3:$D$502,"&lt;="&amp;R$3,Solicitudes!$E$3:$E$502,"&gt;="&amp;R$3,Solicitudes!$G$3:$G$502,"Planificada")&gt;0,"P",""))))</f>
        <v/>
      </c>
      <c r="S91" s="27">
        <f>IF(OR(S$3="",$A91=""),"",IF(COUNTIFS(Solicitudes!$A$3:$A$502,$A91,Solicitudes!$D$3:$D$502,"&lt;="&amp;S$3,Solicitudes!$E$3:$E$502,"&gt;="&amp;S$3,Solicitudes!$G$3:$G$502,"Aprobada",Solicitudes!$L$3:$L$502,"&lt;&gt;Licencia",Solicitudes!$L$3:$L$502,"&lt;&gt;Ausencia")&gt;0,"V",IF(COUNTIFS(Solicitudes!$A$3:$A$502,$A91,Solicitudes!$D$3:$D$502,"&lt;="&amp;S$3,Solicitudes!$E$3:$E$502,"&gt;="&amp;S$3,Solicitudes!$G$3:$G$502,"Aprobada",Solicitudes!$L$3:$L$502,"Licencia")+COUNTIFS(Solicitudes!$A$3:$A$502,$A91,Solicitudes!$D$3:$D$502,"&lt;="&amp;S$3,Solicitudes!$E$3:$E$502,"&gt;="&amp;S$3,Solicitudes!$G$3:$G$502,"Aprobada",Solicitudes!$L$3:$L$502,"Ausencia")&gt;0,"L",IF(COUNTIFS(Solicitudes!$A$3:$A$502,$A91,Solicitudes!$D$3:$D$502,"&lt;="&amp;S$3,Solicitudes!$E$3:$E$502,"&gt;="&amp;S$3,Solicitudes!$G$3:$G$502,"Solicitada")+COUNTIFS(Solicitudes!$A$3:$A$502,$A91,Solicitudes!$D$3:$D$502,"&lt;="&amp;S$3,Solicitudes!$E$3:$E$502,"&gt;="&amp;S$3,Solicitudes!$G$3:$G$502,"Planificada")&gt;0,"P",""))))</f>
        <v/>
      </c>
      <c r="T91" s="27">
        <f>IF(OR(T$3="",$A91=""),"",IF(COUNTIFS(Solicitudes!$A$3:$A$502,$A91,Solicitudes!$D$3:$D$502,"&lt;="&amp;T$3,Solicitudes!$E$3:$E$502,"&gt;="&amp;T$3,Solicitudes!$G$3:$G$502,"Aprobada",Solicitudes!$L$3:$L$502,"&lt;&gt;Licencia",Solicitudes!$L$3:$L$502,"&lt;&gt;Ausencia")&gt;0,"V",IF(COUNTIFS(Solicitudes!$A$3:$A$502,$A91,Solicitudes!$D$3:$D$502,"&lt;="&amp;T$3,Solicitudes!$E$3:$E$502,"&gt;="&amp;T$3,Solicitudes!$G$3:$G$502,"Aprobada",Solicitudes!$L$3:$L$502,"Licencia")+COUNTIFS(Solicitudes!$A$3:$A$502,$A91,Solicitudes!$D$3:$D$502,"&lt;="&amp;T$3,Solicitudes!$E$3:$E$502,"&gt;="&amp;T$3,Solicitudes!$G$3:$G$502,"Aprobada",Solicitudes!$L$3:$L$502,"Ausencia")&gt;0,"L",IF(COUNTIFS(Solicitudes!$A$3:$A$502,$A91,Solicitudes!$D$3:$D$502,"&lt;="&amp;T$3,Solicitudes!$E$3:$E$502,"&gt;="&amp;T$3,Solicitudes!$G$3:$G$502,"Solicitada")+COUNTIFS(Solicitudes!$A$3:$A$502,$A91,Solicitudes!$D$3:$D$502,"&lt;="&amp;T$3,Solicitudes!$E$3:$E$502,"&gt;="&amp;T$3,Solicitudes!$G$3:$G$502,"Planificada")&gt;0,"P",""))))</f>
        <v/>
      </c>
      <c r="U91" s="27">
        <f>IF(OR(U$3="",$A91=""),"",IF(COUNTIFS(Solicitudes!$A$3:$A$502,$A91,Solicitudes!$D$3:$D$502,"&lt;="&amp;U$3,Solicitudes!$E$3:$E$502,"&gt;="&amp;U$3,Solicitudes!$G$3:$G$502,"Aprobada",Solicitudes!$L$3:$L$502,"&lt;&gt;Licencia",Solicitudes!$L$3:$L$502,"&lt;&gt;Ausencia")&gt;0,"V",IF(COUNTIFS(Solicitudes!$A$3:$A$502,$A91,Solicitudes!$D$3:$D$502,"&lt;="&amp;U$3,Solicitudes!$E$3:$E$502,"&gt;="&amp;U$3,Solicitudes!$G$3:$G$502,"Aprobada",Solicitudes!$L$3:$L$502,"Licencia")+COUNTIFS(Solicitudes!$A$3:$A$502,$A91,Solicitudes!$D$3:$D$502,"&lt;="&amp;U$3,Solicitudes!$E$3:$E$502,"&gt;="&amp;U$3,Solicitudes!$G$3:$G$502,"Aprobada",Solicitudes!$L$3:$L$502,"Ausencia")&gt;0,"L",IF(COUNTIFS(Solicitudes!$A$3:$A$502,$A91,Solicitudes!$D$3:$D$502,"&lt;="&amp;U$3,Solicitudes!$E$3:$E$502,"&gt;="&amp;U$3,Solicitudes!$G$3:$G$502,"Solicitada")+COUNTIFS(Solicitudes!$A$3:$A$502,$A91,Solicitudes!$D$3:$D$502,"&lt;="&amp;U$3,Solicitudes!$E$3:$E$502,"&gt;="&amp;U$3,Solicitudes!$G$3:$G$502,"Planificada")&gt;0,"P",""))))</f>
        <v/>
      </c>
      <c r="V91" s="27">
        <f>IF(OR(V$3="",$A91=""),"",IF(COUNTIFS(Solicitudes!$A$3:$A$502,$A91,Solicitudes!$D$3:$D$502,"&lt;="&amp;V$3,Solicitudes!$E$3:$E$502,"&gt;="&amp;V$3,Solicitudes!$G$3:$G$502,"Aprobada",Solicitudes!$L$3:$L$502,"&lt;&gt;Licencia",Solicitudes!$L$3:$L$502,"&lt;&gt;Ausencia")&gt;0,"V",IF(COUNTIFS(Solicitudes!$A$3:$A$502,$A91,Solicitudes!$D$3:$D$502,"&lt;="&amp;V$3,Solicitudes!$E$3:$E$502,"&gt;="&amp;V$3,Solicitudes!$G$3:$G$502,"Aprobada",Solicitudes!$L$3:$L$502,"Licencia")+COUNTIFS(Solicitudes!$A$3:$A$502,$A91,Solicitudes!$D$3:$D$502,"&lt;="&amp;V$3,Solicitudes!$E$3:$E$502,"&gt;="&amp;V$3,Solicitudes!$G$3:$G$502,"Aprobada",Solicitudes!$L$3:$L$502,"Ausencia")&gt;0,"L",IF(COUNTIFS(Solicitudes!$A$3:$A$502,$A91,Solicitudes!$D$3:$D$502,"&lt;="&amp;V$3,Solicitudes!$E$3:$E$502,"&gt;="&amp;V$3,Solicitudes!$G$3:$G$502,"Solicitada")+COUNTIFS(Solicitudes!$A$3:$A$502,$A91,Solicitudes!$D$3:$D$502,"&lt;="&amp;V$3,Solicitudes!$E$3:$E$502,"&gt;="&amp;V$3,Solicitudes!$G$3:$G$502,"Planificada")&gt;0,"P",""))))</f>
        <v/>
      </c>
      <c r="W91" s="27">
        <f>IF(OR(W$3="",$A91=""),"",IF(COUNTIFS(Solicitudes!$A$3:$A$502,$A91,Solicitudes!$D$3:$D$502,"&lt;="&amp;W$3,Solicitudes!$E$3:$E$502,"&gt;="&amp;W$3,Solicitudes!$G$3:$G$502,"Aprobada",Solicitudes!$L$3:$L$502,"&lt;&gt;Licencia",Solicitudes!$L$3:$L$502,"&lt;&gt;Ausencia")&gt;0,"V",IF(COUNTIFS(Solicitudes!$A$3:$A$502,$A91,Solicitudes!$D$3:$D$502,"&lt;="&amp;W$3,Solicitudes!$E$3:$E$502,"&gt;="&amp;W$3,Solicitudes!$G$3:$G$502,"Aprobada",Solicitudes!$L$3:$L$502,"Licencia")+COUNTIFS(Solicitudes!$A$3:$A$502,$A91,Solicitudes!$D$3:$D$502,"&lt;="&amp;W$3,Solicitudes!$E$3:$E$502,"&gt;="&amp;W$3,Solicitudes!$G$3:$G$502,"Aprobada",Solicitudes!$L$3:$L$502,"Ausencia")&gt;0,"L",IF(COUNTIFS(Solicitudes!$A$3:$A$502,$A91,Solicitudes!$D$3:$D$502,"&lt;="&amp;W$3,Solicitudes!$E$3:$E$502,"&gt;="&amp;W$3,Solicitudes!$G$3:$G$502,"Solicitada")+COUNTIFS(Solicitudes!$A$3:$A$502,$A91,Solicitudes!$D$3:$D$502,"&lt;="&amp;W$3,Solicitudes!$E$3:$E$502,"&gt;="&amp;W$3,Solicitudes!$G$3:$G$502,"Planificada")&gt;0,"P",""))))</f>
        <v/>
      </c>
      <c r="X91" s="27">
        <f>IF(OR(X$3="",$A91=""),"",IF(COUNTIFS(Solicitudes!$A$3:$A$502,$A91,Solicitudes!$D$3:$D$502,"&lt;="&amp;X$3,Solicitudes!$E$3:$E$502,"&gt;="&amp;X$3,Solicitudes!$G$3:$G$502,"Aprobada",Solicitudes!$L$3:$L$502,"&lt;&gt;Licencia",Solicitudes!$L$3:$L$502,"&lt;&gt;Ausencia")&gt;0,"V",IF(COUNTIFS(Solicitudes!$A$3:$A$502,$A91,Solicitudes!$D$3:$D$502,"&lt;="&amp;X$3,Solicitudes!$E$3:$E$502,"&gt;="&amp;X$3,Solicitudes!$G$3:$G$502,"Aprobada",Solicitudes!$L$3:$L$502,"Licencia")+COUNTIFS(Solicitudes!$A$3:$A$502,$A91,Solicitudes!$D$3:$D$502,"&lt;="&amp;X$3,Solicitudes!$E$3:$E$502,"&gt;="&amp;X$3,Solicitudes!$G$3:$G$502,"Aprobada",Solicitudes!$L$3:$L$502,"Ausencia")&gt;0,"L",IF(COUNTIFS(Solicitudes!$A$3:$A$502,$A91,Solicitudes!$D$3:$D$502,"&lt;="&amp;X$3,Solicitudes!$E$3:$E$502,"&gt;="&amp;X$3,Solicitudes!$G$3:$G$502,"Solicitada")+COUNTIFS(Solicitudes!$A$3:$A$502,$A91,Solicitudes!$D$3:$D$502,"&lt;="&amp;X$3,Solicitudes!$E$3:$E$502,"&gt;="&amp;X$3,Solicitudes!$G$3:$G$502,"Planificada")&gt;0,"P",""))))</f>
        <v/>
      </c>
      <c r="Y91" s="27">
        <f>IF(OR(Y$3="",$A91=""),"",IF(COUNTIFS(Solicitudes!$A$3:$A$502,$A91,Solicitudes!$D$3:$D$502,"&lt;="&amp;Y$3,Solicitudes!$E$3:$E$502,"&gt;="&amp;Y$3,Solicitudes!$G$3:$G$502,"Aprobada",Solicitudes!$L$3:$L$502,"&lt;&gt;Licencia",Solicitudes!$L$3:$L$502,"&lt;&gt;Ausencia")&gt;0,"V",IF(COUNTIFS(Solicitudes!$A$3:$A$502,$A91,Solicitudes!$D$3:$D$502,"&lt;="&amp;Y$3,Solicitudes!$E$3:$E$502,"&gt;="&amp;Y$3,Solicitudes!$G$3:$G$502,"Aprobada",Solicitudes!$L$3:$L$502,"Licencia")+COUNTIFS(Solicitudes!$A$3:$A$502,$A91,Solicitudes!$D$3:$D$502,"&lt;="&amp;Y$3,Solicitudes!$E$3:$E$502,"&gt;="&amp;Y$3,Solicitudes!$G$3:$G$502,"Aprobada",Solicitudes!$L$3:$L$502,"Ausencia")&gt;0,"L",IF(COUNTIFS(Solicitudes!$A$3:$A$502,$A91,Solicitudes!$D$3:$D$502,"&lt;="&amp;Y$3,Solicitudes!$E$3:$E$502,"&gt;="&amp;Y$3,Solicitudes!$G$3:$G$502,"Solicitada")+COUNTIFS(Solicitudes!$A$3:$A$502,$A91,Solicitudes!$D$3:$D$502,"&lt;="&amp;Y$3,Solicitudes!$E$3:$E$502,"&gt;="&amp;Y$3,Solicitudes!$G$3:$G$502,"Planificada")&gt;0,"P",""))))</f>
        <v/>
      </c>
      <c r="Z91" s="27">
        <f>IF(OR(Z$3="",$A91=""),"",IF(COUNTIFS(Solicitudes!$A$3:$A$502,$A91,Solicitudes!$D$3:$D$502,"&lt;="&amp;Z$3,Solicitudes!$E$3:$E$502,"&gt;="&amp;Z$3,Solicitudes!$G$3:$G$502,"Aprobada",Solicitudes!$L$3:$L$502,"&lt;&gt;Licencia",Solicitudes!$L$3:$L$502,"&lt;&gt;Ausencia")&gt;0,"V",IF(COUNTIFS(Solicitudes!$A$3:$A$502,$A91,Solicitudes!$D$3:$D$502,"&lt;="&amp;Z$3,Solicitudes!$E$3:$E$502,"&gt;="&amp;Z$3,Solicitudes!$G$3:$G$502,"Aprobada",Solicitudes!$L$3:$L$502,"Licencia")+COUNTIFS(Solicitudes!$A$3:$A$502,$A91,Solicitudes!$D$3:$D$502,"&lt;="&amp;Z$3,Solicitudes!$E$3:$E$502,"&gt;="&amp;Z$3,Solicitudes!$G$3:$G$502,"Aprobada",Solicitudes!$L$3:$L$502,"Ausencia")&gt;0,"L",IF(COUNTIFS(Solicitudes!$A$3:$A$502,$A91,Solicitudes!$D$3:$D$502,"&lt;="&amp;Z$3,Solicitudes!$E$3:$E$502,"&gt;="&amp;Z$3,Solicitudes!$G$3:$G$502,"Solicitada")+COUNTIFS(Solicitudes!$A$3:$A$502,$A91,Solicitudes!$D$3:$D$502,"&lt;="&amp;Z$3,Solicitudes!$E$3:$E$502,"&gt;="&amp;Z$3,Solicitudes!$G$3:$G$502,"Planificada")&gt;0,"P",""))))</f>
        <v/>
      </c>
      <c r="AA91" s="27">
        <f>IF(OR(AA$3="",$A91=""),"",IF(COUNTIFS(Solicitudes!$A$3:$A$502,$A91,Solicitudes!$D$3:$D$502,"&lt;="&amp;AA$3,Solicitudes!$E$3:$E$502,"&gt;="&amp;AA$3,Solicitudes!$G$3:$G$502,"Aprobada",Solicitudes!$L$3:$L$502,"&lt;&gt;Licencia",Solicitudes!$L$3:$L$502,"&lt;&gt;Ausencia")&gt;0,"V",IF(COUNTIFS(Solicitudes!$A$3:$A$502,$A91,Solicitudes!$D$3:$D$502,"&lt;="&amp;AA$3,Solicitudes!$E$3:$E$502,"&gt;="&amp;AA$3,Solicitudes!$G$3:$G$502,"Aprobada",Solicitudes!$L$3:$L$502,"Licencia")+COUNTIFS(Solicitudes!$A$3:$A$502,$A91,Solicitudes!$D$3:$D$502,"&lt;="&amp;AA$3,Solicitudes!$E$3:$E$502,"&gt;="&amp;AA$3,Solicitudes!$G$3:$G$502,"Aprobada",Solicitudes!$L$3:$L$502,"Ausencia")&gt;0,"L",IF(COUNTIFS(Solicitudes!$A$3:$A$502,$A91,Solicitudes!$D$3:$D$502,"&lt;="&amp;AA$3,Solicitudes!$E$3:$E$502,"&gt;="&amp;AA$3,Solicitudes!$G$3:$G$502,"Solicitada")+COUNTIFS(Solicitudes!$A$3:$A$502,$A91,Solicitudes!$D$3:$D$502,"&lt;="&amp;AA$3,Solicitudes!$E$3:$E$502,"&gt;="&amp;AA$3,Solicitudes!$G$3:$G$502,"Planificada")&gt;0,"P",""))))</f>
        <v/>
      </c>
      <c r="AB91" s="27">
        <f>IF(OR(AB$3="",$A91=""),"",IF(COUNTIFS(Solicitudes!$A$3:$A$502,$A91,Solicitudes!$D$3:$D$502,"&lt;="&amp;AB$3,Solicitudes!$E$3:$E$502,"&gt;="&amp;AB$3,Solicitudes!$G$3:$G$502,"Aprobada",Solicitudes!$L$3:$L$502,"&lt;&gt;Licencia",Solicitudes!$L$3:$L$502,"&lt;&gt;Ausencia")&gt;0,"V",IF(COUNTIFS(Solicitudes!$A$3:$A$502,$A91,Solicitudes!$D$3:$D$502,"&lt;="&amp;AB$3,Solicitudes!$E$3:$E$502,"&gt;="&amp;AB$3,Solicitudes!$G$3:$G$502,"Aprobada",Solicitudes!$L$3:$L$502,"Licencia")+COUNTIFS(Solicitudes!$A$3:$A$502,$A91,Solicitudes!$D$3:$D$502,"&lt;="&amp;AB$3,Solicitudes!$E$3:$E$502,"&gt;="&amp;AB$3,Solicitudes!$G$3:$G$502,"Aprobada",Solicitudes!$L$3:$L$502,"Ausencia")&gt;0,"L",IF(COUNTIFS(Solicitudes!$A$3:$A$502,$A91,Solicitudes!$D$3:$D$502,"&lt;="&amp;AB$3,Solicitudes!$E$3:$E$502,"&gt;="&amp;AB$3,Solicitudes!$G$3:$G$502,"Solicitada")+COUNTIFS(Solicitudes!$A$3:$A$502,$A91,Solicitudes!$D$3:$D$502,"&lt;="&amp;AB$3,Solicitudes!$E$3:$E$502,"&gt;="&amp;AB$3,Solicitudes!$G$3:$G$502,"Planificada")&gt;0,"P",""))))</f>
        <v/>
      </c>
      <c r="AC91" s="27">
        <f>IF(OR(AC$3="",$A91=""),"",IF(COUNTIFS(Solicitudes!$A$3:$A$502,$A91,Solicitudes!$D$3:$D$502,"&lt;="&amp;AC$3,Solicitudes!$E$3:$E$502,"&gt;="&amp;AC$3,Solicitudes!$G$3:$G$502,"Aprobada",Solicitudes!$L$3:$L$502,"&lt;&gt;Licencia",Solicitudes!$L$3:$L$502,"&lt;&gt;Ausencia")&gt;0,"V",IF(COUNTIFS(Solicitudes!$A$3:$A$502,$A91,Solicitudes!$D$3:$D$502,"&lt;="&amp;AC$3,Solicitudes!$E$3:$E$502,"&gt;="&amp;AC$3,Solicitudes!$G$3:$G$502,"Aprobada",Solicitudes!$L$3:$L$502,"Licencia")+COUNTIFS(Solicitudes!$A$3:$A$502,$A91,Solicitudes!$D$3:$D$502,"&lt;="&amp;AC$3,Solicitudes!$E$3:$E$502,"&gt;="&amp;AC$3,Solicitudes!$G$3:$G$502,"Aprobada",Solicitudes!$L$3:$L$502,"Ausencia")&gt;0,"L",IF(COUNTIFS(Solicitudes!$A$3:$A$502,$A91,Solicitudes!$D$3:$D$502,"&lt;="&amp;AC$3,Solicitudes!$E$3:$E$502,"&gt;="&amp;AC$3,Solicitudes!$G$3:$G$502,"Solicitada")+COUNTIFS(Solicitudes!$A$3:$A$502,$A91,Solicitudes!$D$3:$D$502,"&lt;="&amp;AC$3,Solicitudes!$E$3:$E$502,"&gt;="&amp;AC$3,Solicitudes!$G$3:$G$502,"Planificada")&gt;0,"P",""))))</f>
        <v/>
      </c>
      <c r="AD91" s="27">
        <f>IF(OR(AD$3="",$A91=""),"",IF(COUNTIFS(Solicitudes!$A$3:$A$502,$A91,Solicitudes!$D$3:$D$502,"&lt;="&amp;AD$3,Solicitudes!$E$3:$E$502,"&gt;="&amp;AD$3,Solicitudes!$G$3:$G$502,"Aprobada",Solicitudes!$L$3:$L$502,"&lt;&gt;Licencia",Solicitudes!$L$3:$L$502,"&lt;&gt;Ausencia")&gt;0,"V",IF(COUNTIFS(Solicitudes!$A$3:$A$502,$A91,Solicitudes!$D$3:$D$502,"&lt;="&amp;AD$3,Solicitudes!$E$3:$E$502,"&gt;="&amp;AD$3,Solicitudes!$G$3:$G$502,"Aprobada",Solicitudes!$L$3:$L$502,"Licencia")+COUNTIFS(Solicitudes!$A$3:$A$502,$A91,Solicitudes!$D$3:$D$502,"&lt;="&amp;AD$3,Solicitudes!$E$3:$E$502,"&gt;="&amp;AD$3,Solicitudes!$G$3:$G$502,"Aprobada",Solicitudes!$L$3:$L$502,"Ausencia")&gt;0,"L",IF(COUNTIFS(Solicitudes!$A$3:$A$502,$A91,Solicitudes!$D$3:$D$502,"&lt;="&amp;AD$3,Solicitudes!$E$3:$E$502,"&gt;="&amp;AD$3,Solicitudes!$G$3:$G$502,"Solicitada")+COUNTIFS(Solicitudes!$A$3:$A$502,$A91,Solicitudes!$D$3:$D$502,"&lt;="&amp;AD$3,Solicitudes!$E$3:$E$502,"&gt;="&amp;AD$3,Solicitudes!$G$3:$G$502,"Planificada")&gt;0,"P",""))))</f>
        <v/>
      </c>
      <c r="AE91" s="27">
        <f>IF(OR(AE$3="",$A91=""),"",IF(COUNTIFS(Solicitudes!$A$3:$A$502,$A91,Solicitudes!$D$3:$D$502,"&lt;="&amp;AE$3,Solicitudes!$E$3:$E$502,"&gt;="&amp;AE$3,Solicitudes!$G$3:$G$502,"Aprobada",Solicitudes!$L$3:$L$502,"&lt;&gt;Licencia",Solicitudes!$L$3:$L$502,"&lt;&gt;Ausencia")&gt;0,"V",IF(COUNTIFS(Solicitudes!$A$3:$A$502,$A91,Solicitudes!$D$3:$D$502,"&lt;="&amp;AE$3,Solicitudes!$E$3:$E$502,"&gt;="&amp;AE$3,Solicitudes!$G$3:$G$502,"Aprobada",Solicitudes!$L$3:$L$502,"Licencia")+COUNTIFS(Solicitudes!$A$3:$A$502,$A91,Solicitudes!$D$3:$D$502,"&lt;="&amp;AE$3,Solicitudes!$E$3:$E$502,"&gt;="&amp;AE$3,Solicitudes!$G$3:$G$502,"Aprobada",Solicitudes!$L$3:$L$502,"Ausencia")&gt;0,"L",IF(COUNTIFS(Solicitudes!$A$3:$A$502,$A91,Solicitudes!$D$3:$D$502,"&lt;="&amp;AE$3,Solicitudes!$E$3:$E$502,"&gt;="&amp;AE$3,Solicitudes!$G$3:$G$502,"Solicitada")+COUNTIFS(Solicitudes!$A$3:$A$502,$A91,Solicitudes!$D$3:$D$502,"&lt;="&amp;AE$3,Solicitudes!$E$3:$E$502,"&gt;="&amp;AE$3,Solicitudes!$G$3:$G$502,"Planificada")&gt;0,"P",""))))</f>
        <v/>
      </c>
      <c r="AF91" s="27">
        <f>IF(OR(AF$3="",$A91=""),"",IF(COUNTIFS(Solicitudes!$A$3:$A$502,$A91,Solicitudes!$D$3:$D$502,"&lt;="&amp;AF$3,Solicitudes!$E$3:$E$502,"&gt;="&amp;AF$3,Solicitudes!$G$3:$G$502,"Aprobada",Solicitudes!$L$3:$L$502,"&lt;&gt;Licencia",Solicitudes!$L$3:$L$502,"&lt;&gt;Ausencia")&gt;0,"V",IF(COUNTIFS(Solicitudes!$A$3:$A$502,$A91,Solicitudes!$D$3:$D$502,"&lt;="&amp;AF$3,Solicitudes!$E$3:$E$502,"&gt;="&amp;AF$3,Solicitudes!$G$3:$G$502,"Aprobada",Solicitudes!$L$3:$L$502,"Licencia")+COUNTIFS(Solicitudes!$A$3:$A$502,$A91,Solicitudes!$D$3:$D$502,"&lt;="&amp;AF$3,Solicitudes!$E$3:$E$502,"&gt;="&amp;AF$3,Solicitudes!$G$3:$G$502,"Aprobada",Solicitudes!$L$3:$L$502,"Ausencia")&gt;0,"L",IF(COUNTIFS(Solicitudes!$A$3:$A$502,$A91,Solicitudes!$D$3:$D$502,"&lt;="&amp;AF$3,Solicitudes!$E$3:$E$502,"&gt;="&amp;AF$3,Solicitudes!$G$3:$G$502,"Solicitada")+COUNTIFS(Solicitudes!$A$3:$A$502,$A91,Solicitudes!$D$3:$D$502,"&lt;="&amp;AF$3,Solicitudes!$E$3:$E$502,"&gt;="&amp;AF$3,Solicitudes!$G$3:$G$502,"Planificada")&gt;0,"P",""))))</f>
        <v/>
      </c>
      <c r="AG91" s="27">
        <f>IF(OR(AG$3="",$A91=""),"",IF(COUNTIFS(Solicitudes!$A$3:$A$502,$A91,Solicitudes!$D$3:$D$502,"&lt;="&amp;AG$3,Solicitudes!$E$3:$E$502,"&gt;="&amp;AG$3,Solicitudes!$G$3:$G$502,"Aprobada",Solicitudes!$L$3:$L$502,"&lt;&gt;Licencia",Solicitudes!$L$3:$L$502,"&lt;&gt;Ausencia")&gt;0,"V",IF(COUNTIFS(Solicitudes!$A$3:$A$502,$A91,Solicitudes!$D$3:$D$502,"&lt;="&amp;AG$3,Solicitudes!$E$3:$E$502,"&gt;="&amp;AG$3,Solicitudes!$G$3:$G$502,"Aprobada",Solicitudes!$L$3:$L$502,"Licencia")+COUNTIFS(Solicitudes!$A$3:$A$502,$A91,Solicitudes!$D$3:$D$502,"&lt;="&amp;AG$3,Solicitudes!$E$3:$E$502,"&gt;="&amp;AG$3,Solicitudes!$G$3:$G$502,"Aprobada",Solicitudes!$L$3:$L$502,"Ausencia")&gt;0,"L",IF(COUNTIFS(Solicitudes!$A$3:$A$502,$A91,Solicitudes!$D$3:$D$502,"&lt;="&amp;AG$3,Solicitudes!$E$3:$E$502,"&gt;="&amp;AG$3,Solicitudes!$G$3:$G$502,"Solicitada")+COUNTIFS(Solicitudes!$A$3:$A$502,$A91,Solicitudes!$D$3:$D$502,"&lt;="&amp;AG$3,Solicitudes!$E$3:$E$502,"&gt;="&amp;AG$3,Solicitudes!$G$3:$G$502,"Planificada")&gt;0,"P",""))))</f>
        <v/>
      </c>
    </row>
    <row r="92">
      <c r="A92">
        <f>IF(Saldos!A92="","",Saldos!A92)</f>
        <v/>
      </c>
      <c r="B92">
        <f>IF(A92="","",Saldos!B92)</f>
        <v/>
      </c>
      <c r="C92" s="27">
        <f>IF(OR(C$3="",$A92=""),"",IF(COUNTIFS(Solicitudes!$A$3:$A$502,$A92,Solicitudes!$D$3:$D$502,"&lt;="&amp;C$3,Solicitudes!$E$3:$E$502,"&gt;="&amp;C$3,Solicitudes!$G$3:$G$502,"Aprobada",Solicitudes!$L$3:$L$502,"&lt;&gt;Licencia",Solicitudes!$L$3:$L$502,"&lt;&gt;Ausencia")&gt;0,"V",IF(COUNTIFS(Solicitudes!$A$3:$A$502,$A92,Solicitudes!$D$3:$D$502,"&lt;="&amp;C$3,Solicitudes!$E$3:$E$502,"&gt;="&amp;C$3,Solicitudes!$G$3:$G$502,"Aprobada",Solicitudes!$L$3:$L$502,"Licencia")+COUNTIFS(Solicitudes!$A$3:$A$502,$A92,Solicitudes!$D$3:$D$502,"&lt;="&amp;C$3,Solicitudes!$E$3:$E$502,"&gt;="&amp;C$3,Solicitudes!$G$3:$G$502,"Aprobada",Solicitudes!$L$3:$L$502,"Ausencia")&gt;0,"L",IF(COUNTIFS(Solicitudes!$A$3:$A$502,$A92,Solicitudes!$D$3:$D$502,"&lt;="&amp;C$3,Solicitudes!$E$3:$E$502,"&gt;="&amp;C$3,Solicitudes!$G$3:$G$502,"Solicitada")+COUNTIFS(Solicitudes!$A$3:$A$502,$A92,Solicitudes!$D$3:$D$502,"&lt;="&amp;C$3,Solicitudes!$E$3:$E$502,"&gt;="&amp;C$3,Solicitudes!$G$3:$G$502,"Planificada")&gt;0,"P",""))))</f>
        <v/>
      </c>
      <c r="D92" s="27">
        <f>IF(OR(D$3="",$A92=""),"",IF(COUNTIFS(Solicitudes!$A$3:$A$502,$A92,Solicitudes!$D$3:$D$502,"&lt;="&amp;D$3,Solicitudes!$E$3:$E$502,"&gt;="&amp;D$3,Solicitudes!$G$3:$G$502,"Aprobada",Solicitudes!$L$3:$L$502,"&lt;&gt;Licencia",Solicitudes!$L$3:$L$502,"&lt;&gt;Ausencia")&gt;0,"V",IF(COUNTIFS(Solicitudes!$A$3:$A$502,$A92,Solicitudes!$D$3:$D$502,"&lt;="&amp;D$3,Solicitudes!$E$3:$E$502,"&gt;="&amp;D$3,Solicitudes!$G$3:$G$502,"Aprobada",Solicitudes!$L$3:$L$502,"Licencia")+COUNTIFS(Solicitudes!$A$3:$A$502,$A92,Solicitudes!$D$3:$D$502,"&lt;="&amp;D$3,Solicitudes!$E$3:$E$502,"&gt;="&amp;D$3,Solicitudes!$G$3:$G$502,"Aprobada",Solicitudes!$L$3:$L$502,"Ausencia")&gt;0,"L",IF(COUNTIFS(Solicitudes!$A$3:$A$502,$A92,Solicitudes!$D$3:$D$502,"&lt;="&amp;D$3,Solicitudes!$E$3:$E$502,"&gt;="&amp;D$3,Solicitudes!$G$3:$G$502,"Solicitada")+COUNTIFS(Solicitudes!$A$3:$A$502,$A92,Solicitudes!$D$3:$D$502,"&lt;="&amp;D$3,Solicitudes!$E$3:$E$502,"&gt;="&amp;D$3,Solicitudes!$G$3:$G$502,"Planificada")&gt;0,"P",""))))</f>
        <v/>
      </c>
      <c r="E92" s="27">
        <f>IF(OR(E$3="",$A92=""),"",IF(COUNTIFS(Solicitudes!$A$3:$A$502,$A92,Solicitudes!$D$3:$D$502,"&lt;="&amp;E$3,Solicitudes!$E$3:$E$502,"&gt;="&amp;E$3,Solicitudes!$G$3:$G$502,"Aprobada",Solicitudes!$L$3:$L$502,"&lt;&gt;Licencia",Solicitudes!$L$3:$L$502,"&lt;&gt;Ausencia")&gt;0,"V",IF(COUNTIFS(Solicitudes!$A$3:$A$502,$A92,Solicitudes!$D$3:$D$502,"&lt;="&amp;E$3,Solicitudes!$E$3:$E$502,"&gt;="&amp;E$3,Solicitudes!$G$3:$G$502,"Aprobada",Solicitudes!$L$3:$L$502,"Licencia")+COUNTIFS(Solicitudes!$A$3:$A$502,$A92,Solicitudes!$D$3:$D$502,"&lt;="&amp;E$3,Solicitudes!$E$3:$E$502,"&gt;="&amp;E$3,Solicitudes!$G$3:$G$502,"Aprobada",Solicitudes!$L$3:$L$502,"Ausencia")&gt;0,"L",IF(COUNTIFS(Solicitudes!$A$3:$A$502,$A92,Solicitudes!$D$3:$D$502,"&lt;="&amp;E$3,Solicitudes!$E$3:$E$502,"&gt;="&amp;E$3,Solicitudes!$G$3:$G$502,"Solicitada")+COUNTIFS(Solicitudes!$A$3:$A$502,$A92,Solicitudes!$D$3:$D$502,"&lt;="&amp;E$3,Solicitudes!$E$3:$E$502,"&gt;="&amp;E$3,Solicitudes!$G$3:$G$502,"Planificada")&gt;0,"P",""))))</f>
        <v/>
      </c>
      <c r="F92" s="27">
        <f>IF(OR(F$3="",$A92=""),"",IF(COUNTIFS(Solicitudes!$A$3:$A$502,$A92,Solicitudes!$D$3:$D$502,"&lt;="&amp;F$3,Solicitudes!$E$3:$E$502,"&gt;="&amp;F$3,Solicitudes!$G$3:$G$502,"Aprobada",Solicitudes!$L$3:$L$502,"&lt;&gt;Licencia",Solicitudes!$L$3:$L$502,"&lt;&gt;Ausencia")&gt;0,"V",IF(COUNTIFS(Solicitudes!$A$3:$A$502,$A92,Solicitudes!$D$3:$D$502,"&lt;="&amp;F$3,Solicitudes!$E$3:$E$502,"&gt;="&amp;F$3,Solicitudes!$G$3:$G$502,"Aprobada",Solicitudes!$L$3:$L$502,"Licencia")+COUNTIFS(Solicitudes!$A$3:$A$502,$A92,Solicitudes!$D$3:$D$502,"&lt;="&amp;F$3,Solicitudes!$E$3:$E$502,"&gt;="&amp;F$3,Solicitudes!$G$3:$G$502,"Aprobada",Solicitudes!$L$3:$L$502,"Ausencia")&gt;0,"L",IF(COUNTIFS(Solicitudes!$A$3:$A$502,$A92,Solicitudes!$D$3:$D$502,"&lt;="&amp;F$3,Solicitudes!$E$3:$E$502,"&gt;="&amp;F$3,Solicitudes!$G$3:$G$502,"Solicitada")+COUNTIFS(Solicitudes!$A$3:$A$502,$A92,Solicitudes!$D$3:$D$502,"&lt;="&amp;F$3,Solicitudes!$E$3:$E$502,"&gt;="&amp;F$3,Solicitudes!$G$3:$G$502,"Planificada")&gt;0,"P",""))))</f>
        <v/>
      </c>
      <c r="G92" s="27">
        <f>IF(OR(G$3="",$A92=""),"",IF(COUNTIFS(Solicitudes!$A$3:$A$502,$A92,Solicitudes!$D$3:$D$502,"&lt;="&amp;G$3,Solicitudes!$E$3:$E$502,"&gt;="&amp;G$3,Solicitudes!$G$3:$G$502,"Aprobada",Solicitudes!$L$3:$L$502,"&lt;&gt;Licencia",Solicitudes!$L$3:$L$502,"&lt;&gt;Ausencia")&gt;0,"V",IF(COUNTIFS(Solicitudes!$A$3:$A$502,$A92,Solicitudes!$D$3:$D$502,"&lt;="&amp;G$3,Solicitudes!$E$3:$E$502,"&gt;="&amp;G$3,Solicitudes!$G$3:$G$502,"Aprobada",Solicitudes!$L$3:$L$502,"Licencia")+COUNTIFS(Solicitudes!$A$3:$A$502,$A92,Solicitudes!$D$3:$D$502,"&lt;="&amp;G$3,Solicitudes!$E$3:$E$502,"&gt;="&amp;G$3,Solicitudes!$G$3:$G$502,"Aprobada",Solicitudes!$L$3:$L$502,"Ausencia")&gt;0,"L",IF(COUNTIFS(Solicitudes!$A$3:$A$502,$A92,Solicitudes!$D$3:$D$502,"&lt;="&amp;G$3,Solicitudes!$E$3:$E$502,"&gt;="&amp;G$3,Solicitudes!$G$3:$G$502,"Solicitada")+COUNTIFS(Solicitudes!$A$3:$A$502,$A92,Solicitudes!$D$3:$D$502,"&lt;="&amp;G$3,Solicitudes!$E$3:$E$502,"&gt;="&amp;G$3,Solicitudes!$G$3:$G$502,"Planificada")&gt;0,"P",""))))</f>
        <v/>
      </c>
      <c r="H92" s="27">
        <f>IF(OR(H$3="",$A92=""),"",IF(COUNTIFS(Solicitudes!$A$3:$A$502,$A92,Solicitudes!$D$3:$D$502,"&lt;="&amp;H$3,Solicitudes!$E$3:$E$502,"&gt;="&amp;H$3,Solicitudes!$G$3:$G$502,"Aprobada",Solicitudes!$L$3:$L$502,"&lt;&gt;Licencia",Solicitudes!$L$3:$L$502,"&lt;&gt;Ausencia")&gt;0,"V",IF(COUNTIFS(Solicitudes!$A$3:$A$502,$A92,Solicitudes!$D$3:$D$502,"&lt;="&amp;H$3,Solicitudes!$E$3:$E$502,"&gt;="&amp;H$3,Solicitudes!$G$3:$G$502,"Aprobada",Solicitudes!$L$3:$L$502,"Licencia")+COUNTIFS(Solicitudes!$A$3:$A$502,$A92,Solicitudes!$D$3:$D$502,"&lt;="&amp;H$3,Solicitudes!$E$3:$E$502,"&gt;="&amp;H$3,Solicitudes!$G$3:$G$502,"Aprobada",Solicitudes!$L$3:$L$502,"Ausencia")&gt;0,"L",IF(COUNTIFS(Solicitudes!$A$3:$A$502,$A92,Solicitudes!$D$3:$D$502,"&lt;="&amp;H$3,Solicitudes!$E$3:$E$502,"&gt;="&amp;H$3,Solicitudes!$G$3:$G$502,"Solicitada")+COUNTIFS(Solicitudes!$A$3:$A$502,$A92,Solicitudes!$D$3:$D$502,"&lt;="&amp;H$3,Solicitudes!$E$3:$E$502,"&gt;="&amp;H$3,Solicitudes!$G$3:$G$502,"Planificada")&gt;0,"P",""))))</f>
        <v/>
      </c>
      <c r="I92" s="27">
        <f>IF(OR(I$3="",$A92=""),"",IF(COUNTIFS(Solicitudes!$A$3:$A$502,$A92,Solicitudes!$D$3:$D$502,"&lt;="&amp;I$3,Solicitudes!$E$3:$E$502,"&gt;="&amp;I$3,Solicitudes!$G$3:$G$502,"Aprobada",Solicitudes!$L$3:$L$502,"&lt;&gt;Licencia",Solicitudes!$L$3:$L$502,"&lt;&gt;Ausencia")&gt;0,"V",IF(COUNTIFS(Solicitudes!$A$3:$A$502,$A92,Solicitudes!$D$3:$D$502,"&lt;="&amp;I$3,Solicitudes!$E$3:$E$502,"&gt;="&amp;I$3,Solicitudes!$G$3:$G$502,"Aprobada",Solicitudes!$L$3:$L$502,"Licencia")+COUNTIFS(Solicitudes!$A$3:$A$502,$A92,Solicitudes!$D$3:$D$502,"&lt;="&amp;I$3,Solicitudes!$E$3:$E$502,"&gt;="&amp;I$3,Solicitudes!$G$3:$G$502,"Aprobada",Solicitudes!$L$3:$L$502,"Ausencia")&gt;0,"L",IF(COUNTIFS(Solicitudes!$A$3:$A$502,$A92,Solicitudes!$D$3:$D$502,"&lt;="&amp;I$3,Solicitudes!$E$3:$E$502,"&gt;="&amp;I$3,Solicitudes!$G$3:$G$502,"Solicitada")+COUNTIFS(Solicitudes!$A$3:$A$502,$A92,Solicitudes!$D$3:$D$502,"&lt;="&amp;I$3,Solicitudes!$E$3:$E$502,"&gt;="&amp;I$3,Solicitudes!$G$3:$G$502,"Planificada")&gt;0,"P",""))))</f>
        <v/>
      </c>
      <c r="J92" s="27">
        <f>IF(OR(J$3="",$A92=""),"",IF(COUNTIFS(Solicitudes!$A$3:$A$502,$A92,Solicitudes!$D$3:$D$502,"&lt;="&amp;J$3,Solicitudes!$E$3:$E$502,"&gt;="&amp;J$3,Solicitudes!$G$3:$G$502,"Aprobada",Solicitudes!$L$3:$L$502,"&lt;&gt;Licencia",Solicitudes!$L$3:$L$502,"&lt;&gt;Ausencia")&gt;0,"V",IF(COUNTIFS(Solicitudes!$A$3:$A$502,$A92,Solicitudes!$D$3:$D$502,"&lt;="&amp;J$3,Solicitudes!$E$3:$E$502,"&gt;="&amp;J$3,Solicitudes!$G$3:$G$502,"Aprobada",Solicitudes!$L$3:$L$502,"Licencia")+COUNTIFS(Solicitudes!$A$3:$A$502,$A92,Solicitudes!$D$3:$D$502,"&lt;="&amp;J$3,Solicitudes!$E$3:$E$502,"&gt;="&amp;J$3,Solicitudes!$G$3:$G$502,"Aprobada",Solicitudes!$L$3:$L$502,"Ausencia")&gt;0,"L",IF(COUNTIFS(Solicitudes!$A$3:$A$502,$A92,Solicitudes!$D$3:$D$502,"&lt;="&amp;J$3,Solicitudes!$E$3:$E$502,"&gt;="&amp;J$3,Solicitudes!$G$3:$G$502,"Solicitada")+COUNTIFS(Solicitudes!$A$3:$A$502,$A92,Solicitudes!$D$3:$D$502,"&lt;="&amp;J$3,Solicitudes!$E$3:$E$502,"&gt;="&amp;J$3,Solicitudes!$G$3:$G$502,"Planificada")&gt;0,"P",""))))</f>
        <v/>
      </c>
      <c r="K92" s="27">
        <f>IF(OR(K$3="",$A92=""),"",IF(COUNTIFS(Solicitudes!$A$3:$A$502,$A92,Solicitudes!$D$3:$D$502,"&lt;="&amp;K$3,Solicitudes!$E$3:$E$502,"&gt;="&amp;K$3,Solicitudes!$G$3:$G$502,"Aprobada",Solicitudes!$L$3:$L$502,"&lt;&gt;Licencia",Solicitudes!$L$3:$L$502,"&lt;&gt;Ausencia")&gt;0,"V",IF(COUNTIFS(Solicitudes!$A$3:$A$502,$A92,Solicitudes!$D$3:$D$502,"&lt;="&amp;K$3,Solicitudes!$E$3:$E$502,"&gt;="&amp;K$3,Solicitudes!$G$3:$G$502,"Aprobada",Solicitudes!$L$3:$L$502,"Licencia")+COUNTIFS(Solicitudes!$A$3:$A$502,$A92,Solicitudes!$D$3:$D$502,"&lt;="&amp;K$3,Solicitudes!$E$3:$E$502,"&gt;="&amp;K$3,Solicitudes!$G$3:$G$502,"Aprobada",Solicitudes!$L$3:$L$502,"Ausencia")&gt;0,"L",IF(COUNTIFS(Solicitudes!$A$3:$A$502,$A92,Solicitudes!$D$3:$D$502,"&lt;="&amp;K$3,Solicitudes!$E$3:$E$502,"&gt;="&amp;K$3,Solicitudes!$G$3:$G$502,"Solicitada")+COUNTIFS(Solicitudes!$A$3:$A$502,$A92,Solicitudes!$D$3:$D$502,"&lt;="&amp;K$3,Solicitudes!$E$3:$E$502,"&gt;="&amp;K$3,Solicitudes!$G$3:$G$502,"Planificada")&gt;0,"P",""))))</f>
        <v/>
      </c>
      <c r="L92" s="27">
        <f>IF(OR(L$3="",$A92=""),"",IF(COUNTIFS(Solicitudes!$A$3:$A$502,$A92,Solicitudes!$D$3:$D$502,"&lt;="&amp;L$3,Solicitudes!$E$3:$E$502,"&gt;="&amp;L$3,Solicitudes!$G$3:$G$502,"Aprobada",Solicitudes!$L$3:$L$502,"&lt;&gt;Licencia",Solicitudes!$L$3:$L$502,"&lt;&gt;Ausencia")&gt;0,"V",IF(COUNTIFS(Solicitudes!$A$3:$A$502,$A92,Solicitudes!$D$3:$D$502,"&lt;="&amp;L$3,Solicitudes!$E$3:$E$502,"&gt;="&amp;L$3,Solicitudes!$G$3:$G$502,"Aprobada",Solicitudes!$L$3:$L$502,"Licencia")+COUNTIFS(Solicitudes!$A$3:$A$502,$A92,Solicitudes!$D$3:$D$502,"&lt;="&amp;L$3,Solicitudes!$E$3:$E$502,"&gt;="&amp;L$3,Solicitudes!$G$3:$G$502,"Aprobada",Solicitudes!$L$3:$L$502,"Ausencia")&gt;0,"L",IF(COUNTIFS(Solicitudes!$A$3:$A$502,$A92,Solicitudes!$D$3:$D$502,"&lt;="&amp;L$3,Solicitudes!$E$3:$E$502,"&gt;="&amp;L$3,Solicitudes!$G$3:$G$502,"Solicitada")+COUNTIFS(Solicitudes!$A$3:$A$502,$A92,Solicitudes!$D$3:$D$502,"&lt;="&amp;L$3,Solicitudes!$E$3:$E$502,"&gt;="&amp;L$3,Solicitudes!$G$3:$G$502,"Planificada")&gt;0,"P",""))))</f>
        <v/>
      </c>
      <c r="M92" s="27">
        <f>IF(OR(M$3="",$A92=""),"",IF(COUNTIFS(Solicitudes!$A$3:$A$502,$A92,Solicitudes!$D$3:$D$502,"&lt;="&amp;M$3,Solicitudes!$E$3:$E$502,"&gt;="&amp;M$3,Solicitudes!$G$3:$G$502,"Aprobada",Solicitudes!$L$3:$L$502,"&lt;&gt;Licencia",Solicitudes!$L$3:$L$502,"&lt;&gt;Ausencia")&gt;0,"V",IF(COUNTIFS(Solicitudes!$A$3:$A$502,$A92,Solicitudes!$D$3:$D$502,"&lt;="&amp;M$3,Solicitudes!$E$3:$E$502,"&gt;="&amp;M$3,Solicitudes!$G$3:$G$502,"Aprobada",Solicitudes!$L$3:$L$502,"Licencia")+COUNTIFS(Solicitudes!$A$3:$A$502,$A92,Solicitudes!$D$3:$D$502,"&lt;="&amp;M$3,Solicitudes!$E$3:$E$502,"&gt;="&amp;M$3,Solicitudes!$G$3:$G$502,"Aprobada",Solicitudes!$L$3:$L$502,"Ausencia")&gt;0,"L",IF(COUNTIFS(Solicitudes!$A$3:$A$502,$A92,Solicitudes!$D$3:$D$502,"&lt;="&amp;M$3,Solicitudes!$E$3:$E$502,"&gt;="&amp;M$3,Solicitudes!$G$3:$G$502,"Solicitada")+COUNTIFS(Solicitudes!$A$3:$A$502,$A92,Solicitudes!$D$3:$D$502,"&lt;="&amp;M$3,Solicitudes!$E$3:$E$502,"&gt;="&amp;M$3,Solicitudes!$G$3:$G$502,"Planificada")&gt;0,"P",""))))</f>
        <v/>
      </c>
      <c r="N92" s="27">
        <f>IF(OR(N$3="",$A92=""),"",IF(COUNTIFS(Solicitudes!$A$3:$A$502,$A92,Solicitudes!$D$3:$D$502,"&lt;="&amp;N$3,Solicitudes!$E$3:$E$502,"&gt;="&amp;N$3,Solicitudes!$G$3:$G$502,"Aprobada",Solicitudes!$L$3:$L$502,"&lt;&gt;Licencia",Solicitudes!$L$3:$L$502,"&lt;&gt;Ausencia")&gt;0,"V",IF(COUNTIFS(Solicitudes!$A$3:$A$502,$A92,Solicitudes!$D$3:$D$502,"&lt;="&amp;N$3,Solicitudes!$E$3:$E$502,"&gt;="&amp;N$3,Solicitudes!$G$3:$G$502,"Aprobada",Solicitudes!$L$3:$L$502,"Licencia")+COUNTIFS(Solicitudes!$A$3:$A$502,$A92,Solicitudes!$D$3:$D$502,"&lt;="&amp;N$3,Solicitudes!$E$3:$E$502,"&gt;="&amp;N$3,Solicitudes!$G$3:$G$502,"Aprobada",Solicitudes!$L$3:$L$502,"Ausencia")&gt;0,"L",IF(COUNTIFS(Solicitudes!$A$3:$A$502,$A92,Solicitudes!$D$3:$D$502,"&lt;="&amp;N$3,Solicitudes!$E$3:$E$502,"&gt;="&amp;N$3,Solicitudes!$G$3:$G$502,"Solicitada")+COUNTIFS(Solicitudes!$A$3:$A$502,$A92,Solicitudes!$D$3:$D$502,"&lt;="&amp;N$3,Solicitudes!$E$3:$E$502,"&gt;="&amp;N$3,Solicitudes!$G$3:$G$502,"Planificada")&gt;0,"P",""))))</f>
        <v/>
      </c>
      <c r="O92" s="27">
        <f>IF(OR(O$3="",$A92=""),"",IF(COUNTIFS(Solicitudes!$A$3:$A$502,$A92,Solicitudes!$D$3:$D$502,"&lt;="&amp;O$3,Solicitudes!$E$3:$E$502,"&gt;="&amp;O$3,Solicitudes!$G$3:$G$502,"Aprobada",Solicitudes!$L$3:$L$502,"&lt;&gt;Licencia",Solicitudes!$L$3:$L$502,"&lt;&gt;Ausencia")&gt;0,"V",IF(COUNTIFS(Solicitudes!$A$3:$A$502,$A92,Solicitudes!$D$3:$D$502,"&lt;="&amp;O$3,Solicitudes!$E$3:$E$502,"&gt;="&amp;O$3,Solicitudes!$G$3:$G$502,"Aprobada",Solicitudes!$L$3:$L$502,"Licencia")+COUNTIFS(Solicitudes!$A$3:$A$502,$A92,Solicitudes!$D$3:$D$502,"&lt;="&amp;O$3,Solicitudes!$E$3:$E$502,"&gt;="&amp;O$3,Solicitudes!$G$3:$G$502,"Aprobada",Solicitudes!$L$3:$L$502,"Ausencia")&gt;0,"L",IF(COUNTIFS(Solicitudes!$A$3:$A$502,$A92,Solicitudes!$D$3:$D$502,"&lt;="&amp;O$3,Solicitudes!$E$3:$E$502,"&gt;="&amp;O$3,Solicitudes!$G$3:$G$502,"Solicitada")+COUNTIFS(Solicitudes!$A$3:$A$502,$A92,Solicitudes!$D$3:$D$502,"&lt;="&amp;O$3,Solicitudes!$E$3:$E$502,"&gt;="&amp;O$3,Solicitudes!$G$3:$G$502,"Planificada")&gt;0,"P",""))))</f>
        <v/>
      </c>
      <c r="P92" s="27">
        <f>IF(OR(P$3="",$A92=""),"",IF(COUNTIFS(Solicitudes!$A$3:$A$502,$A92,Solicitudes!$D$3:$D$502,"&lt;="&amp;P$3,Solicitudes!$E$3:$E$502,"&gt;="&amp;P$3,Solicitudes!$G$3:$G$502,"Aprobada",Solicitudes!$L$3:$L$502,"&lt;&gt;Licencia",Solicitudes!$L$3:$L$502,"&lt;&gt;Ausencia")&gt;0,"V",IF(COUNTIFS(Solicitudes!$A$3:$A$502,$A92,Solicitudes!$D$3:$D$502,"&lt;="&amp;P$3,Solicitudes!$E$3:$E$502,"&gt;="&amp;P$3,Solicitudes!$G$3:$G$502,"Aprobada",Solicitudes!$L$3:$L$502,"Licencia")+COUNTIFS(Solicitudes!$A$3:$A$502,$A92,Solicitudes!$D$3:$D$502,"&lt;="&amp;P$3,Solicitudes!$E$3:$E$502,"&gt;="&amp;P$3,Solicitudes!$G$3:$G$502,"Aprobada",Solicitudes!$L$3:$L$502,"Ausencia")&gt;0,"L",IF(COUNTIFS(Solicitudes!$A$3:$A$502,$A92,Solicitudes!$D$3:$D$502,"&lt;="&amp;P$3,Solicitudes!$E$3:$E$502,"&gt;="&amp;P$3,Solicitudes!$G$3:$G$502,"Solicitada")+COUNTIFS(Solicitudes!$A$3:$A$502,$A92,Solicitudes!$D$3:$D$502,"&lt;="&amp;P$3,Solicitudes!$E$3:$E$502,"&gt;="&amp;P$3,Solicitudes!$G$3:$G$502,"Planificada")&gt;0,"P",""))))</f>
        <v/>
      </c>
      <c r="Q92" s="27">
        <f>IF(OR(Q$3="",$A92=""),"",IF(COUNTIFS(Solicitudes!$A$3:$A$502,$A92,Solicitudes!$D$3:$D$502,"&lt;="&amp;Q$3,Solicitudes!$E$3:$E$502,"&gt;="&amp;Q$3,Solicitudes!$G$3:$G$502,"Aprobada",Solicitudes!$L$3:$L$502,"&lt;&gt;Licencia",Solicitudes!$L$3:$L$502,"&lt;&gt;Ausencia")&gt;0,"V",IF(COUNTIFS(Solicitudes!$A$3:$A$502,$A92,Solicitudes!$D$3:$D$502,"&lt;="&amp;Q$3,Solicitudes!$E$3:$E$502,"&gt;="&amp;Q$3,Solicitudes!$G$3:$G$502,"Aprobada",Solicitudes!$L$3:$L$502,"Licencia")+COUNTIFS(Solicitudes!$A$3:$A$502,$A92,Solicitudes!$D$3:$D$502,"&lt;="&amp;Q$3,Solicitudes!$E$3:$E$502,"&gt;="&amp;Q$3,Solicitudes!$G$3:$G$502,"Aprobada",Solicitudes!$L$3:$L$502,"Ausencia")&gt;0,"L",IF(COUNTIFS(Solicitudes!$A$3:$A$502,$A92,Solicitudes!$D$3:$D$502,"&lt;="&amp;Q$3,Solicitudes!$E$3:$E$502,"&gt;="&amp;Q$3,Solicitudes!$G$3:$G$502,"Solicitada")+COUNTIFS(Solicitudes!$A$3:$A$502,$A92,Solicitudes!$D$3:$D$502,"&lt;="&amp;Q$3,Solicitudes!$E$3:$E$502,"&gt;="&amp;Q$3,Solicitudes!$G$3:$G$502,"Planificada")&gt;0,"P",""))))</f>
        <v/>
      </c>
      <c r="R92" s="27">
        <f>IF(OR(R$3="",$A92=""),"",IF(COUNTIFS(Solicitudes!$A$3:$A$502,$A92,Solicitudes!$D$3:$D$502,"&lt;="&amp;R$3,Solicitudes!$E$3:$E$502,"&gt;="&amp;R$3,Solicitudes!$G$3:$G$502,"Aprobada",Solicitudes!$L$3:$L$502,"&lt;&gt;Licencia",Solicitudes!$L$3:$L$502,"&lt;&gt;Ausencia")&gt;0,"V",IF(COUNTIFS(Solicitudes!$A$3:$A$502,$A92,Solicitudes!$D$3:$D$502,"&lt;="&amp;R$3,Solicitudes!$E$3:$E$502,"&gt;="&amp;R$3,Solicitudes!$G$3:$G$502,"Aprobada",Solicitudes!$L$3:$L$502,"Licencia")+COUNTIFS(Solicitudes!$A$3:$A$502,$A92,Solicitudes!$D$3:$D$502,"&lt;="&amp;R$3,Solicitudes!$E$3:$E$502,"&gt;="&amp;R$3,Solicitudes!$G$3:$G$502,"Aprobada",Solicitudes!$L$3:$L$502,"Ausencia")&gt;0,"L",IF(COUNTIFS(Solicitudes!$A$3:$A$502,$A92,Solicitudes!$D$3:$D$502,"&lt;="&amp;R$3,Solicitudes!$E$3:$E$502,"&gt;="&amp;R$3,Solicitudes!$G$3:$G$502,"Solicitada")+COUNTIFS(Solicitudes!$A$3:$A$502,$A92,Solicitudes!$D$3:$D$502,"&lt;="&amp;R$3,Solicitudes!$E$3:$E$502,"&gt;="&amp;R$3,Solicitudes!$G$3:$G$502,"Planificada")&gt;0,"P",""))))</f>
        <v/>
      </c>
      <c r="S92" s="27">
        <f>IF(OR(S$3="",$A92=""),"",IF(COUNTIFS(Solicitudes!$A$3:$A$502,$A92,Solicitudes!$D$3:$D$502,"&lt;="&amp;S$3,Solicitudes!$E$3:$E$502,"&gt;="&amp;S$3,Solicitudes!$G$3:$G$502,"Aprobada",Solicitudes!$L$3:$L$502,"&lt;&gt;Licencia",Solicitudes!$L$3:$L$502,"&lt;&gt;Ausencia")&gt;0,"V",IF(COUNTIFS(Solicitudes!$A$3:$A$502,$A92,Solicitudes!$D$3:$D$502,"&lt;="&amp;S$3,Solicitudes!$E$3:$E$502,"&gt;="&amp;S$3,Solicitudes!$G$3:$G$502,"Aprobada",Solicitudes!$L$3:$L$502,"Licencia")+COUNTIFS(Solicitudes!$A$3:$A$502,$A92,Solicitudes!$D$3:$D$502,"&lt;="&amp;S$3,Solicitudes!$E$3:$E$502,"&gt;="&amp;S$3,Solicitudes!$G$3:$G$502,"Aprobada",Solicitudes!$L$3:$L$502,"Ausencia")&gt;0,"L",IF(COUNTIFS(Solicitudes!$A$3:$A$502,$A92,Solicitudes!$D$3:$D$502,"&lt;="&amp;S$3,Solicitudes!$E$3:$E$502,"&gt;="&amp;S$3,Solicitudes!$G$3:$G$502,"Solicitada")+COUNTIFS(Solicitudes!$A$3:$A$502,$A92,Solicitudes!$D$3:$D$502,"&lt;="&amp;S$3,Solicitudes!$E$3:$E$502,"&gt;="&amp;S$3,Solicitudes!$G$3:$G$502,"Planificada")&gt;0,"P",""))))</f>
        <v/>
      </c>
      <c r="T92" s="27">
        <f>IF(OR(T$3="",$A92=""),"",IF(COUNTIFS(Solicitudes!$A$3:$A$502,$A92,Solicitudes!$D$3:$D$502,"&lt;="&amp;T$3,Solicitudes!$E$3:$E$502,"&gt;="&amp;T$3,Solicitudes!$G$3:$G$502,"Aprobada",Solicitudes!$L$3:$L$502,"&lt;&gt;Licencia",Solicitudes!$L$3:$L$502,"&lt;&gt;Ausencia")&gt;0,"V",IF(COUNTIFS(Solicitudes!$A$3:$A$502,$A92,Solicitudes!$D$3:$D$502,"&lt;="&amp;T$3,Solicitudes!$E$3:$E$502,"&gt;="&amp;T$3,Solicitudes!$G$3:$G$502,"Aprobada",Solicitudes!$L$3:$L$502,"Licencia")+COUNTIFS(Solicitudes!$A$3:$A$502,$A92,Solicitudes!$D$3:$D$502,"&lt;="&amp;T$3,Solicitudes!$E$3:$E$502,"&gt;="&amp;T$3,Solicitudes!$G$3:$G$502,"Aprobada",Solicitudes!$L$3:$L$502,"Ausencia")&gt;0,"L",IF(COUNTIFS(Solicitudes!$A$3:$A$502,$A92,Solicitudes!$D$3:$D$502,"&lt;="&amp;T$3,Solicitudes!$E$3:$E$502,"&gt;="&amp;T$3,Solicitudes!$G$3:$G$502,"Solicitada")+COUNTIFS(Solicitudes!$A$3:$A$502,$A92,Solicitudes!$D$3:$D$502,"&lt;="&amp;T$3,Solicitudes!$E$3:$E$502,"&gt;="&amp;T$3,Solicitudes!$G$3:$G$502,"Planificada")&gt;0,"P",""))))</f>
        <v/>
      </c>
      <c r="U92" s="27">
        <f>IF(OR(U$3="",$A92=""),"",IF(COUNTIFS(Solicitudes!$A$3:$A$502,$A92,Solicitudes!$D$3:$D$502,"&lt;="&amp;U$3,Solicitudes!$E$3:$E$502,"&gt;="&amp;U$3,Solicitudes!$G$3:$G$502,"Aprobada",Solicitudes!$L$3:$L$502,"&lt;&gt;Licencia",Solicitudes!$L$3:$L$502,"&lt;&gt;Ausencia")&gt;0,"V",IF(COUNTIFS(Solicitudes!$A$3:$A$502,$A92,Solicitudes!$D$3:$D$502,"&lt;="&amp;U$3,Solicitudes!$E$3:$E$502,"&gt;="&amp;U$3,Solicitudes!$G$3:$G$502,"Aprobada",Solicitudes!$L$3:$L$502,"Licencia")+COUNTIFS(Solicitudes!$A$3:$A$502,$A92,Solicitudes!$D$3:$D$502,"&lt;="&amp;U$3,Solicitudes!$E$3:$E$502,"&gt;="&amp;U$3,Solicitudes!$G$3:$G$502,"Aprobada",Solicitudes!$L$3:$L$502,"Ausencia")&gt;0,"L",IF(COUNTIFS(Solicitudes!$A$3:$A$502,$A92,Solicitudes!$D$3:$D$502,"&lt;="&amp;U$3,Solicitudes!$E$3:$E$502,"&gt;="&amp;U$3,Solicitudes!$G$3:$G$502,"Solicitada")+COUNTIFS(Solicitudes!$A$3:$A$502,$A92,Solicitudes!$D$3:$D$502,"&lt;="&amp;U$3,Solicitudes!$E$3:$E$502,"&gt;="&amp;U$3,Solicitudes!$G$3:$G$502,"Planificada")&gt;0,"P",""))))</f>
        <v/>
      </c>
      <c r="V92" s="27">
        <f>IF(OR(V$3="",$A92=""),"",IF(COUNTIFS(Solicitudes!$A$3:$A$502,$A92,Solicitudes!$D$3:$D$502,"&lt;="&amp;V$3,Solicitudes!$E$3:$E$502,"&gt;="&amp;V$3,Solicitudes!$G$3:$G$502,"Aprobada",Solicitudes!$L$3:$L$502,"&lt;&gt;Licencia",Solicitudes!$L$3:$L$502,"&lt;&gt;Ausencia")&gt;0,"V",IF(COUNTIFS(Solicitudes!$A$3:$A$502,$A92,Solicitudes!$D$3:$D$502,"&lt;="&amp;V$3,Solicitudes!$E$3:$E$502,"&gt;="&amp;V$3,Solicitudes!$G$3:$G$502,"Aprobada",Solicitudes!$L$3:$L$502,"Licencia")+COUNTIFS(Solicitudes!$A$3:$A$502,$A92,Solicitudes!$D$3:$D$502,"&lt;="&amp;V$3,Solicitudes!$E$3:$E$502,"&gt;="&amp;V$3,Solicitudes!$G$3:$G$502,"Aprobada",Solicitudes!$L$3:$L$502,"Ausencia")&gt;0,"L",IF(COUNTIFS(Solicitudes!$A$3:$A$502,$A92,Solicitudes!$D$3:$D$502,"&lt;="&amp;V$3,Solicitudes!$E$3:$E$502,"&gt;="&amp;V$3,Solicitudes!$G$3:$G$502,"Solicitada")+COUNTIFS(Solicitudes!$A$3:$A$502,$A92,Solicitudes!$D$3:$D$502,"&lt;="&amp;V$3,Solicitudes!$E$3:$E$502,"&gt;="&amp;V$3,Solicitudes!$G$3:$G$502,"Planificada")&gt;0,"P",""))))</f>
        <v/>
      </c>
      <c r="W92" s="27">
        <f>IF(OR(W$3="",$A92=""),"",IF(COUNTIFS(Solicitudes!$A$3:$A$502,$A92,Solicitudes!$D$3:$D$502,"&lt;="&amp;W$3,Solicitudes!$E$3:$E$502,"&gt;="&amp;W$3,Solicitudes!$G$3:$G$502,"Aprobada",Solicitudes!$L$3:$L$502,"&lt;&gt;Licencia",Solicitudes!$L$3:$L$502,"&lt;&gt;Ausencia")&gt;0,"V",IF(COUNTIFS(Solicitudes!$A$3:$A$502,$A92,Solicitudes!$D$3:$D$502,"&lt;="&amp;W$3,Solicitudes!$E$3:$E$502,"&gt;="&amp;W$3,Solicitudes!$G$3:$G$502,"Aprobada",Solicitudes!$L$3:$L$502,"Licencia")+COUNTIFS(Solicitudes!$A$3:$A$502,$A92,Solicitudes!$D$3:$D$502,"&lt;="&amp;W$3,Solicitudes!$E$3:$E$502,"&gt;="&amp;W$3,Solicitudes!$G$3:$G$502,"Aprobada",Solicitudes!$L$3:$L$502,"Ausencia")&gt;0,"L",IF(COUNTIFS(Solicitudes!$A$3:$A$502,$A92,Solicitudes!$D$3:$D$502,"&lt;="&amp;W$3,Solicitudes!$E$3:$E$502,"&gt;="&amp;W$3,Solicitudes!$G$3:$G$502,"Solicitada")+COUNTIFS(Solicitudes!$A$3:$A$502,$A92,Solicitudes!$D$3:$D$502,"&lt;="&amp;W$3,Solicitudes!$E$3:$E$502,"&gt;="&amp;W$3,Solicitudes!$G$3:$G$502,"Planificada")&gt;0,"P",""))))</f>
        <v/>
      </c>
      <c r="X92" s="27">
        <f>IF(OR(X$3="",$A92=""),"",IF(COUNTIFS(Solicitudes!$A$3:$A$502,$A92,Solicitudes!$D$3:$D$502,"&lt;="&amp;X$3,Solicitudes!$E$3:$E$502,"&gt;="&amp;X$3,Solicitudes!$G$3:$G$502,"Aprobada",Solicitudes!$L$3:$L$502,"&lt;&gt;Licencia",Solicitudes!$L$3:$L$502,"&lt;&gt;Ausencia")&gt;0,"V",IF(COUNTIFS(Solicitudes!$A$3:$A$502,$A92,Solicitudes!$D$3:$D$502,"&lt;="&amp;X$3,Solicitudes!$E$3:$E$502,"&gt;="&amp;X$3,Solicitudes!$G$3:$G$502,"Aprobada",Solicitudes!$L$3:$L$502,"Licencia")+COUNTIFS(Solicitudes!$A$3:$A$502,$A92,Solicitudes!$D$3:$D$502,"&lt;="&amp;X$3,Solicitudes!$E$3:$E$502,"&gt;="&amp;X$3,Solicitudes!$G$3:$G$502,"Aprobada",Solicitudes!$L$3:$L$502,"Ausencia")&gt;0,"L",IF(COUNTIFS(Solicitudes!$A$3:$A$502,$A92,Solicitudes!$D$3:$D$502,"&lt;="&amp;X$3,Solicitudes!$E$3:$E$502,"&gt;="&amp;X$3,Solicitudes!$G$3:$G$502,"Solicitada")+COUNTIFS(Solicitudes!$A$3:$A$502,$A92,Solicitudes!$D$3:$D$502,"&lt;="&amp;X$3,Solicitudes!$E$3:$E$502,"&gt;="&amp;X$3,Solicitudes!$G$3:$G$502,"Planificada")&gt;0,"P",""))))</f>
        <v/>
      </c>
      <c r="Y92" s="27">
        <f>IF(OR(Y$3="",$A92=""),"",IF(COUNTIFS(Solicitudes!$A$3:$A$502,$A92,Solicitudes!$D$3:$D$502,"&lt;="&amp;Y$3,Solicitudes!$E$3:$E$502,"&gt;="&amp;Y$3,Solicitudes!$G$3:$G$502,"Aprobada",Solicitudes!$L$3:$L$502,"&lt;&gt;Licencia",Solicitudes!$L$3:$L$502,"&lt;&gt;Ausencia")&gt;0,"V",IF(COUNTIFS(Solicitudes!$A$3:$A$502,$A92,Solicitudes!$D$3:$D$502,"&lt;="&amp;Y$3,Solicitudes!$E$3:$E$502,"&gt;="&amp;Y$3,Solicitudes!$G$3:$G$502,"Aprobada",Solicitudes!$L$3:$L$502,"Licencia")+COUNTIFS(Solicitudes!$A$3:$A$502,$A92,Solicitudes!$D$3:$D$502,"&lt;="&amp;Y$3,Solicitudes!$E$3:$E$502,"&gt;="&amp;Y$3,Solicitudes!$G$3:$G$502,"Aprobada",Solicitudes!$L$3:$L$502,"Ausencia")&gt;0,"L",IF(COUNTIFS(Solicitudes!$A$3:$A$502,$A92,Solicitudes!$D$3:$D$502,"&lt;="&amp;Y$3,Solicitudes!$E$3:$E$502,"&gt;="&amp;Y$3,Solicitudes!$G$3:$G$502,"Solicitada")+COUNTIFS(Solicitudes!$A$3:$A$502,$A92,Solicitudes!$D$3:$D$502,"&lt;="&amp;Y$3,Solicitudes!$E$3:$E$502,"&gt;="&amp;Y$3,Solicitudes!$G$3:$G$502,"Planificada")&gt;0,"P",""))))</f>
        <v/>
      </c>
      <c r="Z92" s="27">
        <f>IF(OR(Z$3="",$A92=""),"",IF(COUNTIFS(Solicitudes!$A$3:$A$502,$A92,Solicitudes!$D$3:$D$502,"&lt;="&amp;Z$3,Solicitudes!$E$3:$E$502,"&gt;="&amp;Z$3,Solicitudes!$G$3:$G$502,"Aprobada",Solicitudes!$L$3:$L$502,"&lt;&gt;Licencia",Solicitudes!$L$3:$L$502,"&lt;&gt;Ausencia")&gt;0,"V",IF(COUNTIFS(Solicitudes!$A$3:$A$502,$A92,Solicitudes!$D$3:$D$502,"&lt;="&amp;Z$3,Solicitudes!$E$3:$E$502,"&gt;="&amp;Z$3,Solicitudes!$G$3:$G$502,"Aprobada",Solicitudes!$L$3:$L$502,"Licencia")+COUNTIFS(Solicitudes!$A$3:$A$502,$A92,Solicitudes!$D$3:$D$502,"&lt;="&amp;Z$3,Solicitudes!$E$3:$E$502,"&gt;="&amp;Z$3,Solicitudes!$G$3:$G$502,"Aprobada",Solicitudes!$L$3:$L$502,"Ausencia")&gt;0,"L",IF(COUNTIFS(Solicitudes!$A$3:$A$502,$A92,Solicitudes!$D$3:$D$502,"&lt;="&amp;Z$3,Solicitudes!$E$3:$E$502,"&gt;="&amp;Z$3,Solicitudes!$G$3:$G$502,"Solicitada")+COUNTIFS(Solicitudes!$A$3:$A$502,$A92,Solicitudes!$D$3:$D$502,"&lt;="&amp;Z$3,Solicitudes!$E$3:$E$502,"&gt;="&amp;Z$3,Solicitudes!$G$3:$G$502,"Planificada")&gt;0,"P",""))))</f>
        <v/>
      </c>
      <c r="AA92" s="27">
        <f>IF(OR(AA$3="",$A92=""),"",IF(COUNTIFS(Solicitudes!$A$3:$A$502,$A92,Solicitudes!$D$3:$D$502,"&lt;="&amp;AA$3,Solicitudes!$E$3:$E$502,"&gt;="&amp;AA$3,Solicitudes!$G$3:$G$502,"Aprobada",Solicitudes!$L$3:$L$502,"&lt;&gt;Licencia",Solicitudes!$L$3:$L$502,"&lt;&gt;Ausencia")&gt;0,"V",IF(COUNTIFS(Solicitudes!$A$3:$A$502,$A92,Solicitudes!$D$3:$D$502,"&lt;="&amp;AA$3,Solicitudes!$E$3:$E$502,"&gt;="&amp;AA$3,Solicitudes!$G$3:$G$502,"Aprobada",Solicitudes!$L$3:$L$502,"Licencia")+COUNTIFS(Solicitudes!$A$3:$A$502,$A92,Solicitudes!$D$3:$D$502,"&lt;="&amp;AA$3,Solicitudes!$E$3:$E$502,"&gt;="&amp;AA$3,Solicitudes!$G$3:$G$502,"Aprobada",Solicitudes!$L$3:$L$502,"Ausencia")&gt;0,"L",IF(COUNTIFS(Solicitudes!$A$3:$A$502,$A92,Solicitudes!$D$3:$D$502,"&lt;="&amp;AA$3,Solicitudes!$E$3:$E$502,"&gt;="&amp;AA$3,Solicitudes!$G$3:$G$502,"Solicitada")+COUNTIFS(Solicitudes!$A$3:$A$502,$A92,Solicitudes!$D$3:$D$502,"&lt;="&amp;AA$3,Solicitudes!$E$3:$E$502,"&gt;="&amp;AA$3,Solicitudes!$G$3:$G$502,"Planificada")&gt;0,"P",""))))</f>
        <v/>
      </c>
      <c r="AB92" s="27">
        <f>IF(OR(AB$3="",$A92=""),"",IF(COUNTIFS(Solicitudes!$A$3:$A$502,$A92,Solicitudes!$D$3:$D$502,"&lt;="&amp;AB$3,Solicitudes!$E$3:$E$502,"&gt;="&amp;AB$3,Solicitudes!$G$3:$G$502,"Aprobada",Solicitudes!$L$3:$L$502,"&lt;&gt;Licencia",Solicitudes!$L$3:$L$502,"&lt;&gt;Ausencia")&gt;0,"V",IF(COUNTIFS(Solicitudes!$A$3:$A$502,$A92,Solicitudes!$D$3:$D$502,"&lt;="&amp;AB$3,Solicitudes!$E$3:$E$502,"&gt;="&amp;AB$3,Solicitudes!$G$3:$G$502,"Aprobada",Solicitudes!$L$3:$L$502,"Licencia")+COUNTIFS(Solicitudes!$A$3:$A$502,$A92,Solicitudes!$D$3:$D$502,"&lt;="&amp;AB$3,Solicitudes!$E$3:$E$502,"&gt;="&amp;AB$3,Solicitudes!$G$3:$G$502,"Aprobada",Solicitudes!$L$3:$L$502,"Ausencia")&gt;0,"L",IF(COUNTIFS(Solicitudes!$A$3:$A$502,$A92,Solicitudes!$D$3:$D$502,"&lt;="&amp;AB$3,Solicitudes!$E$3:$E$502,"&gt;="&amp;AB$3,Solicitudes!$G$3:$G$502,"Solicitada")+COUNTIFS(Solicitudes!$A$3:$A$502,$A92,Solicitudes!$D$3:$D$502,"&lt;="&amp;AB$3,Solicitudes!$E$3:$E$502,"&gt;="&amp;AB$3,Solicitudes!$G$3:$G$502,"Planificada")&gt;0,"P",""))))</f>
        <v/>
      </c>
      <c r="AC92" s="27">
        <f>IF(OR(AC$3="",$A92=""),"",IF(COUNTIFS(Solicitudes!$A$3:$A$502,$A92,Solicitudes!$D$3:$D$502,"&lt;="&amp;AC$3,Solicitudes!$E$3:$E$502,"&gt;="&amp;AC$3,Solicitudes!$G$3:$G$502,"Aprobada",Solicitudes!$L$3:$L$502,"&lt;&gt;Licencia",Solicitudes!$L$3:$L$502,"&lt;&gt;Ausencia")&gt;0,"V",IF(COUNTIFS(Solicitudes!$A$3:$A$502,$A92,Solicitudes!$D$3:$D$502,"&lt;="&amp;AC$3,Solicitudes!$E$3:$E$502,"&gt;="&amp;AC$3,Solicitudes!$G$3:$G$502,"Aprobada",Solicitudes!$L$3:$L$502,"Licencia")+COUNTIFS(Solicitudes!$A$3:$A$502,$A92,Solicitudes!$D$3:$D$502,"&lt;="&amp;AC$3,Solicitudes!$E$3:$E$502,"&gt;="&amp;AC$3,Solicitudes!$G$3:$G$502,"Aprobada",Solicitudes!$L$3:$L$502,"Ausencia")&gt;0,"L",IF(COUNTIFS(Solicitudes!$A$3:$A$502,$A92,Solicitudes!$D$3:$D$502,"&lt;="&amp;AC$3,Solicitudes!$E$3:$E$502,"&gt;="&amp;AC$3,Solicitudes!$G$3:$G$502,"Solicitada")+COUNTIFS(Solicitudes!$A$3:$A$502,$A92,Solicitudes!$D$3:$D$502,"&lt;="&amp;AC$3,Solicitudes!$E$3:$E$502,"&gt;="&amp;AC$3,Solicitudes!$G$3:$G$502,"Planificada")&gt;0,"P",""))))</f>
        <v/>
      </c>
      <c r="AD92" s="27">
        <f>IF(OR(AD$3="",$A92=""),"",IF(COUNTIFS(Solicitudes!$A$3:$A$502,$A92,Solicitudes!$D$3:$D$502,"&lt;="&amp;AD$3,Solicitudes!$E$3:$E$502,"&gt;="&amp;AD$3,Solicitudes!$G$3:$G$502,"Aprobada",Solicitudes!$L$3:$L$502,"&lt;&gt;Licencia",Solicitudes!$L$3:$L$502,"&lt;&gt;Ausencia")&gt;0,"V",IF(COUNTIFS(Solicitudes!$A$3:$A$502,$A92,Solicitudes!$D$3:$D$502,"&lt;="&amp;AD$3,Solicitudes!$E$3:$E$502,"&gt;="&amp;AD$3,Solicitudes!$G$3:$G$502,"Aprobada",Solicitudes!$L$3:$L$502,"Licencia")+COUNTIFS(Solicitudes!$A$3:$A$502,$A92,Solicitudes!$D$3:$D$502,"&lt;="&amp;AD$3,Solicitudes!$E$3:$E$502,"&gt;="&amp;AD$3,Solicitudes!$G$3:$G$502,"Aprobada",Solicitudes!$L$3:$L$502,"Ausencia")&gt;0,"L",IF(COUNTIFS(Solicitudes!$A$3:$A$502,$A92,Solicitudes!$D$3:$D$502,"&lt;="&amp;AD$3,Solicitudes!$E$3:$E$502,"&gt;="&amp;AD$3,Solicitudes!$G$3:$G$502,"Solicitada")+COUNTIFS(Solicitudes!$A$3:$A$502,$A92,Solicitudes!$D$3:$D$502,"&lt;="&amp;AD$3,Solicitudes!$E$3:$E$502,"&gt;="&amp;AD$3,Solicitudes!$G$3:$G$502,"Planificada")&gt;0,"P",""))))</f>
        <v/>
      </c>
      <c r="AE92" s="27">
        <f>IF(OR(AE$3="",$A92=""),"",IF(COUNTIFS(Solicitudes!$A$3:$A$502,$A92,Solicitudes!$D$3:$D$502,"&lt;="&amp;AE$3,Solicitudes!$E$3:$E$502,"&gt;="&amp;AE$3,Solicitudes!$G$3:$G$502,"Aprobada",Solicitudes!$L$3:$L$502,"&lt;&gt;Licencia",Solicitudes!$L$3:$L$502,"&lt;&gt;Ausencia")&gt;0,"V",IF(COUNTIFS(Solicitudes!$A$3:$A$502,$A92,Solicitudes!$D$3:$D$502,"&lt;="&amp;AE$3,Solicitudes!$E$3:$E$502,"&gt;="&amp;AE$3,Solicitudes!$G$3:$G$502,"Aprobada",Solicitudes!$L$3:$L$502,"Licencia")+COUNTIFS(Solicitudes!$A$3:$A$502,$A92,Solicitudes!$D$3:$D$502,"&lt;="&amp;AE$3,Solicitudes!$E$3:$E$502,"&gt;="&amp;AE$3,Solicitudes!$G$3:$G$502,"Aprobada",Solicitudes!$L$3:$L$502,"Ausencia")&gt;0,"L",IF(COUNTIFS(Solicitudes!$A$3:$A$502,$A92,Solicitudes!$D$3:$D$502,"&lt;="&amp;AE$3,Solicitudes!$E$3:$E$502,"&gt;="&amp;AE$3,Solicitudes!$G$3:$G$502,"Solicitada")+COUNTIFS(Solicitudes!$A$3:$A$502,$A92,Solicitudes!$D$3:$D$502,"&lt;="&amp;AE$3,Solicitudes!$E$3:$E$502,"&gt;="&amp;AE$3,Solicitudes!$G$3:$G$502,"Planificada")&gt;0,"P",""))))</f>
        <v/>
      </c>
      <c r="AF92" s="27">
        <f>IF(OR(AF$3="",$A92=""),"",IF(COUNTIFS(Solicitudes!$A$3:$A$502,$A92,Solicitudes!$D$3:$D$502,"&lt;="&amp;AF$3,Solicitudes!$E$3:$E$502,"&gt;="&amp;AF$3,Solicitudes!$G$3:$G$502,"Aprobada",Solicitudes!$L$3:$L$502,"&lt;&gt;Licencia",Solicitudes!$L$3:$L$502,"&lt;&gt;Ausencia")&gt;0,"V",IF(COUNTIFS(Solicitudes!$A$3:$A$502,$A92,Solicitudes!$D$3:$D$502,"&lt;="&amp;AF$3,Solicitudes!$E$3:$E$502,"&gt;="&amp;AF$3,Solicitudes!$G$3:$G$502,"Aprobada",Solicitudes!$L$3:$L$502,"Licencia")+COUNTIFS(Solicitudes!$A$3:$A$502,$A92,Solicitudes!$D$3:$D$502,"&lt;="&amp;AF$3,Solicitudes!$E$3:$E$502,"&gt;="&amp;AF$3,Solicitudes!$G$3:$G$502,"Aprobada",Solicitudes!$L$3:$L$502,"Ausencia")&gt;0,"L",IF(COUNTIFS(Solicitudes!$A$3:$A$502,$A92,Solicitudes!$D$3:$D$502,"&lt;="&amp;AF$3,Solicitudes!$E$3:$E$502,"&gt;="&amp;AF$3,Solicitudes!$G$3:$G$502,"Solicitada")+COUNTIFS(Solicitudes!$A$3:$A$502,$A92,Solicitudes!$D$3:$D$502,"&lt;="&amp;AF$3,Solicitudes!$E$3:$E$502,"&gt;="&amp;AF$3,Solicitudes!$G$3:$G$502,"Planificada")&gt;0,"P",""))))</f>
        <v/>
      </c>
      <c r="AG92" s="27">
        <f>IF(OR(AG$3="",$A92=""),"",IF(COUNTIFS(Solicitudes!$A$3:$A$502,$A92,Solicitudes!$D$3:$D$502,"&lt;="&amp;AG$3,Solicitudes!$E$3:$E$502,"&gt;="&amp;AG$3,Solicitudes!$G$3:$G$502,"Aprobada",Solicitudes!$L$3:$L$502,"&lt;&gt;Licencia",Solicitudes!$L$3:$L$502,"&lt;&gt;Ausencia")&gt;0,"V",IF(COUNTIFS(Solicitudes!$A$3:$A$502,$A92,Solicitudes!$D$3:$D$502,"&lt;="&amp;AG$3,Solicitudes!$E$3:$E$502,"&gt;="&amp;AG$3,Solicitudes!$G$3:$G$502,"Aprobada",Solicitudes!$L$3:$L$502,"Licencia")+COUNTIFS(Solicitudes!$A$3:$A$502,$A92,Solicitudes!$D$3:$D$502,"&lt;="&amp;AG$3,Solicitudes!$E$3:$E$502,"&gt;="&amp;AG$3,Solicitudes!$G$3:$G$502,"Aprobada",Solicitudes!$L$3:$L$502,"Ausencia")&gt;0,"L",IF(COUNTIFS(Solicitudes!$A$3:$A$502,$A92,Solicitudes!$D$3:$D$502,"&lt;="&amp;AG$3,Solicitudes!$E$3:$E$502,"&gt;="&amp;AG$3,Solicitudes!$G$3:$G$502,"Solicitada")+COUNTIFS(Solicitudes!$A$3:$A$502,$A92,Solicitudes!$D$3:$D$502,"&lt;="&amp;AG$3,Solicitudes!$E$3:$E$502,"&gt;="&amp;AG$3,Solicitudes!$G$3:$G$502,"Planificada")&gt;0,"P",""))))</f>
        <v/>
      </c>
    </row>
    <row r="93">
      <c r="A93">
        <f>IF(Saldos!A93="","",Saldos!A93)</f>
        <v/>
      </c>
      <c r="B93">
        <f>IF(A93="","",Saldos!B93)</f>
        <v/>
      </c>
      <c r="C93" s="27">
        <f>IF(OR(C$3="",$A93=""),"",IF(COUNTIFS(Solicitudes!$A$3:$A$502,$A93,Solicitudes!$D$3:$D$502,"&lt;="&amp;C$3,Solicitudes!$E$3:$E$502,"&gt;="&amp;C$3,Solicitudes!$G$3:$G$502,"Aprobada",Solicitudes!$L$3:$L$502,"&lt;&gt;Licencia",Solicitudes!$L$3:$L$502,"&lt;&gt;Ausencia")&gt;0,"V",IF(COUNTIFS(Solicitudes!$A$3:$A$502,$A93,Solicitudes!$D$3:$D$502,"&lt;="&amp;C$3,Solicitudes!$E$3:$E$502,"&gt;="&amp;C$3,Solicitudes!$G$3:$G$502,"Aprobada",Solicitudes!$L$3:$L$502,"Licencia")+COUNTIFS(Solicitudes!$A$3:$A$502,$A93,Solicitudes!$D$3:$D$502,"&lt;="&amp;C$3,Solicitudes!$E$3:$E$502,"&gt;="&amp;C$3,Solicitudes!$G$3:$G$502,"Aprobada",Solicitudes!$L$3:$L$502,"Ausencia")&gt;0,"L",IF(COUNTIFS(Solicitudes!$A$3:$A$502,$A93,Solicitudes!$D$3:$D$502,"&lt;="&amp;C$3,Solicitudes!$E$3:$E$502,"&gt;="&amp;C$3,Solicitudes!$G$3:$G$502,"Solicitada")+COUNTIFS(Solicitudes!$A$3:$A$502,$A93,Solicitudes!$D$3:$D$502,"&lt;="&amp;C$3,Solicitudes!$E$3:$E$502,"&gt;="&amp;C$3,Solicitudes!$G$3:$G$502,"Planificada")&gt;0,"P",""))))</f>
        <v/>
      </c>
      <c r="D93" s="27">
        <f>IF(OR(D$3="",$A93=""),"",IF(COUNTIFS(Solicitudes!$A$3:$A$502,$A93,Solicitudes!$D$3:$D$502,"&lt;="&amp;D$3,Solicitudes!$E$3:$E$502,"&gt;="&amp;D$3,Solicitudes!$G$3:$G$502,"Aprobada",Solicitudes!$L$3:$L$502,"&lt;&gt;Licencia",Solicitudes!$L$3:$L$502,"&lt;&gt;Ausencia")&gt;0,"V",IF(COUNTIFS(Solicitudes!$A$3:$A$502,$A93,Solicitudes!$D$3:$D$502,"&lt;="&amp;D$3,Solicitudes!$E$3:$E$502,"&gt;="&amp;D$3,Solicitudes!$G$3:$G$502,"Aprobada",Solicitudes!$L$3:$L$502,"Licencia")+COUNTIFS(Solicitudes!$A$3:$A$502,$A93,Solicitudes!$D$3:$D$502,"&lt;="&amp;D$3,Solicitudes!$E$3:$E$502,"&gt;="&amp;D$3,Solicitudes!$G$3:$G$502,"Aprobada",Solicitudes!$L$3:$L$502,"Ausencia")&gt;0,"L",IF(COUNTIFS(Solicitudes!$A$3:$A$502,$A93,Solicitudes!$D$3:$D$502,"&lt;="&amp;D$3,Solicitudes!$E$3:$E$502,"&gt;="&amp;D$3,Solicitudes!$G$3:$G$502,"Solicitada")+COUNTIFS(Solicitudes!$A$3:$A$502,$A93,Solicitudes!$D$3:$D$502,"&lt;="&amp;D$3,Solicitudes!$E$3:$E$502,"&gt;="&amp;D$3,Solicitudes!$G$3:$G$502,"Planificada")&gt;0,"P",""))))</f>
        <v/>
      </c>
      <c r="E93" s="27">
        <f>IF(OR(E$3="",$A93=""),"",IF(COUNTIFS(Solicitudes!$A$3:$A$502,$A93,Solicitudes!$D$3:$D$502,"&lt;="&amp;E$3,Solicitudes!$E$3:$E$502,"&gt;="&amp;E$3,Solicitudes!$G$3:$G$502,"Aprobada",Solicitudes!$L$3:$L$502,"&lt;&gt;Licencia",Solicitudes!$L$3:$L$502,"&lt;&gt;Ausencia")&gt;0,"V",IF(COUNTIFS(Solicitudes!$A$3:$A$502,$A93,Solicitudes!$D$3:$D$502,"&lt;="&amp;E$3,Solicitudes!$E$3:$E$502,"&gt;="&amp;E$3,Solicitudes!$G$3:$G$502,"Aprobada",Solicitudes!$L$3:$L$502,"Licencia")+COUNTIFS(Solicitudes!$A$3:$A$502,$A93,Solicitudes!$D$3:$D$502,"&lt;="&amp;E$3,Solicitudes!$E$3:$E$502,"&gt;="&amp;E$3,Solicitudes!$G$3:$G$502,"Aprobada",Solicitudes!$L$3:$L$502,"Ausencia")&gt;0,"L",IF(COUNTIFS(Solicitudes!$A$3:$A$502,$A93,Solicitudes!$D$3:$D$502,"&lt;="&amp;E$3,Solicitudes!$E$3:$E$502,"&gt;="&amp;E$3,Solicitudes!$G$3:$G$502,"Solicitada")+COUNTIFS(Solicitudes!$A$3:$A$502,$A93,Solicitudes!$D$3:$D$502,"&lt;="&amp;E$3,Solicitudes!$E$3:$E$502,"&gt;="&amp;E$3,Solicitudes!$G$3:$G$502,"Planificada")&gt;0,"P",""))))</f>
        <v/>
      </c>
      <c r="F93" s="27">
        <f>IF(OR(F$3="",$A93=""),"",IF(COUNTIFS(Solicitudes!$A$3:$A$502,$A93,Solicitudes!$D$3:$D$502,"&lt;="&amp;F$3,Solicitudes!$E$3:$E$502,"&gt;="&amp;F$3,Solicitudes!$G$3:$G$502,"Aprobada",Solicitudes!$L$3:$L$502,"&lt;&gt;Licencia",Solicitudes!$L$3:$L$502,"&lt;&gt;Ausencia")&gt;0,"V",IF(COUNTIFS(Solicitudes!$A$3:$A$502,$A93,Solicitudes!$D$3:$D$502,"&lt;="&amp;F$3,Solicitudes!$E$3:$E$502,"&gt;="&amp;F$3,Solicitudes!$G$3:$G$502,"Aprobada",Solicitudes!$L$3:$L$502,"Licencia")+COUNTIFS(Solicitudes!$A$3:$A$502,$A93,Solicitudes!$D$3:$D$502,"&lt;="&amp;F$3,Solicitudes!$E$3:$E$502,"&gt;="&amp;F$3,Solicitudes!$G$3:$G$502,"Aprobada",Solicitudes!$L$3:$L$502,"Ausencia")&gt;0,"L",IF(COUNTIFS(Solicitudes!$A$3:$A$502,$A93,Solicitudes!$D$3:$D$502,"&lt;="&amp;F$3,Solicitudes!$E$3:$E$502,"&gt;="&amp;F$3,Solicitudes!$G$3:$G$502,"Solicitada")+COUNTIFS(Solicitudes!$A$3:$A$502,$A93,Solicitudes!$D$3:$D$502,"&lt;="&amp;F$3,Solicitudes!$E$3:$E$502,"&gt;="&amp;F$3,Solicitudes!$G$3:$G$502,"Planificada")&gt;0,"P",""))))</f>
        <v/>
      </c>
      <c r="G93" s="27">
        <f>IF(OR(G$3="",$A93=""),"",IF(COUNTIFS(Solicitudes!$A$3:$A$502,$A93,Solicitudes!$D$3:$D$502,"&lt;="&amp;G$3,Solicitudes!$E$3:$E$502,"&gt;="&amp;G$3,Solicitudes!$G$3:$G$502,"Aprobada",Solicitudes!$L$3:$L$502,"&lt;&gt;Licencia",Solicitudes!$L$3:$L$502,"&lt;&gt;Ausencia")&gt;0,"V",IF(COUNTIFS(Solicitudes!$A$3:$A$502,$A93,Solicitudes!$D$3:$D$502,"&lt;="&amp;G$3,Solicitudes!$E$3:$E$502,"&gt;="&amp;G$3,Solicitudes!$G$3:$G$502,"Aprobada",Solicitudes!$L$3:$L$502,"Licencia")+COUNTIFS(Solicitudes!$A$3:$A$502,$A93,Solicitudes!$D$3:$D$502,"&lt;="&amp;G$3,Solicitudes!$E$3:$E$502,"&gt;="&amp;G$3,Solicitudes!$G$3:$G$502,"Aprobada",Solicitudes!$L$3:$L$502,"Ausencia")&gt;0,"L",IF(COUNTIFS(Solicitudes!$A$3:$A$502,$A93,Solicitudes!$D$3:$D$502,"&lt;="&amp;G$3,Solicitudes!$E$3:$E$502,"&gt;="&amp;G$3,Solicitudes!$G$3:$G$502,"Solicitada")+COUNTIFS(Solicitudes!$A$3:$A$502,$A93,Solicitudes!$D$3:$D$502,"&lt;="&amp;G$3,Solicitudes!$E$3:$E$502,"&gt;="&amp;G$3,Solicitudes!$G$3:$G$502,"Planificada")&gt;0,"P",""))))</f>
        <v/>
      </c>
      <c r="H93" s="27">
        <f>IF(OR(H$3="",$A93=""),"",IF(COUNTIFS(Solicitudes!$A$3:$A$502,$A93,Solicitudes!$D$3:$D$502,"&lt;="&amp;H$3,Solicitudes!$E$3:$E$502,"&gt;="&amp;H$3,Solicitudes!$G$3:$G$502,"Aprobada",Solicitudes!$L$3:$L$502,"&lt;&gt;Licencia",Solicitudes!$L$3:$L$502,"&lt;&gt;Ausencia")&gt;0,"V",IF(COUNTIFS(Solicitudes!$A$3:$A$502,$A93,Solicitudes!$D$3:$D$502,"&lt;="&amp;H$3,Solicitudes!$E$3:$E$502,"&gt;="&amp;H$3,Solicitudes!$G$3:$G$502,"Aprobada",Solicitudes!$L$3:$L$502,"Licencia")+COUNTIFS(Solicitudes!$A$3:$A$502,$A93,Solicitudes!$D$3:$D$502,"&lt;="&amp;H$3,Solicitudes!$E$3:$E$502,"&gt;="&amp;H$3,Solicitudes!$G$3:$G$502,"Aprobada",Solicitudes!$L$3:$L$502,"Ausencia")&gt;0,"L",IF(COUNTIFS(Solicitudes!$A$3:$A$502,$A93,Solicitudes!$D$3:$D$502,"&lt;="&amp;H$3,Solicitudes!$E$3:$E$502,"&gt;="&amp;H$3,Solicitudes!$G$3:$G$502,"Solicitada")+COUNTIFS(Solicitudes!$A$3:$A$502,$A93,Solicitudes!$D$3:$D$502,"&lt;="&amp;H$3,Solicitudes!$E$3:$E$502,"&gt;="&amp;H$3,Solicitudes!$G$3:$G$502,"Planificada")&gt;0,"P",""))))</f>
        <v/>
      </c>
      <c r="I93" s="27">
        <f>IF(OR(I$3="",$A93=""),"",IF(COUNTIFS(Solicitudes!$A$3:$A$502,$A93,Solicitudes!$D$3:$D$502,"&lt;="&amp;I$3,Solicitudes!$E$3:$E$502,"&gt;="&amp;I$3,Solicitudes!$G$3:$G$502,"Aprobada",Solicitudes!$L$3:$L$502,"&lt;&gt;Licencia",Solicitudes!$L$3:$L$502,"&lt;&gt;Ausencia")&gt;0,"V",IF(COUNTIFS(Solicitudes!$A$3:$A$502,$A93,Solicitudes!$D$3:$D$502,"&lt;="&amp;I$3,Solicitudes!$E$3:$E$502,"&gt;="&amp;I$3,Solicitudes!$G$3:$G$502,"Aprobada",Solicitudes!$L$3:$L$502,"Licencia")+COUNTIFS(Solicitudes!$A$3:$A$502,$A93,Solicitudes!$D$3:$D$502,"&lt;="&amp;I$3,Solicitudes!$E$3:$E$502,"&gt;="&amp;I$3,Solicitudes!$G$3:$G$502,"Aprobada",Solicitudes!$L$3:$L$502,"Ausencia")&gt;0,"L",IF(COUNTIFS(Solicitudes!$A$3:$A$502,$A93,Solicitudes!$D$3:$D$502,"&lt;="&amp;I$3,Solicitudes!$E$3:$E$502,"&gt;="&amp;I$3,Solicitudes!$G$3:$G$502,"Solicitada")+COUNTIFS(Solicitudes!$A$3:$A$502,$A93,Solicitudes!$D$3:$D$502,"&lt;="&amp;I$3,Solicitudes!$E$3:$E$502,"&gt;="&amp;I$3,Solicitudes!$G$3:$G$502,"Planificada")&gt;0,"P",""))))</f>
        <v/>
      </c>
      <c r="J93" s="27">
        <f>IF(OR(J$3="",$A93=""),"",IF(COUNTIFS(Solicitudes!$A$3:$A$502,$A93,Solicitudes!$D$3:$D$502,"&lt;="&amp;J$3,Solicitudes!$E$3:$E$502,"&gt;="&amp;J$3,Solicitudes!$G$3:$G$502,"Aprobada",Solicitudes!$L$3:$L$502,"&lt;&gt;Licencia",Solicitudes!$L$3:$L$502,"&lt;&gt;Ausencia")&gt;0,"V",IF(COUNTIFS(Solicitudes!$A$3:$A$502,$A93,Solicitudes!$D$3:$D$502,"&lt;="&amp;J$3,Solicitudes!$E$3:$E$502,"&gt;="&amp;J$3,Solicitudes!$G$3:$G$502,"Aprobada",Solicitudes!$L$3:$L$502,"Licencia")+COUNTIFS(Solicitudes!$A$3:$A$502,$A93,Solicitudes!$D$3:$D$502,"&lt;="&amp;J$3,Solicitudes!$E$3:$E$502,"&gt;="&amp;J$3,Solicitudes!$G$3:$G$502,"Aprobada",Solicitudes!$L$3:$L$502,"Ausencia")&gt;0,"L",IF(COUNTIFS(Solicitudes!$A$3:$A$502,$A93,Solicitudes!$D$3:$D$502,"&lt;="&amp;J$3,Solicitudes!$E$3:$E$502,"&gt;="&amp;J$3,Solicitudes!$G$3:$G$502,"Solicitada")+COUNTIFS(Solicitudes!$A$3:$A$502,$A93,Solicitudes!$D$3:$D$502,"&lt;="&amp;J$3,Solicitudes!$E$3:$E$502,"&gt;="&amp;J$3,Solicitudes!$G$3:$G$502,"Planificada")&gt;0,"P",""))))</f>
        <v/>
      </c>
      <c r="K93" s="27">
        <f>IF(OR(K$3="",$A93=""),"",IF(COUNTIFS(Solicitudes!$A$3:$A$502,$A93,Solicitudes!$D$3:$D$502,"&lt;="&amp;K$3,Solicitudes!$E$3:$E$502,"&gt;="&amp;K$3,Solicitudes!$G$3:$G$502,"Aprobada",Solicitudes!$L$3:$L$502,"&lt;&gt;Licencia",Solicitudes!$L$3:$L$502,"&lt;&gt;Ausencia")&gt;0,"V",IF(COUNTIFS(Solicitudes!$A$3:$A$502,$A93,Solicitudes!$D$3:$D$502,"&lt;="&amp;K$3,Solicitudes!$E$3:$E$502,"&gt;="&amp;K$3,Solicitudes!$G$3:$G$502,"Aprobada",Solicitudes!$L$3:$L$502,"Licencia")+COUNTIFS(Solicitudes!$A$3:$A$502,$A93,Solicitudes!$D$3:$D$502,"&lt;="&amp;K$3,Solicitudes!$E$3:$E$502,"&gt;="&amp;K$3,Solicitudes!$G$3:$G$502,"Aprobada",Solicitudes!$L$3:$L$502,"Ausencia")&gt;0,"L",IF(COUNTIFS(Solicitudes!$A$3:$A$502,$A93,Solicitudes!$D$3:$D$502,"&lt;="&amp;K$3,Solicitudes!$E$3:$E$502,"&gt;="&amp;K$3,Solicitudes!$G$3:$G$502,"Solicitada")+COUNTIFS(Solicitudes!$A$3:$A$502,$A93,Solicitudes!$D$3:$D$502,"&lt;="&amp;K$3,Solicitudes!$E$3:$E$502,"&gt;="&amp;K$3,Solicitudes!$G$3:$G$502,"Planificada")&gt;0,"P",""))))</f>
        <v/>
      </c>
      <c r="L93" s="27">
        <f>IF(OR(L$3="",$A93=""),"",IF(COUNTIFS(Solicitudes!$A$3:$A$502,$A93,Solicitudes!$D$3:$D$502,"&lt;="&amp;L$3,Solicitudes!$E$3:$E$502,"&gt;="&amp;L$3,Solicitudes!$G$3:$G$502,"Aprobada",Solicitudes!$L$3:$L$502,"&lt;&gt;Licencia",Solicitudes!$L$3:$L$502,"&lt;&gt;Ausencia")&gt;0,"V",IF(COUNTIFS(Solicitudes!$A$3:$A$502,$A93,Solicitudes!$D$3:$D$502,"&lt;="&amp;L$3,Solicitudes!$E$3:$E$502,"&gt;="&amp;L$3,Solicitudes!$G$3:$G$502,"Aprobada",Solicitudes!$L$3:$L$502,"Licencia")+COUNTIFS(Solicitudes!$A$3:$A$502,$A93,Solicitudes!$D$3:$D$502,"&lt;="&amp;L$3,Solicitudes!$E$3:$E$502,"&gt;="&amp;L$3,Solicitudes!$G$3:$G$502,"Aprobada",Solicitudes!$L$3:$L$502,"Ausencia")&gt;0,"L",IF(COUNTIFS(Solicitudes!$A$3:$A$502,$A93,Solicitudes!$D$3:$D$502,"&lt;="&amp;L$3,Solicitudes!$E$3:$E$502,"&gt;="&amp;L$3,Solicitudes!$G$3:$G$502,"Solicitada")+COUNTIFS(Solicitudes!$A$3:$A$502,$A93,Solicitudes!$D$3:$D$502,"&lt;="&amp;L$3,Solicitudes!$E$3:$E$502,"&gt;="&amp;L$3,Solicitudes!$G$3:$G$502,"Planificada")&gt;0,"P",""))))</f>
        <v/>
      </c>
      <c r="M93" s="27">
        <f>IF(OR(M$3="",$A93=""),"",IF(COUNTIFS(Solicitudes!$A$3:$A$502,$A93,Solicitudes!$D$3:$D$502,"&lt;="&amp;M$3,Solicitudes!$E$3:$E$502,"&gt;="&amp;M$3,Solicitudes!$G$3:$G$502,"Aprobada",Solicitudes!$L$3:$L$502,"&lt;&gt;Licencia",Solicitudes!$L$3:$L$502,"&lt;&gt;Ausencia")&gt;0,"V",IF(COUNTIFS(Solicitudes!$A$3:$A$502,$A93,Solicitudes!$D$3:$D$502,"&lt;="&amp;M$3,Solicitudes!$E$3:$E$502,"&gt;="&amp;M$3,Solicitudes!$G$3:$G$502,"Aprobada",Solicitudes!$L$3:$L$502,"Licencia")+COUNTIFS(Solicitudes!$A$3:$A$502,$A93,Solicitudes!$D$3:$D$502,"&lt;="&amp;M$3,Solicitudes!$E$3:$E$502,"&gt;="&amp;M$3,Solicitudes!$G$3:$G$502,"Aprobada",Solicitudes!$L$3:$L$502,"Ausencia")&gt;0,"L",IF(COUNTIFS(Solicitudes!$A$3:$A$502,$A93,Solicitudes!$D$3:$D$502,"&lt;="&amp;M$3,Solicitudes!$E$3:$E$502,"&gt;="&amp;M$3,Solicitudes!$G$3:$G$502,"Solicitada")+COUNTIFS(Solicitudes!$A$3:$A$502,$A93,Solicitudes!$D$3:$D$502,"&lt;="&amp;M$3,Solicitudes!$E$3:$E$502,"&gt;="&amp;M$3,Solicitudes!$G$3:$G$502,"Planificada")&gt;0,"P",""))))</f>
        <v/>
      </c>
      <c r="N93" s="27">
        <f>IF(OR(N$3="",$A93=""),"",IF(COUNTIFS(Solicitudes!$A$3:$A$502,$A93,Solicitudes!$D$3:$D$502,"&lt;="&amp;N$3,Solicitudes!$E$3:$E$502,"&gt;="&amp;N$3,Solicitudes!$G$3:$G$502,"Aprobada",Solicitudes!$L$3:$L$502,"&lt;&gt;Licencia",Solicitudes!$L$3:$L$502,"&lt;&gt;Ausencia")&gt;0,"V",IF(COUNTIFS(Solicitudes!$A$3:$A$502,$A93,Solicitudes!$D$3:$D$502,"&lt;="&amp;N$3,Solicitudes!$E$3:$E$502,"&gt;="&amp;N$3,Solicitudes!$G$3:$G$502,"Aprobada",Solicitudes!$L$3:$L$502,"Licencia")+COUNTIFS(Solicitudes!$A$3:$A$502,$A93,Solicitudes!$D$3:$D$502,"&lt;="&amp;N$3,Solicitudes!$E$3:$E$502,"&gt;="&amp;N$3,Solicitudes!$G$3:$G$502,"Aprobada",Solicitudes!$L$3:$L$502,"Ausencia")&gt;0,"L",IF(COUNTIFS(Solicitudes!$A$3:$A$502,$A93,Solicitudes!$D$3:$D$502,"&lt;="&amp;N$3,Solicitudes!$E$3:$E$502,"&gt;="&amp;N$3,Solicitudes!$G$3:$G$502,"Solicitada")+COUNTIFS(Solicitudes!$A$3:$A$502,$A93,Solicitudes!$D$3:$D$502,"&lt;="&amp;N$3,Solicitudes!$E$3:$E$502,"&gt;="&amp;N$3,Solicitudes!$G$3:$G$502,"Planificada")&gt;0,"P",""))))</f>
        <v/>
      </c>
      <c r="O93" s="27">
        <f>IF(OR(O$3="",$A93=""),"",IF(COUNTIFS(Solicitudes!$A$3:$A$502,$A93,Solicitudes!$D$3:$D$502,"&lt;="&amp;O$3,Solicitudes!$E$3:$E$502,"&gt;="&amp;O$3,Solicitudes!$G$3:$G$502,"Aprobada",Solicitudes!$L$3:$L$502,"&lt;&gt;Licencia",Solicitudes!$L$3:$L$502,"&lt;&gt;Ausencia")&gt;0,"V",IF(COUNTIFS(Solicitudes!$A$3:$A$502,$A93,Solicitudes!$D$3:$D$502,"&lt;="&amp;O$3,Solicitudes!$E$3:$E$502,"&gt;="&amp;O$3,Solicitudes!$G$3:$G$502,"Aprobada",Solicitudes!$L$3:$L$502,"Licencia")+COUNTIFS(Solicitudes!$A$3:$A$502,$A93,Solicitudes!$D$3:$D$502,"&lt;="&amp;O$3,Solicitudes!$E$3:$E$502,"&gt;="&amp;O$3,Solicitudes!$G$3:$G$502,"Aprobada",Solicitudes!$L$3:$L$502,"Ausencia")&gt;0,"L",IF(COUNTIFS(Solicitudes!$A$3:$A$502,$A93,Solicitudes!$D$3:$D$502,"&lt;="&amp;O$3,Solicitudes!$E$3:$E$502,"&gt;="&amp;O$3,Solicitudes!$G$3:$G$502,"Solicitada")+COUNTIFS(Solicitudes!$A$3:$A$502,$A93,Solicitudes!$D$3:$D$502,"&lt;="&amp;O$3,Solicitudes!$E$3:$E$502,"&gt;="&amp;O$3,Solicitudes!$G$3:$G$502,"Planificada")&gt;0,"P",""))))</f>
        <v/>
      </c>
      <c r="P93" s="27">
        <f>IF(OR(P$3="",$A93=""),"",IF(COUNTIFS(Solicitudes!$A$3:$A$502,$A93,Solicitudes!$D$3:$D$502,"&lt;="&amp;P$3,Solicitudes!$E$3:$E$502,"&gt;="&amp;P$3,Solicitudes!$G$3:$G$502,"Aprobada",Solicitudes!$L$3:$L$502,"&lt;&gt;Licencia",Solicitudes!$L$3:$L$502,"&lt;&gt;Ausencia")&gt;0,"V",IF(COUNTIFS(Solicitudes!$A$3:$A$502,$A93,Solicitudes!$D$3:$D$502,"&lt;="&amp;P$3,Solicitudes!$E$3:$E$502,"&gt;="&amp;P$3,Solicitudes!$G$3:$G$502,"Aprobada",Solicitudes!$L$3:$L$502,"Licencia")+COUNTIFS(Solicitudes!$A$3:$A$502,$A93,Solicitudes!$D$3:$D$502,"&lt;="&amp;P$3,Solicitudes!$E$3:$E$502,"&gt;="&amp;P$3,Solicitudes!$G$3:$G$502,"Aprobada",Solicitudes!$L$3:$L$502,"Ausencia")&gt;0,"L",IF(COUNTIFS(Solicitudes!$A$3:$A$502,$A93,Solicitudes!$D$3:$D$502,"&lt;="&amp;P$3,Solicitudes!$E$3:$E$502,"&gt;="&amp;P$3,Solicitudes!$G$3:$G$502,"Solicitada")+COUNTIFS(Solicitudes!$A$3:$A$502,$A93,Solicitudes!$D$3:$D$502,"&lt;="&amp;P$3,Solicitudes!$E$3:$E$502,"&gt;="&amp;P$3,Solicitudes!$G$3:$G$502,"Planificada")&gt;0,"P",""))))</f>
        <v/>
      </c>
      <c r="Q93" s="27">
        <f>IF(OR(Q$3="",$A93=""),"",IF(COUNTIFS(Solicitudes!$A$3:$A$502,$A93,Solicitudes!$D$3:$D$502,"&lt;="&amp;Q$3,Solicitudes!$E$3:$E$502,"&gt;="&amp;Q$3,Solicitudes!$G$3:$G$502,"Aprobada",Solicitudes!$L$3:$L$502,"&lt;&gt;Licencia",Solicitudes!$L$3:$L$502,"&lt;&gt;Ausencia")&gt;0,"V",IF(COUNTIFS(Solicitudes!$A$3:$A$502,$A93,Solicitudes!$D$3:$D$502,"&lt;="&amp;Q$3,Solicitudes!$E$3:$E$502,"&gt;="&amp;Q$3,Solicitudes!$G$3:$G$502,"Aprobada",Solicitudes!$L$3:$L$502,"Licencia")+COUNTIFS(Solicitudes!$A$3:$A$502,$A93,Solicitudes!$D$3:$D$502,"&lt;="&amp;Q$3,Solicitudes!$E$3:$E$502,"&gt;="&amp;Q$3,Solicitudes!$G$3:$G$502,"Aprobada",Solicitudes!$L$3:$L$502,"Ausencia")&gt;0,"L",IF(COUNTIFS(Solicitudes!$A$3:$A$502,$A93,Solicitudes!$D$3:$D$502,"&lt;="&amp;Q$3,Solicitudes!$E$3:$E$502,"&gt;="&amp;Q$3,Solicitudes!$G$3:$G$502,"Solicitada")+COUNTIFS(Solicitudes!$A$3:$A$502,$A93,Solicitudes!$D$3:$D$502,"&lt;="&amp;Q$3,Solicitudes!$E$3:$E$502,"&gt;="&amp;Q$3,Solicitudes!$G$3:$G$502,"Planificada")&gt;0,"P",""))))</f>
        <v/>
      </c>
      <c r="R93" s="27">
        <f>IF(OR(R$3="",$A93=""),"",IF(COUNTIFS(Solicitudes!$A$3:$A$502,$A93,Solicitudes!$D$3:$D$502,"&lt;="&amp;R$3,Solicitudes!$E$3:$E$502,"&gt;="&amp;R$3,Solicitudes!$G$3:$G$502,"Aprobada",Solicitudes!$L$3:$L$502,"&lt;&gt;Licencia",Solicitudes!$L$3:$L$502,"&lt;&gt;Ausencia")&gt;0,"V",IF(COUNTIFS(Solicitudes!$A$3:$A$502,$A93,Solicitudes!$D$3:$D$502,"&lt;="&amp;R$3,Solicitudes!$E$3:$E$502,"&gt;="&amp;R$3,Solicitudes!$G$3:$G$502,"Aprobada",Solicitudes!$L$3:$L$502,"Licencia")+COUNTIFS(Solicitudes!$A$3:$A$502,$A93,Solicitudes!$D$3:$D$502,"&lt;="&amp;R$3,Solicitudes!$E$3:$E$502,"&gt;="&amp;R$3,Solicitudes!$G$3:$G$502,"Aprobada",Solicitudes!$L$3:$L$502,"Ausencia")&gt;0,"L",IF(COUNTIFS(Solicitudes!$A$3:$A$502,$A93,Solicitudes!$D$3:$D$502,"&lt;="&amp;R$3,Solicitudes!$E$3:$E$502,"&gt;="&amp;R$3,Solicitudes!$G$3:$G$502,"Solicitada")+COUNTIFS(Solicitudes!$A$3:$A$502,$A93,Solicitudes!$D$3:$D$502,"&lt;="&amp;R$3,Solicitudes!$E$3:$E$502,"&gt;="&amp;R$3,Solicitudes!$G$3:$G$502,"Planificada")&gt;0,"P",""))))</f>
        <v/>
      </c>
      <c r="S93" s="27">
        <f>IF(OR(S$3="",$A93=""),"",IF(COUNTIFS(Solicitudes!$A$3:$A$502,$A93,Solicitudes!$D$3:$D$502,"&lt;="&amp;S$3,Solicitudes!$E$3:$E$502,"&gt;="&amp;S$3,Solicitudes!$G$3:$G$502,"Aprobada",Solicitudes!$L$3:$L$502,"&lt;&gt;Licencia",Solicitudes!$L$3:$L$502,"&lt;&gt;Ausencia")&gt;0,"V",IF(COUNTIFS(Solicitudes!$A$3:$A$502,$A93,Solicitudes!$D$3:$D$502,"&lt;="&amp;S$3,Solicitudes!$E$3:$E$502,"&gt;="&amp;S$3,Solicitudes!$G$3:$G$502,"Aprobada",Solicitudes!$L$3:$L$502,"Licencia")+COUNTIFS(Solicitudes!$A$3:$A$502,$A93,Solicitudes!$D$3:$D$502,"&lt;="&amp;S$3,Solicitudes!$E$3:$E$502,"&gt;="&amp;S$3,Solicitudes!$G$3:$G$502,"Aprobada",Solicitudes!$L$3:$L$502,"Ausencia")&gt;0,"L",IF(COUNTIFS(Solicitudes!$A$3:$A$502,$A93,Solicitudes!$D$3:$D$502,"&lt;="&amp;S$3,Solicitudes!$E$3:$E$502,"&gt;="&amp;S$3,Solicitudes!$G$3:$G$502,"Solicitada")+COUNTIFS(Solicitudes!$A$3:$A$502,$A93,Solicitudes!$D$3:$D$502,"&lt;="&amp;S$3,Solicitudes!$E$3:$E$502,"&gt;="&amp;S$3,Solicitudes!$G$3:$G$502,"Planificada")&gt;0,"P",""))))</f>
        <v/>
      </c>
      <c r="T93" s="27">
        <f>IF(OR(T$3="",$A93=""),"",IF(COUNTIFS(Solicitudes!$A$3:$A$502,$A93,Solicitudes!$D$3:$D$502,"&lt;="&amp;T$3,Solicitudes!$E$3:$E$502,"&gt;="&amp;T$3,Solicitudes!$G$3:$G$502,"Aprobada",Solicitudes!$L$3:$L$502,"&lt;&gt;Licencia",Solicitudes!$L$3:$L$502,"&lt;&gt;Ausencia")&gt;0,"V",IF(COUNTIFS(Solicitudes!$A$3:$A$502,$A93,Solicitudes!$D$3:$D$502,"&lt;="&amp;T$3,Solicitudes!$E$3:$E$502,"&gt;="&amp;T$3,Solicitudes!$G$3:$G$502,"Aprobada",Solicitudes!$L$3:$L$502,"Licencia")+COUNTIFS(Solicitudes!$A$3:$A$502,$A93,Solicitudes!$D$3:$D$502,"&lt;="&amp;T$3,Solicitudes!$E$3:$E$502,"&gt;="&amp;T$3,Solicitudes!$G$3:$G$502,"Aprobada",Solicitudes!$L$3:$L$502,"Ausencia")&gt;0,"L",IF(COUNTIFS(Solicitudes!$A$3:$A$502,$A93,Solicitudes!$D$3:$D$502,"&lt;="&amp;T$3,Solicitudes!$E$3:$E$502,"&gt;="&amp;T$3,Solicitudes!$G$3:$G$502,"Solicitada")+COUNTIFS(Solicitudes!$A$3:$A$502,$A93,Solicitudes!$D$3:$D$502,"&lt;="&amp;T$3,Solicitudes!$E$3:$E$502,"&gt;="&amp;T$3,Solicitudes!$G$3:$G$502,"Planificada")&gt;0,"P",""))))</f>
        <v/>
      </c>
      <c r="U93" s="27">
        <f>IF(OR(U$3="",$A93=""),"",IF(COUNTIFS(Solicitudes!$A$3:$A$502,$A93,Solicitudes!$D$3:$D$502,"&lt;="&amp;U$3,Solicitudes!$E$3:$E$502,"&gt;="&amp;U$3,Solicitudes!$G$3:$G$502,"Aprobada",Solicitudes!$L$3:$L$502,"&lt;&gt;Licencia",Solicitudes!$L$3:$L$502,"&lt;&gt;Ausencia")&gt;0,"V",IF(COUNTIFS(Solicitudes!$A$3:$A$502,$A93,Solicitudes!$D$3:$D$502,"&lt;="&amp;U$3,Solicitudes!$E$3:$E$502,"&gt;="&amp;U$3,Solicitudes!$G$3:$G$502,"Aprobada",Solicitudes!$L$3:$L$502,"Licencia")+COUNTIFS(Solicitudes!$A$3:$A$502,$A93,Solicitudes!$D$3:$D$502,"&lt;="&amp;U$3,Solicitudes!$E$3:$E$502,"&gt;="&amp;U$3,Solicitudes!$G$3:$G$502,"Aprobada",Solicitudes!$L$3:$L$502,"Ausencia")&gt;0,"L",IF(COUNTIFS(Solicitudes!$A$3:$A$502,$A93,Solicitudes!$D$3:$D$502,"&lt;="&amp;U$3,Solicitudes!$E$3:$E$502,"&gt;="&amp;U$3,Solicitudes!$G$3:$G$502,"Solicitada")+COUNTIFS(Solicitudes!$A$3:$A$502,$A93,Solicitudes!$D$3:$D$502,"&lt;="&amp;U$3,Solicitudes!$E$3:$E$502,"&gt;="&amp;U$3,Solicitudes!$G$3:$G$502,"Planificada")&gt;0,"P",""))))</f>
        <v/>
      </c>
      <c r="V93" s="27">
        <f>IF(OR(V$3="",$A93=""),"",IF(COUNTIFS(Solicitudes!$A$3:$A$502,$A93,Solicitudes!$D$3:$D$502,"&lt;="&amp;V$3,Solicitudes!$E$3:$E$502,"&gt;="&amp;V$3,Solicitudes!$G$3:$G$502,"Aprobada",Solicitudes!$L$3:$L$502,"&lt;&gt;Licencia",Solicitudes!$L$3:$L$502,"&lt;&gt;Ausencia")&gt;0,"V",IF(COUNTIFS(Solicitudes!$A$3:$A$502,$A93,Solicitudes!$D$3:$D$502,"&lt;="&amp;V$3,Solicitudes!$E$3:$E$502,"&gt;="&amp;V$3,Solicitudes!$G$3:$G$502,"Aprobada",Solicitudes!$L$3:$L$502,"Licencia")+COUNTIFS(Solicitudes!$A$3:$A$502,$A93,Solicitudes!$D$3:$D$502,"&lt;="&amp;V$3,Solicitudes!$E$3:$E$502,"&gt;="&amp;V$3,Solicitudes!$G$3:$G$502,"Aprobada",Solicitudes!$L$3:$L$502,"Ausencia")&gt;0,"L",IF(COUNTIFS(Solicitudes!$A$3:$A$502,$A93,Solicitudes!$D$3:$D$502,"&lt;="&amp;V$3,Solicitudes!$E$3:$E$502,"&gt;="&amp;V$3,Solicitudes!$G$3:$G$502,"Solicitada")+COUNTIFS(Solicitudes!$A$3:$A$502,$A93,Solicitudes!$D$3:$D$502,"&lt;="&amp;V$3,Solicitudes!$E$3:$E$502,"&gt;="&amp;V$3,Solicitudes!$G$3:$G$502,"Planificada")&gt;0,"P",""))))</f>
        <v/>
      </c>
      <c r="W93" s="27">
        <f>IF(OR(W$3="",$A93=""),"",IF(COUNTIFS(Solicitudes!$A$3:$A$502,$A93,Solicitudes!$D$3:$D$502,"&lt;="&amp;W$3,Solicitudes!$E$3:$E$502,"&gt;="&amp;W$3,Solicitudes!$G$3:$G$502,"Aprobada",Solicitudes!$L$3:$L$502,"&lt;&gt;Licencia",Solicitudes!$L$3:$L$502,"&lt;&gt;Ausencia")&gt;0,"V",IF(COUNTIFS(Solicitudes!$A$3:$A$502,$A93,Solicitudes!$D$3:$D$502,"&lt;="&amp;W$3,Solicitudes!$E$3:$E$502,"&gt;="&amp;W$3,Solicitudes!$G$3:$G$502,"Aprobada",Solicitudes!$L$3:$L$502,"Licencia")+COUNTIFS(Solicitudes!$A$3:$A$502,$A93,Solicitudes!$D$3:$D$502,"&lt;="&amp;W$3,Solicitudes!$E$3:$E$502,"&gt;="&amp;W$3,Solicitudes!$G$3:$G$502,"Aprobada",Solicitudes!$L$3:$L$502,"Ausencia")&gt;0,"L",IF(COUNTIFS(Solicitudes!$A$3:$A$502,$A93,Solicitudes!$D$3:$D$502,"&lt;="&amp;W$3,Solicitudes!$E$3:$E$502,"&gt;="&amp;W$3,Solicitudes!$G$3:$G$502,"Solicitada")+COUNTIFS(Solicitudes!$A$3:$A$502,$A93,Solicitudes!$D$3:$D$502,"&lt;="&amp;W$3,Solicitudes!$E$3:$E$502,"&gt;="&amp;W$3,Solicitudes!$G$3:$G$502,"Planificada")&gt;0,"P",""))))</f>
        <v/>
      </c>
      <c r="X93" s="27">
        <f>IF(OR(X$3="",$A93=""),"",IF(COUNTIFS(Solicitudes!$A$3:$A$502,$A93,Solicitudes!$D$3:$D$502,"&lt;="&amp;X$3,Solicitudes!$E$3:$E$502,"&gt;="&amp;X$3,Solicitudes!$G$3:$G$502,"Aprobada",Solicitudes!$L$3:$L$502,"&lt;&gt;Licencia",Solicitudes!$L$3:$L$502,"&lt;&gt;Ausencia")&gt;0,"V",IF(COUNTIFS(Solicitudes!$A$3:$A$502,$A93,Solicitudes!$D$3:$D$502,"&lt;="&amp;X$3,Solicitudes!$E$3:$E$502,"&gt;="&amp;X$3,Solicitudes!$G$3:$G$502,"Aprobada",Solicitudes!$L$3:$L$502,"Licencia")+COUNTIFS(Solicitudes!$A$3:$A$502,$A93,Solicitudes!$D$3:$D$502,"&lt;="&amp;X$3,Solicitudes!$E$3:$E$502,"&gt;="&amp;X$3,Solicitudes!$G$3:$G$502,"Aprobada",Solicitudes!$L$3:$L$502,"Ausencia")&gt;0,"L",IF(COUNTIFS(Solicitudes!$A$3:$A$502,$A93,Solicitudes!$D$3:$D$502,"&lt;="&amp;X$3,Solicitudes!$E$3:$E$502,"&gt;="&amp;X$3,Solicitudes!$G$3:$G$502,"Solicitada")+COUNTIFS(Solicitudes!$A$3:$A$502,$A93,Solicitudes!$D$3:$D$502,"&lt;="&amp;X$3,Solicitudes!$E$3:$E$502,"&gt;="&amp;X$3,Solicitudes!$G$3:$G$502,"Planificada")&gt;0,"P",""))))</f>
        <v/>
      </c>
      <c r="Y93" s="27">
        <f>IF(OR(Y$3="",$A93=""),"",IF(COUNTIFS(Solicitudes!$A$3:$A$502,$A93,Solicitudes!$D$3:$D$502,"&lt;="&amp;Y$3,Solicitudes!$E$3:$E$502,"&gt;="&amp;Y$3,Solicitudes!$G$3:$G$502,"Aprobada",Solicitudes!$L$3:$L$502,"&lt;&gt;Licencia",Solicitudes!$L$3:$L$502,"&lt;&gt;Ausencia")&gt;0,"V",IF(COUNTIFS(Solicitudes!$A$3:$A$502,$A93,Solicitudes!$D$3:$D$502,"&lt;="&amp;Y$3,Solicitudes!$E$3:$E$502,"&gt;="&amp;Y$3,Solicitudes!$G$3:$G$502,"Aprobada",Solicitudes!$L$3:$L$502,"Licencia")+COUNTIFS(Solicitudes!$A$3:$A$502,$A93,Solicitudes!$D$3:$D$502,"&lt;="&amp;Y$3,Solicitudes!$E$3:$E$502,"&gt;="&amp;Y$3,Solicitudes!$G$3:$G$502,"Aprobada",Solicitudes!$L$3:$L$502,"Ausencia")&gt;0,"L",IF(COUNTIFS(Solicitudes!$A$3:$A$502,$A93,Solicitudes!$D$3:$D$502,"&lt;="&amp;Y$3,Solicitudes!$E$3:$E$502,"&gt;="&amp;Y$3,Solicitudes!$G$3:$G$502,"Solicitada")+COUNTIFS(Solicitudes!$A$3:$A$502,$A93,Solicitudes!$D$3:$D$502,"&lt;="&amp;Y$3,Solicitudes!$E$3:$E$502,"&gt;="&amp;Y$3,Solicitudes!$G$3:$G$502,"Planificada")&gt;0,"P",""))))</f>
        <v/>
      </c>
      <c r="Z93" s="27">
        <f>IF(OR(Z$3="",$A93=""),"",IF(COUNTIFS(Solicitudes!$A$3:$A$502,$A93,Solicitudes!$D$3:$D$502,"&lt;="&amp;Z$3,Solicitudes!$E$3:$E$502,"&gt;="&amp;Z$3,Solicitudes!$G$3:$G$502,"Aprobada",Solicitudes!$L$3:$L$502,"&lt;&gt;Licencia",Solicitudes!$L$3:$L$502,"&lt;&gt;Ausencia")&gt;0,"V",IF(COUNTIFS(Solicitudes!$A$3:$A$502,$A93,Solicitudes!$D$3:$D$502,"&lt;="&amp;Z$3,Solicitudes!$E$3:$E$502,"&gt;="&amp;Z$3,Solicitudes!$G$3:$G$502,"Aprobada",Solicitudes!$L$3:$L$502,"Licencia")+COUNTIFS(Solicitudes!$A$3:$A$502,$A93,Solicitudes!$D$3:$D$502,"&lt;="&amp;Z$3,Solicitudes!$E$3:$E$502,"&gt;="&amp;Z$3,Solicitudes!$G$3:$G$502,"Aprobada",Solicitudes!$L$3:$L$502,"Ausencia")&gt;0,"L",IF(COUNTIFS(Solicitudes!$A$3:$A$502,$A93,Solicitudes!$D$3:$D$502,"&lt;="&amp;Z$3,Solicitudes!$E$3:$E$502,"&gt;="&amp;Z$3,Solicitudes!$G$3:$G$502,"Solicitada")+COUNTIFS(Solicitudes!$A$3:$A$502,$A93,Solicitudes!$D$3:$D$502,"&lt;="&amp;Z$3,Solicitudes!$E$3:$E$502,"&gt;="&amp;Z$3,Solicitudes!$G$3:$G$502,"Planificada")&gt;0,"P",""))))</f>
        <v/>
      </c>
      <c r="AA93" s="27">
        <f>IF(OR(AA$3="",$A93=""),"",IF(COUNTIFS(Solicitudes!$A$3:$A$502,$A93,Solicitudes!$D$3:$D$502,"&lt;="&amp;AA$3,Solicitudes!$E$3:$E$502,"&gt;="&amp;AA$3,Solicitudes!$G$3:$G$502,"Aprobada",Solicitudes!$L$3:$L$502,"&lt;&gt;Licencia",Solicitudes!$L$3:$L$502,"&lt;&gt;Ausencia")&gt;0,"V",IF(COUNTIFS(Solicitudes!$A$3:$A$502,$A93,Solicitudes!$D$3:$D$502,"&lt;="&amp;AA$3,Solicitudes!$E$3:$E$502,"&gt;="&amp;AA$3,Solicitudes!$G$3:$G$502,"Aprobada",Solicitudes!$L$3:$L$502,"Licencia")+COUNTIFS(Solicitudes!$A$3:$A$502,$A93,Solicitudes!$D$3:$D$502,"&lt;="&amp;AA$3,Solicitudes!$E$3:$E$502,"&gt;="&amp;AA$3,Solicitudes!$G$3:$G$502,"Aprobada",Solicitudes!$L$3:$L$502,"Ausencia")&gt;0,"L",IF(COUNTIFS(Solicitudes!$A$3:$A$502,$A93,Solicitudes!$D$3:$D$502,"&lt;="&amp;AA$3,Solicitudes!$E$3:$E$502,"&gt;="&amp;AA$3,Solicitudes!$G$3:$G$502,"Solicitada")+COUNTIFS(Solicitudes!$A$3:$A$502,$A93,Solicitudes!$D$3:$D$502,"&lt;="&amp;AA$3,Solicitudes!$E$3:$E$502,"&gt;="&amp;AA$3,Solicitudes!$G$3:$G$502,"Planificada")&gt;0,"P",""))))</f>
        <v/>
      </c>
      <c r="AB93" s="27">
        <f>IF(OR(AB$3="",$A93=""),"",IF(COUNTIFS(Solicitudes!$A$3:$A$502,$A93,Solicitudes!$D$3:$D$502,"&lt;="&amp;AB$3,Solicitudes!$E$3:$E$502,"&gt;="&amp;AB$3,Solicitudes!$G$3:$G$502,"Aprobada",Solicitudes!$L$3:$L$502,"&lt;&gt;Licencia",Solicitudes!$L$3:$L$502,"&lt;&gt;Ausencia")&gt;0,"V",IF(COUNTIFS(Solicitudes!$A$3:$A$502,$A93,Solicitudes!$D$3:$D$502,"&lt;="&amp;AB$3,Solicitudes!$E$3:$E$502,"&gt;="&amp;AB$3,Solicitudes!$G$3:$G$502,"Aprobada",Solicitudes!$L$3:$L$502,"Licencia")+COUNTIFS(Solicitudes!$A$3:$A$502,$A93,Solicitudes!$D$3:$D$502,"&lt;="&amp;AB$3,Solicitudes!$E$3:$E$502,"&gt;="&amp;AB$3,Solicitudes!$G$3:$G$502,"Aprobada",Solicitudes!$L$3:$L$502,"Ausencia")&gt;0,"L",IF(COUNTIFS(Solicitudes!$A$3:$A$502,$A93,Solicitudes!$D$3:$D$502,"&lt;="&amp;AB$3,Solicitudes!$E$3:$E$502,"&gt;="&amp;AB$3,Solicitudes!$G$3:$G$502,"Solicitada")+COUNTIFS(Solicitudes!$A$3:$A$502,$A93,Solicitudes!$D$3:$D$502,"&lt;="&amp;AB$3,Solicitudes!$E$3:$E$502,"&gt;="&amp;AB$3,Solicitudes!$G$3:$G$502,"Planificada")&gt;0,"P",""))))</f>
        <v/>
      </c>
      <c r="AC93" s="27">
        <f>IF(OR(AC$3="",$A93=""),"",IF(COUNTIFS(Solicitudes!$A$3:$A$502,$A93,Solicitudes!$D$3:$D$502,"&lt;="&amp;AC$3,Solicitudes!$E$3:$E$502,"&gt;="&amp;AC$3,Solicitudes!$G$3:$G$502,"Aprobada",Solicitudes!$L$3:$L$502,"&lt;&gt;Licencia",Solicitudes!$L$3:$L$502,"&lt;&gt;Ausencia")&gt;0,"V",IF(COUNTIFS(Solicitudes!$A$3:$A$502,$A93,Solicitudes!$D$3:$D$502,"&lt;="&amp;AC$3,Solicitudes!$E$3:$E$502,"&gt;="&amp;AC$3,Solicitudes!$G$3:$G$502,"Aprobada",Solicitudes!$L$3:$L$502,"Licencia")+COUNTIFS(Solicitudes!$A$3:$A$502,$A93,Solicitudes!$D$3:$D$502,"&lt;="&amp;AC$3,Solicitudes!$E$3:$E$502,"&gt;="&amp;AC$3,Solicitudes!$G$3:$G$502,"Aprobada",Solicitudes!$L$3:$L$502,"Ausencia")&gt;0,"L",IF(COUNTIFS(Solicitudes!$A$3:$A$502,$A93,Solicitudes!$D$3:$D$502,"&lt;="&amp;AC$3,Solicitudes!$E$3:$E$502,"&gt;="&amp;AC$3,Solicitudes!$G$3:$G$502,"Solicitada")+COUNTIFS(Solicitudes!$A$3:$A$502,$A93,Solicitudes!$D$3:$D$502,"&lt;="&amp;AC$3,Solicitudes!$E$3:$E$502,"&gt;="&amp;AC$3,Solicitudes!$G$3:$G$502,"Planificada")&gt;0,"P",""))))</f>
        <v/>
      </c>
      <c r="AD93" s="27">
        <f>IF(OR(AD$3="",$A93=""),"",IF(COUNTIFS(Solicitudes!$A$3:$A$502,$A93,Solicitudes!$D$3:$D$502,"&lt;="&amp;AD$3,Solicitudes!$E$3:$E$502,"&gt;="&amp;AD$3,Solicitudes!$G$3:$G$502,"Aprobada",Solicitudes!$L$3:$L$502,"&lt;&gt;Licencia",Solicitudes!$L$3:$L$502,"&lt;&gt;Ausencia")&gt;0,"V",IF(COUNTIFS(Solicitudes!$A$3:$A$502,$A93,Solicitudes!$D$3:$D$502,"&lt;="&amp;AD$3,Solicitudes!$E$3:$E$502,"&gt;="&amp;AD$3,Solicitudes!$G$3:$G$502,"Aprobada",Solicitudes!$L$3:$L$502,"Licencia")+COUNTIFS(Solicitudes!$A$3:$A$502,$A93,Solicitudes!$D$3:$D$502,"&lt;="&amp;AD$3,Solicitudes!$E$3:$E$502,"&gt;="&amp;AD$3,Solicitudes!$G$3:$G$502,"Aprobada",Solicitudes!$L$3:$L$502,"Ausencia")&gt;0,"L",IF(COUNTIFS(Solicitudes!$A$3:$A$502,$A93,Solicitudes!$D$3:$D$502,"&lt;="&amp;AD$3,Solicitudes!$E$3:$E$502,"&gt;="&amp;AD$3,Solicitudes!$G$3:$G$502,"Solicitada")+COUNTIFS(Solicitudes!$A$3:$A$502,$A93,Solicitudes!$D$3:$D$502,"&lt;="&amp;AD$3,Solicitudes!$E$3:$E$502,"&gt;="&amp;AD$3,Solicitudes!$G$3:$G$502,"Planificada")&gt;0,"P",""))))</f>
        <v/>
      </c>
      <c r="AE93" s="27">
        <f>IF(OR(AE$3="",$A93=""),"",IF(COUNTIFS(Solicitudes!$A$3:$A$502,$A93,Solicitudes!$D$3:$D$502,"&lt;="&amp;AE$3,Solicitudes!$E$3:$E$502,"&gt;="&amp;AE$3,Solicitudes!$G$3:$G$502,"Aprobada",Solicitudes!$L$3:$L$502,"&lt;&gt;Licencia",Solicitudes!$L$3:$L$502,"&lt;&gt;Ausencia")&gt;0,"V",IF(COUNTIFS(Solicitudes!$A$3:$A$502,$A93,Solicitudes!$D$3:$D$502,"&lt;="&amp;AE$3,Solicitudes!$E$3:$E$502,"&gt;="&amp;AE$3,Solicitudes!$G$3:$G$502,"Aprobada",Solicitudes!$L$3:$L$502,"Licencia")+COUNTIFS(Solicitudes!$A$3:$A$502,$A93,Solicitudes!$D$3:$D$502,"&lt;="&amp;AE$3,Solicitudes!$E$3:$E$502,"&gt;="&amp;AE$3,Solicitudes!$G$3:$G$502,"Aprobada",Solicitudes!$L$3:$L$502,"Ausencia")&gt;0,"L",IF(COUNTIFS(Solicitudes!$A$3:$A$502,$A93,Solicitudes!$D$3:$D$502,"&lt;="&amp;AE$3,Solicitudes!$E$3:$E$502,"&gt;="&amp;AE$3,Solicitudes!$G$3:$G$502,"Solicitada")+COUNTIFS(Solicitudes!$A$3:$A$502,$A93,Solicitudes!$D$3:$D$502,"&lt;="&amp;AE$3,Solicitudes!$E$3:$E$502,"&gt;="&amp;AE$3,Solicitudes!$G$3:$G$502,"Planificada")&gt;0,"P",""))))</f>
        <v/>
      </c>
      <c r="AF93" s="27">
        <f>IF(OR(AF$3="",$A93=""),"",IF(COUNTIFS(Solicitudes!$A$3:$A$502,$A93,Solicitudes!$D$3:$D$502,"&lt;="&amp;AF$3,Solicitudes!$E$3:$E$502,"&gt;="&amp;AF$3,Solicitudes!$G$3:$G$502,"Aprobada",Solicitudes!$L$3:$L$502,"&lt;&gt;Licencia",Solicitudes!$L$3:$L$502,"&lt;&gt;Ausencia")&gt;0,"V",IF(COUNTIFS(Solicitudes!$A$3:$A$502,$A93,Solicitudes!$D$3:$D$502,"&lt;="&amp;AF$3,Solicitudes!$E$3:$E$502,"&gt;="&amp;AF$3,Solicitudes!$G$3:$G$502,"Aprobada",Solicitudes!$L$3:$L$502,"Licencia")+COUNTIFS(Solicitudes!$A$3:$A$502,$A93,Solicitudes!$D$3:$D$502,"&lt;="&amp;AF$3,Solicitudes!$E$3:$E$502,"&gt;="&amp;AF$3,Solicitudes!$G$3:$G$502,"Aprobada",Solicitudes!$L$3:$L$502,"Ausencia")&gt;0,"L",IF(COUNTIFS(Solicitudes!$A$3:$A$502,$A93,Solicitudes!$D$3:$D$502,"&lt;="&amp;AF$3,Solicitudes!$E$3:$E$502,"&gt;="&amp;AF$3,Solicitudes!$G$3:$G$502,"Solicitada")+COUNTIFS(Solicitudes!$A$3:$A$502,$A93,Solicitudes!$D$3:$D$502,"&lt;="&amp;AF$3,Solicitudes!$E$3:$E$502,"&gt;="&amp;AF$3,Solicitudes!$G$3:$G$502,"Planificada")&gt;0,"P",""))))</f>
        <v/>
      </c>
      <c r="AG93" s="27">
        <f>IF(OR(AG$3="",$A93=""),"",IF(COUNTIFS(Solicitudes!$A$3:$A$502,$A93,Solicitudes!$D$3:$D$502,"&lt;="&amp;AG$3,Solicitudes!$E$3:$E$502,"&gt;="&amp;AG$3,Solicitudes!$G$3:$G$502,"Aprobada",Solicitudes!$L$3:$L$502,"&lt;&gt;Licencia",Solicitudes!$L$3:$L$502,"&lt;&gt;Ausencia")&gt;0,"V",IF(COUNTIFS(Solicitudes!$A$3:$A$502,$A93,Solicitudes!$D$3:$D$502,"&lt;="&amp;AG$3,Solicitudes!$E$3:$E$502,"&gt;="&amp;AG$3,Solicitudes!$G$3:$G$502,"Aprobada",Solicitudes!$L$3:$L$502,"Licencia")+COUNTIFS(Solicitudes!$A$3:$A$502,$A93,Solicitudes!$D$3:$D$502,"&lt;="&amp;AG$3,Solicitudes!$E$3:$E$502,"&gt;="&amp;AG$3,Solicitudes!$G$3:$G$502,"Aprobada",Solicitudes!$L$3:$L$502,"Ausencia")&gt;0,"L",IF(COUNTIFS(Solicitudes!$A$3:$A$502,$A93,Solicitudes!$D$3:$D$502,"&lt;="&amp;AG$3,Solicitudes!$E$3:$E$502,"&gt;="&amp;AG$3,Solicitudes!$G$3:$G$502,"Solicitada")+COUNTIFS(Solicitudes!$A$3:$A$502,$A93,Solicitudes!$D$3:$D$502,"&lt;="&amp;AG$3,Solicitudes!$E$3:$E$502,"&gt;="&amp;AG$3,Solicitudes!$G$3:$G$502,"Planificada")&gt;0,"P",""))))</f>
        <v/>
      </c>
    </row>
    <row r="94">
      <c r="A94">
        <f>IF(Saldos!A94="","",Saldos!A94)</f>
        <v/>
      </c>
      <c r="B94">
        <f>IF(A94="","",Saldos!B94)</f>
        <v/>
      </c>
      <c r="C94" s="27">
        <f>IF(OR(C$3="",$A94=""),"",IF(COUNTIFS(Solicitudes!$A$3:$A$502,$A94,Solicitudes!$D$3:$D$502,"&lt;="&amp;C$3,Solicitudes!$E$3:$E$502,"&gt;="&amp;C$3,Solicitudes!$G$3:$G$502,"Aprobada",Solicitudes!$L$3:$L$502,"&lt;&gt;Licencia",Solicitudes!$L$3:$L$502,"&lt;&gt;Ausencia")&gt;0,"V",IF(COUNTIFS(Solicitudes!$A$3:$A$502,$A94,Solicitudes!$D$3:$D$502,"&lt;="&amp;C$3,Solicitudes!$E$3:$E$502,"&gt;="&amp;C$3,Solicitudes!$G$3:$G$502,"Aprobada",Solicitudes!$L$3:$L$502,"Licencia")+COUNTIFS(Solicitudes!$A$3:$A$502,$A94,Solicitudes!$D$3:$D$502,"&lt;="&amp;C$3,Solicitudes!$E$3:$E$502,"&gt;="&amp;C$3,Solicitudes!$G$3:$G$502,"Aprobada",Solicitudes!$L$3:$L$502,"Ausencia")&gt;0,"L",IF(COUNTIFS(Solicitudes!$A$3:$A$502,$A94,Solicitudes!$D$3:$D$502,"&lt;="&amp;C$3,Solicitudes!$E$3:$E$502,"&gt;="&amp;C$3,Solicitudes!$G$3:$G$502,"Solicitada")+COUNTIFS(Solicitudes!$A$3:$A$502,$A94,Solicitudes!$D$3:$D$502,"&lt;="&amp;C$3,Solicitudes!$E$3:$E$502,"&gt;="&amp;C$3,Solicitudes!$G$3:$G$502,"Planificada")&gt;0,"P",""))))</f>
        <v/>
      </c>
      <c r="D94" s="27">
        <f>IF(OR(D$3="",$A94=""),"",IF(COUNTIFS(Solicitudes!$A$3:$A$502,$A94,Solicitudes!$D$3:$D$502,"&lt;="&amp;D$3,Solicitudes!$E$3:$E$502,"&gt;="&amp;D$3,Solicitudes!$G$3:$G$502,"Aprobada",Solicitudes!$L$3:$L$502,"&lt;&gt;Licencia",Solicitudes!$L$3:$L$502,"&lt;&gt;Ausencia")&gt;0,"V",IF(COUNTIFS(Solicitudes!$A$3:$A$502,$A94,Solicitudes!$D$3:$D$502,"&lt;="&amp;D$3,Solicitudes!$E$3:$E$502,"&gt;="&amp;D$3,Solicitudes!$G$3:$G$502,"Aprobada",Solicitudes!$L$3:$L$502,"Licencia")+COUNTIFS(Solicitudes!$A$3:$A$502,$A94,Solicitudes!$D$3:$D$502,"&lt;="&amp;D$3,Solicitudes!$E$3:$E$502,"&gt;="&amp;D$3,Solicitudes!$G$3:$G$502,"Aprobada",Solicitudes!$L$3:$L$502,"Ausencia")&gt;0,"L",IF(COUNTIFS(Solicitudes!$A$3:$A$502,$A94,Solicitudes!$D$3:$D$502,"&lt;="&amp;D$3,Solicitudes!$E$3:$E$502,"&gt;="&amp;D$3,Solicitudes!$G$3:$G$502,"Solicitada")+COUNTIFS(Solicitudes!$A$3:$A$502,$A94,Solicitudes!$D$3:$D$502,"&lt;="&amp;D$3,Solicitudes!$E$3:$E$502,"&gt;="&amp;D$3,Solicitudes!$G$3:$G$502,"Planificada")&gt;0,"P",""))))</f>
        <v/>
      </c>
      <c r="E94" s="27">
        <f>IF(OR(E$3="",$A94=""),"",IF(COUNTIFS(Solicitudes!$A$3:$A$502,$A94,Solicitudes!$D$3:$D$502,"&lt;="&amp;E$3,Solicitudes!$E$3:$E$502,"&gt;="&amp;E$3,Solicitudes!$G$3:$G$502,"Aprobada",Solicitudes!$L$3:$L$502,"&lt;&gt;Licencia",Solicitudes!$L$3:$L$502,"&lt;&gt;Ausencia")&gt;0,"V",IF(COUNTIFS(Solicitudes!$A$3:$A$502,$A94,Solicitudes!$D$3:$D$502,"&lt;="&amp;E$3,Solicitudes!$E$3:$E$502,"&gt;="&amp;E$3,Solicitudes!$G$3:$G$502,"Aprobada",Solicitudes!$L$3:$L$502,"Licencia")+COUNTIFS(Solicitudes!$A$3:$A$502,$A94,Solicitudes!$D$3:$D$502,"&lt;="&amp;E$3,Solicitudes!$E$3:$E$502,"&gt;="&amp;E$3,Solicitudes!$G$3:$G$502,"Aprobada",Solicitudes!$L$3:$L$502,"Ausencia")&gt;0,"L",IF(COUNTIFS(Solicitudes!$A$3:$A$502,$A94,Solicitudes!$D$3:$D$502,"&lt;="&amp;E$3,Solicitudes!$E$3:$E$502,"&gt;="&amp;E$3,Solicitudes!$G$3:$G$502,"Solicitada")+COUNTIFS(Solicitudes!$A$3:$A$502,$A94,Solicitudes!$D$3:$D$502,"&lt;="&amp;E$3,Solicitudes!$E$3:$E$502,"&gt;="&amp;E$3,Solicitudes!$G$3:$G$502,"Planificada")&gt;0,"P",""))))</f>
        <v/>
      </c>
      <c r="F94" s="27">
        <f>IF(OR(F$3="",$A94=""),"",IF(COUNTIFS(Solicitudes!$A$3:$A$502,$A94,Solicitudes!$D$3:$D$502,"&lt;="&amp;F$3,Solicitudes!$E$3:$E$502,"&gt;="&amp;F$3,Solicitudes!$G$3:$G$502,"Aprobada",Solicitudes!$L$3:$L$502,"&lt;&gt;Licencia",Solicitudes!$L$3:$L$502,"&lt;&gt;Ausencia")&gt;0,"V",IF(COUNTIFS(Solicitudes!$A$3:$A$502,$A94,Solicitudes!$D$3:$D$502,"&lt;="&amp;F$3,Solicitudes!$E$3:$E$502,"&gt;="&amp;F$3,Solicitudes!$G$3:$G$502,"Aprobada",Solicitudes!$L$3:$L$502,"Licencia")+COUNTIFS(Solicitudes!$A$3:$A$502,$A94,Solicitudes!$D$3:$D$502,"&lt;="&amp;F$3,Solicitudes!$E$3:$E$502,"&gt;="&amp;F$3,Solicitudes!$G$3:$G$502,"Aprobada",Solicitudes!$L$3:$L$502,"Ausencia")&gt;0,"L",IF(COUNTIFS(Solicitudes!$A$3:$A$502,$A94,Solicitudes!$D$3:$D$502,"&lt;="&amp;F$3,Solicitudes!$E$3:$E$502,"&gt;="&amp;F$3,Solicitudes!$G$3:$G$502,"Solicitada")+COUNTIFS(Solicitudes!$A$3:$A$502,$A94,Solicitudes!$D$3:$D$502,"&lt;="&amp;F$3,Solicitudes!$E$3:$E$502,"&gt;="&amp;F$3,Solicitudes!$G$3:$G$502,"Planificada")&gt;0,"P",""))))</f>
        <v/>
      </c>
      <c r="G94" s="27">
        <f>IF(OR(G$3="",$A94=""),"",IF(COUNTIFS(Solicitudes!$A$3:$A$502,$A94,Solicitudes!$D$3:$D$502,"&lt;="&amp;G$3,Solicitudes!$E$3:$E$502,"&gt;="&amp;G$3,Solicitudes!$G$3:$G$502,"Aprobada",Solicitudes!$L$3:$L$502,"&lt;&gt;Licencia",Solicitudes!$L$3:$L$502,"&lt;&gt;Ausencia")&gt;0,"V",IF(COUNTIFS(Solicitudes!$A$3:$A$502,$A94,Solicitudes!$D$3:$D$502,"&lt;="&amp;G$3,Solicitudes!$E$3:$E$502,"&gt;="&amp;G$3,Solicitudes!$G$3:$G$502,"Aprobada",Solicitudes!$L$3:$L$502,"Licencia")+COUNTIFS(Solicitudes!$A$3:$A$502,$A94,Solicitudes!$D$3:$D$502,"&lt;="&amp;G$3,Solicitudes!$E$3:$E$502,"&gt;="&amp;G$3,Solicitudes!$G$3:$G$502,"Aprobada",Solicitudes!$L$3:$L$502,"Ausencia")&gt;0,"L",IF(COUNTIFS(Solicitudes!$A$3:$A$502,$A94,Solicitudes!$D$3:$D$502,"&lt;="&amp;G$3,Solicitudes!$E$3:$E$502,"&gt;="&amp;G$3,Solicitudes!$G$3:$G$502,"Solicitada")+COUNTIFS(Solicitudes!$A$3:$A$502,$A94,Solicitudes!$D$3:$D$502,"&lt;="&amp;G$3,Solicitudes!$E$3:$E$502,"&gt;="&amp;G$3,Solicitudes!$G$3:$G$502,"Planificada")&gt;0,"P",""))))</f>
        <v/>
      </c>
      <c r="H94" s="27">
        <f>IF(OR(H$3="",$A94=""),"",IF(COUNTIFS(Solicitudes!$A$3:$A$502,$A94,Solicitudes!$D$3:$D$502,"&lt;="&amp;H$3,Solicitudes!$E$3:$E$502,"&gt;="&amp;H$3,Solicitudes!$G$3:$G$502,"Aprobada",Solicitudes!$L$3:$L$502,"&lt;&gt;Licencia",Solicitudes!$L$3:$L$502,"&lt;&gt;Ausencia")&gt;0,"V",IF(COUNTIFS(Solicitudes!$A$3:$A$502,$A94,Solicitudes!$D$3:$D$502,"&lt;="&amp;H$3,Solicitudes!$E$3:$E$502,"&gt;="&amp;H$3,Solicitudes!$G$3:$G$502,"Aprobada",Solicitudes!$L$3:$L$502,"Licencia")+COUNTIFS(Solicitudes!$A$3:$A$502,$A94,Solicitudes!$D$3:$D$502,"&lt;="&amp;H$3,Solicitudes!$E$3:$E$502,"&gt;="&amp;H$3,Solicitudes!$G$3:$G$502,"Aprobada",Solicitudes!$L$3:$L$502,"Ausencia")&gt;0,"L",IF(COUNTIFS(Solicitudes!$A$3:$A$502,$A94,Solicitudes!$D$3:$D$502,"&lt;="&amp;H$3,Solicitudes!$E$3:$E$502,"&gt;="&amp;H$3,Solicitudes!$G$3:$G$502,"Solicitada")+COUNTIFS(Solicitudes!$A$3:$A$502,$A94,Solicitudes!$D$3:$D$502,"&lt;="&amp;H$3,Solicitudes!$E$3:$E$502,"&gt;="&amp;H$3,Solicitudes!$G$3:$G$502,"Planificada")&gt;0,"P",""))))</f>
        <v/>
      </c>
      <c r="I94" s="27">
        <f>IF(OR(I$3="",$A94=""),"",IF(COUNTIFS(Solicitudes!$A$3:$A$502,$A94,Solicitudes!$D$3:$D$502,"&lt;="&amp;I$3,Solicitudes!$E$3:$E$502,"&gt;="&amp;I$3,Solicitudes!$G$3:$G$502,"Aprobada",Solicitudes!$L$3:$L$502,"&lt;&gt;Licencia",Solicitudes!$L$3:$L$502,"&lt;&gt;Ausencia")&gt;0,"V",IF(COUNTIFS(Solicitudes!$A$3:$A$502,$A94,Solicitudes!$D$3:$D$502,"&lt;="&amp;I$3,Solicitudes!$E$3:$E$502,"&gt;="&amp;I$3,Solicitudes!$G$3:$G$502,"Aprobada",Solicitudes!$L$3:$L$502,"Licencia")+COUNTIFS(Solicitudes!$A$3:$A$502,$A94,Solicitudes!$D$3:$D$502,"&lt;="&amp;I$3,Solicitudes!$E$3:$E$502,"&gt;="&amp;I$3,Solicitudes!$G$3:$G$502,"Aprobada",Solicitudes!$L$3:$L$502,"Ausencia")&gt;0,"L",IF(COUNTIFS(Solicitudes!$A$3:$A$502,$A94,Solicitudes!$D$3:$D$502,"&lt;="&amp;I$3,Solicitudes!$E$3:$E$502,"&gt;="&amp;I$3,Solicitudes!$G$3:$G$502,"Solicitada")+COUNTIFS(Solicitudes!$A$3:$A$502,$A94,Solicitudes!$D$3:$D$502,"&lt;="&amp;I$3,Solicitudes!$E$3:$E$502,"&gt;="&amp;I$3,Solicitudes!$G$3:$G$502,"Planificada")&gt;0,"P",""))))</f>
        <v/>
      </c>
      <c r="J94" s="27">
        <f>IF(OR(J$3="",$A94=""),"",IF(COUNTIFS(Solicitudes!$A$3:$A$502,$A94,Solicitudes!$D$3:$D$502,"&lt;="&amp;J$3,Solicitudes!$E$3:$E$502,"&gt;="&amp;J$3,Solicitudes!$G$3:$G$502,"Aprobada",Solicitudes!$L$3:$L$502,"&lt;&gt;Licencia",Solicitudes!$L$3:$L$502,"&lt;&gt;Ausencia")&gt;0,"V",IF(COUNTIFS(Solicitudes!$A$3:$A$502,$A94,Solicitudes!$D$3:$D$502,"&lt;="&amp;J$3,Solicitudes!$E$3:$E$502,"&gt;="&amp;J$3,Solicitudes!$G$3:$G$502,"Aprobada",Solicitudes!$L$3:$L$502,"Licencia")+COUNTIFS(Solicitudes!$A$3:$A$502,$A94,Solicitudes!$D$3:$D$502,"&lt;="&amp;J$3,Solicitudes!$E$3:$E$502,"&gt;="&amp;J$3,Solicitudes!$G$3:$G$502,"Aprobada",Solicitudes!$L$3:$L$502,"Ausencia")&gt;0,"L",IF(COUNTIFS(Solicitudes!$A$3:$A$502,$A94,Solicitudes!$D$3:$D$502,"&lt;="&amp;J$3,Solicitudes!$E$3:$E$502,"&gt;="&amp;J$3,Solicitudes!$G$3:$G$502,"Solicitada")+COUNTIFS(Solicitudes!$A$3:$A$502,$A94,Solicitudes!$D$3:$D$502,"&lt;="&amp;J$3,Solicitudes!$E$3:$E$502,"&gt;="&amp;J$3,Solicitudes!$G$3:$G$502,"Planificada")&gt;0,"P",""))))</f>
        <v/>
      </c>
      <c r="K94" s="27">
        <f>IF(OR(K$3="",$A94=""),"",IF(COUNTIFS(Solicitudes!$A$3:$A$502,$A94,Solicitudes!$D$3:$D$502,"&lt;="&amp;K$3,Solicitudes!$E$3:$E$502,"&gt;="&amp;K$3,Solicitudes!$G$3:$G$502,"Aprobada",Solicitudes!$L$3:$L$502,"&lt;&gt;Licencia",Solicitudes!$L$3:$L$502,"&lt;&gt;Ausencia")&gt;0,"V",IF(COUNTIFS(Solicitudes!$A$3:$A$502,$A94,Solicitudes!$D$3:$D$502,"&lt;="&amp;K$3,Solicitudes!$E$3:$E$502,"&gt;="&amp;K$3,Solicitudes!$G$3:$G$502,"Aprobada",Solicitudes!$L$3:$L$502,"Licencia")+COUNTIFS(Solicitudes!$A$3:$A$502,$A94,Solicitudes!$D$3:$D$502,"&lt;="&amp;K$3,Solicitudes!$E$3:$E$502,"&gt;="&amp;K$3,Solicitudes!$G$3:$G$502,"Aprobada",Solicitudes!$L$3:$L$502,"Ausencia")&gt;0,"L",IF(COUNTIFS(Solicitudes!$A$3:$A$502,$A94,Solicitudes!$D$3:$D$502,"&lt;="&amp;K$3,Solicitudes!$E$3:$E$502,"&gt;="&amp;K$3,Solicitudes!$G$3:$G$502,"Solicitada")+COUNTIFS(Solicitudes!$A$3:$A$502,$A94,Solicitudes!$D$3:$D$502,"&lt;="&amp;K$3,Solicitudes!$E$3:$E$502,"&gt;="&amp;K$3,Solicitudes!$G$3:$G$502,"Planificada")&gt;0,"P",""))))</f>
        <v/>
      </c>
      <c r="L94" s="27">
        <f>IF(OR(L$3="",$A94=""),"",IF(COUNTIFS(Solicitudes!$A$3:$A$502,$A94,Solicitudes!$D$3:$D$502,"&lt;="&amp;L$3,Solicitudes!$E$3:$E$502,"&gt;="&amp;L$3,Solicitudes!$G$3:$G$502,"Aprobada",Solicitudes!$L$3:$L$502,"&lt;&gt;Licencia",Solicitudes!$L$3:$L$502,"&lt;&gt;Ausencia")&gt;0,"V",IF(COUNTIFS(Solicitudes!$A$3:$A$502,$A94,Solicitudes!$D$3:$D$502,"&lt;="&amp;L$3,Solicitudes!$E$3:$E$502,"&gt;="&amp;L$3,Solicitudes!$G$3:$G$502,"Aprobada",Solicitudes!$L$3:$L$502,"Licencia")+COUNTIFS(Solicitudes!$A$3:$A$502,$A94,Solicitudes!$D$3:$D$502,"&lt;="&amp;L$3,Solicitudes!$E$3:$E$502,"&gt;="&amp;L$3,Solicitudes!$G$3:$G$502,"Aprobada",Solicitudes!$L$3:$L$502,"Ausencia")&gt;0,"L",IF(COUNTIFS(Solicitudes!$A$3:$A$502,$A94,Solicitudes!$D$3:$D$502,"&lt;="&amp;L$3,Solicitudes!$E$3:$E$502,"&gt;="&amp;L$3,Solicitudes!$G$3:$G$502,"Solicitada")+COUNTIFS(Solicitudes!$A$3:$A$502,$A94,Solicitudes!$D$3:$D$502,"&lt;="&amp;L$3,Solicitudes!$E$3:$E$502,"&gt;="&amp;L$3,Solicitudes!$G$3:$G$502,"Planificada")&gt;0,"P",""))))</f>
        <v/>
      </c>
      <c r="M94" s="27">
        <f>IF(OR(M$3="",$A94=""),"",IF(COUNTIFS(Solicitudes!$A$3:$A$502,$A94,Solicitudes!$D$3:$D$502,"&lt;="&amp;M$3,Solicitudes!$E$3:$E$502,"&gt;="&amp;M$3,Solicitudes!$G$3:$G$502,"Aprobada",Solicitudes!$L$3:$L$502,"&lt;&gt;Licencia",Solicitudes!$L$3:$L$502,"&lt;&gt;Ausencia")&gt;0,"V",IF(COUNTIFS(Solicitudes!$A$3:$A$502,$A94,Solicitudes!$D$3:$D$502,"&lt;="&amp;M$3,Solicitudes!$E$3:$E$502,"&gt;="&amp;M$3,Solicitudes!$G$3:$G$502,"Aprobada",Solicitudes!$L$3:$L$502,"Licencia")+COUNTIFS(Solicitudes!$A$3:$A$502,$A94,Solicitudes!$D$3:$D$502,"&lt;="&amp;M$3,Solicitudes!$E$3:$E$502,"&gt;="&amp;M$3,Solicitudes!$G$3:$G$502,"Aprobada",Solicitudes!$L$3:$L$502,"Ausencia")&gt;0,"L",IF(COUNTIFS(Solicitudes!$A$3:$A$502,$A94,Solicitudes!$D$3:$D$502,"&lt;="&amp;M$3,Solicitudes!$E$3:$E$502,"&gt;="&amp;M$3,Solicitudes!$G$3:$G$502,"Solicitada")+COUNTIFS(Solicitudes!$A$3:$A$502,$A94,Solicitudes!$D$3:$D$502,"&lt;="&amp;M$3,Solicitudes!$E$3:$E$502,"&gt;="&amp;M$3,Solicitudes!$G$3:$G$502,"Planificada")&gt;0,"P",""))))</f>
        <v/>
      </c>
      <c r="N94" s="27">
        <f>IF(OR(N$3="",$A94=""),"",IF(COUNTIFS(Solicitudes!$A$3:$A$502,$A94,Solicitudes!$D$3:$D$502,"&lt;="&amp;N$3,Solicitudes!$E$3:$E$502,"&gt;="&amp;N$3,Solicitudes!$G$3:$G$502,"Aprobada",Solicitudes!$L$3:$L$502,"&lt;&gt;Licencia",Solicitudes!$L$3:$L$502,"&lt;&gt;Ausencia")&gt;0,"V",IF(COUNTIFS(Solicitudes!$A$3:$A$502,$A94,Solicitudes!$D$3:$D$502,"&lt;="&amp;N$3,Solicitudes!$E$3:$E$502,"&gt;="&amp;N$3,Solicitudes!$G$3:$G$502,"Aprobada",Solicitudes!$L$3:$L$502,"Licencia")+COUNTIFS(Solicitudes!$A$3:$A$502,$A94,Solicitudes!$D$3:$D$502,"&lt;="&amp;N$3,Solicitudes!$E$3:$E$502,"&gt;="&amp;N$3,Solicitudes!$G$3:$G$502,"Aprobada",Solicitudes!$L$3:$L$502,"Ausencia")&gt;0,"L",IF(COUNTIFS(Solicitudes!$A$3:$A$502,$A94,Solicitudes!$D$3:$D$502,"&lt;="&amp;N$3,Solicitudes!$E$3:$E$502,"&gt;="&amp;N$3,Solicitudes!$G$3:$G$502,"Solicitada")+COUNTIFS(Solicitudes!$A$3:$A$502,$A94,Solicitudes!$D$3:$D$502,"&lt;="&amp;N$3,Solicitudes!$E$3:$E$502,"&gt;="&amp;N$3,Solicitudes!$G$3:$G$502,"Planificada")&gt;0,"P",""))))</f>
        <v/>
      </c>
      <c r="O94" s="27">
        <f>IF(OR(O$3="",$A94=""),"",IF(COUNTIFS(Solicitudes!$A$3:$A$502,$A94,Solicitudes!$D$3:$D$502,"&lt;="&amp;O$3,Solicitudes!$E$3:$E$502,"&gt;="&amp;O$3,Solicitudes!$G$3:$G$502,"Aprobada",Solicitudes!$L$3:$L$502,"&lt;&gt;Licencia",Solicitudes!$L$3:$L$502,"&lt;&gt;Ausencia")&gt;0,"V",IF(COUNTIFS(Solicitudes!$A$3:$A$502,$A94,Solicitudes!$D$3:$D$502,"&lt;="&amp;O$3,Solicitudes!$E$3:$E$502,"&gt;="&amp;O$3,Solicitudes!$G$3:$G$502,"Aprobada",Solicitudes!$L$3:$L$502,"Licencia")+COUNTIFS(Solicitudes!$A$3:$A$502,$A94,Solicitudes!$D$3:$D$502,"&lt;="&amp;O$3,Solicitudes!$E$3:$E$502,"&gt;="&amp;O$3,Solicitudes!$G$3:$G$502,"Aprobada",Solicitudes!$L$3:$L$502,"Ausencia")&gt;0,"L",IF(COUNTIFS(Solicitudes!$A$3:$A$502,$A94,Solicitudes!$D$3:$D$502,"&lt;="&amp;O$3,Solicitudes!$E$3:$E$502,"&gt;="&amp;O$3,Solicitudes!$G$3:$G$502,"Solicitada")+COUNTIFS(Solicitudes!$A$3:$A$502,$A94,Solicitudes!$D$3:$D$502,"&lt;="&amp;O$3,Solicitudes!$E$3:$E$502,"&gt;="&amp;O$3,Solicitudes!$G$3:$G$502,"Planificada")&gt;0,"P",""))))</f>
        <v/>
      </c>
      <c r="P94" s="27">
        <f>IF(OR(P$3="",$A94=""),"",IF(COUNTIFS(Solicitudes!$A$3:$A$502,$A94,Solicitudes!$D$3:$D$502,"&lt;="&amp;P$3,Solicitudes!$E$3:$E$502,"&gt;="&amp;P$3,Solicitudes!$G$3:$G$502,"Aprobada",Solicitudes!$L$3:$L$502,"&lt;&gt;Licencia",Solicitudes!$L$3:$L$502,"&lt;&gt;Ausencia")&gt;0,"V",IF(COUNTIFS(Solicitudes!$A$3:$A$502,$A94,Solicitudes!$D$3:$D$502,"&lt;="&amp;P$3,Solicitudes!$E$3:$E$502,"&gt;="&amp;P$3,Solicitudes!$G$3:$G$502,"Aprobada",Solicitudes!$L$3:$L$502,"Licencia")+COUNTIFS(Solicitudes!$A$3:$A$502,$A94,Solicitudes!$D$3:$D$502,"&lt;="&amp;P$3,Solicitudes!$E$3:$E$502,"&gt;="&amp;P$3,Solicitudes!$G$3:$G$502,"Aprobada",Solicitudes!$L$3:$L$502,"Ausencia")&gt;0,"L",IF(COUNTIFS(Solicitudes!$A$3:$A$502,$A94,Solicitudes!$D$3:$D$502,"&lt;="&amp;P$3,Solicitudes!$E$3:$E$502,"&gt;="&amp;P$3,Solicitudes!$G$3:$G$502,"Solicitada")+COUNTIFS(Solicitudes!$A$3:$A$502,$A94,Solicitudes!$D$3:$D$502,"&lt;="&amp;P$3,Solicitudes!$E$3:$E$502,"&gt;="&amp;P$3,Solicitudes!$G$3:$G$502,"Planificada")&gt;0,"P",""))))</f>
        <v/>
      </c>
      <c r="Q94" s="27">
        <f>IF(OR(Q$3="",$A94=""),"",IF(COUNTIFS(Solicitudes!$A$3:$A$502,$A94,Solicitudes!$D$3:$D$502,"&lt;="&amp;Q$3,Solicitudes!$E$3:$E$502,"&gt;="&amp;Q$3,Solicitudes!$G$3:$G$502,"Aprobada",Solicitudes!$L$3:$L$502,"&lt;&gt;Licencia",Solicitudes!$L$3:$L$502,"&lt;&gt;Ausencia")&gt;0,"V",IF(COUNTIFS(Solicitudes!$A$3:$A$502,$A94,Solicitudes!$D$3:$D$502,"&lt;="&amp;Q$3,Solicitudes!$E$3:$E$502,"&gt;="&amp;Q$3,Solicitudes!$G$3:$G$502,"Aprobada",Solicitudes!$L$3:$L$502,"Licencia")+COUNTIFS(Solicitudes!$A$3:$A$502,$A94,Solicitudes!$D$3:$D$502,"&lt;="&amp;Q$3,Solicitudes!$E$3:$E$502,"&gt;="&amp;Q$3,Solicitudes!$G$3:$G$502,"Aprobada",Solicitudes!$L$3:$L$502,"Ausencia")&gt;0,"L",IF(COUNTIFS(Solicitudes!$A$3:$A$502,$A94,Solicitudes!$D$3:$D$502,"&lt;="&amp;Q$3,Solicitudes!$E$3:$E$502,"&gt;="&amp;Q$3,Solicitudes!$G$3:$G$502,"Solicitada")+COUNTIFS(Solicitudes!$A$3:$A$502,$A94,Solicitudes!$D$3:$D$502,"&lt;="&amp;Q$3,Solicitudes!$E$3:$E$502,"&gt;="&amp;Q$3,Solicitudes!$G$3:$G$502,"Planificada")&gt;0,"P",""))))</f>
        <v/>
      </c>
      <c r="R94" s="27">
        <f>IF(OR(R$3="",$A94=""),"",IF(COUNTIFS(Solicitudes!$A$3:$A$502,$A94,Solicitudes!$D$3:$D$502,"&lt;="&amp;R$3,Solicitudes!$E$3:$E$502,"&gt;="&amp;R$3,Solicitudes!$G$3:$G$502,"Aprobada",Solicitudes!$L$3:$L$502,"&lt;&gt;Licencia",Solicitudes!$L$3:$L$502,"&lt;&gt;Ausencia")&gt;0,"V",IF(COUNTIFS(Solicitudes!$A$3:$A$502,$A94,Solicitudes!$D$3:$D$502,"&lt;="&amp;R$3,Solicitudes!$E$3:$E$502,"&gt;="&amp;R$3,Solicitudes!$G$3:$G$502,"Aprobada",Solicitudes!$L$3:$L$502,"Licencia")+COUNTIFS(Solicitudes!$A$3:$A$502,$A94,Solicitudes!$D$3:$D$502,"&lt;="&amp;R$3,Solicitudes!$E$3:$E$502,"&gt;="&amp;R$3,Solicitudes!$G$3:$G$502,"Aprobada",Solicitudes!$L$3:$L$502,"Ausencia")&gt;0,"L",IF(COUNTIFS(Solicitudes!$A$3:$A$502,$A94,Solicitudes!$D$3:$D$502,"&lt;="&amp;R$3,Solicitudes!$E$3:$E$502,"&gt;="&amp;R$3,Solicitudes!$G$3:$G$502,"Solicitada")+COUNTIFS(Solicitudes!$A$3:$A$502,$A94,Solicitudes!$D$3:$D$502,"&lt;="&amp;R$3,Solicitudes!$E$3:$E$502,"&gt;="&amp;R$3,Solicitudes!$G$3:$G$502,"Planificada")&gt;0,"P",""))))</f>
        <v/>
      </c>
      <c r="S94" s="27">
        <f>IF(OR(S$3="",$A94=""),"",IF(COUNTIFS(Solicitudes!$A$3:$A$502,$A94,Solicitudes!$D$3:$D$502,"&lt;="&amp;S$3,Solicitudes!$E$3:$E$502,"&gt;="&amp;S$3,Solicitudes!$G$3:$G$502,"Aprobada",Solicitudes!$L$3:$L$502,"&lt;&gt;Licencia",Solicitudes!$L$3:$L$502,"&lt;&gt;Ausencia")&gt;0,"V",IF(COUNTIFS(Solicitudes!$A$3:$A$502,$A94,Solicitudes!$D$3:$D$502,"&lt;="&amp;S$3,Solicitudes!$E$3:$E$502,"&gt;="&amp;S$3,Solicitudes!$G$3:$G$502,"Aprobada",Solicitudes!$L$3:$L$502,"Licencia")+COUNTIFS(Solicitudes!$A$3:$A$502,$A94,Solicitudes!$D$3:$D$502,"&lt;="&amp;S$3,Solicitudes!$E$3:$E$502,"&gt;="&amp;S$3,Solicitudes!$G$3:$G$502,"Aprobada",Solicitudes!$L$3:$L$502,"Ausencia")&gt;0,"L",IF(COUNTIFS(Solicitudes!$A$3:$A$502,$A94,Solicitudes!$D$3:$D$502,"&lt;="&amp;S$3,Solicitudes!$E$3:$E$502,"&gt;="&amp;S$3,Solicitudes!$G$3:$G$502,"Solicitada")+COUNTIFS(Solicitudes!$A$3:$A$502,$A94,Solicitudes!$D$3:$D$502,"&lt;="&amp;S$3,Solicitudes!$E$3:$E$502,"&gt;="&amp;S$3,Solicitudes!$G$3:$G$502,"Planificada")&gt;0,"P",""))))</f>
        <v/>
      </c>
      <c r="T94" s="27">
        <f>IF(OR(T$3="",$A94=""),"",IF(COUNTIFS(Solicitudes!$A$3:$A$502,$A94,Solicitudes!$D$3:$D$502,"&lt;="&amp;T$3,Solicitudes!$E$3:$E$502,"&gt;="&amp;T$3,Solicitudes!$G$3:$G$502,"Aprobada",Solicitudes!$L$3:$L$502,"&lt;&gt;Licencia",Solicitudes!$L$3:$L$502,"&lt;&gt;Ausencia")&gt;0,"V",IF(COUNTIFS(Solicitudes!$A$3:$A$502,$A94,Solicitudes!$D$3:$D$502,"&lt;="&amp;T$3,Solicitudes!$E$3:$E$502,"&gt;="&amp;T$3,Solicitudes!$G$3:$G$502,"Aprobada",Solicitudes!$L$3:$L$502,"Licencia")+COUNTIFS(Solicitudes!$A$3:$A$502,$A94,Solicitudes!$D$3:$D$502,"&lt;="&amp;T$3,Solicitudes!$E$3:$E$502,"&gt;="&amp;T$3,Solicitudes!$G$3:$G$502,"Aprobada",Solicitudes!$L$3:$L$502,"Ausencia")&gt;0,"L",IF(COUNTIFS(Solicitudes!$A$3:$A$502,$A94,Solicitudes!$D$3:$D$502,"&lt;="&amp;T$3,Solicitudes!$E$3:$E$502,"&gt;="&amp;T$3,Solicitudes!$G$3:$G$502,"Solicitada")+COUNTIFS(Solicitudes!$A$3:$A$502,$A94,Solicitudes!$D$3:$D$502,"&lt;="&amp;T$3,Solicitudes!$E$3:$E$502,"&gt;="&amp;T$3,Solicitudes!$G$3:$G$502,"Planificada")&gt;0,"P",""))))</f>
        <v/>
      </c>
      <c r="U94" s="27">
        <f>IF(OR(U$3="",$A94=""),"",IF(COUNTIFS(Solicitudes!$A$3:$A$502,$A94,Solicitudes!$D$3:$D$502,"&lt;="&amp;U$3,Solicitudes!$E$3:$E$502,"&gt;="&amp;U$3,Solicitudes!$G$3:$G$502,"Aprobada",Solicitudes!$L$3:$L$502,"&lt;&gt;Licencia",Solicitudes!$L$3:$L$502,"&lt;&gt;Ausencia")&gt;0,"V",IF(COUNTIFS(Solicitudes!$A$3:$A$502,$A94,Solicitudes!$D$3:$D$502,"&lt;="&amp;U$3,Solicitudes!$E$3:$E$502,"&gt;="&amp;U$3,Solicitudes!$G$3:$G$502,"Aprobada",Solicitudes!$L$3:$L$502,"Licencia")+COUNTIFS(Solicitudes!$A$3:$A$502,$A94,Solicitudes!$D$3:$D$502,"&lt;="&amp;U$3,Solicitudes!$E$3:$E$502,"&gt;="&amp;U$3,Solicitudes!$G$3:$G$502,"Aprobada",Solicitudes!$L$3:$L$502,"Ausencia")&gt;0,"L",IF(COUNTIFS(Solicitudes!$A$3:$A$502,$A94,Solicitudes!$D$3:$D$502,"&lt;="&amp;U$3,Solicitudes!$E$3:$E$502,"&gt;="&amp;U$3,Solicitudes!$G$3:$G$502,"Solicitada")+COUNTIFS(Solicitudes!$A$3:$A$502,$A94,Solicitudes!$D$3:$D$502,"&lt;="&amp;U$3,Solicitudes!$E$3:$E$502,"&gt;="&amp;U$3,Solicitudes!$G$3:$G$502,"Planificada")&gt;0,"P",""))))</f>
        <v/>
      </c>
      <c r="V94" s="27">
        <f>IF(OR(V$3="",$A94=""),"",IF(COUNTIFS(Solicitudes!$A$3:$A$502,$A94,Solicitudes!$D$3:$D$502,"&lt;="&amp;V$3,Solicitudes!$E$3:$E$502,"&gt;="&amp;V$3,Solicitudes!$G$3:$G$502,"Aprobada",Solicitudes!$L$3:$L$502,"&lt;&gt;Licencia",Solicitudes!$L$3:$L$502,"&lt;&gt;Ausencia")&gt;0,"V",IF(COUNTIFS(Solicitudes!$A$3:$A$502,$A94,Solicitudes!$D$3:$D$502,"&lt;="&amp;V$3,Solicitudes!$E$3:$E$502,"&gt;="&amp;V$3,Solicitudes!$G$3:$G$502,"Aprobada",Solicitudes!$L$3:$L$502,"Licencia")+COUNTIFS(Solicitudes!$A$3:$A$502,$A94,Solicitudes!$D$3:$D$502,"&lt;="&amp;V$3,Solicitudes!$E$3:$E$502,"&gt;="&amp;V$3,Solicitudes!$G$3:$G$502,"Aprobada",Solicitudes!$L$3:$L$502,"Ausencia")&gt;0,"L",IF(COUNTIFS(Solicitudes!$A$3:$A$502,$A94,Solicitudes!$D$3:$D$502,"&lt;="&amp;V$3,Solicitudes!$E$3:$E$502,"&gt;="&amp;V$3,Solicitudes!$G$3:$G$502,"Solicitada")+COUNTIFS(Solicitudes!$A$3:$A$502,$A94,Solicitudes!$D$3:$D$502,"&lt;="&amp;V$3,Solicitudes!$E$3:$E$502,"&gt;="&amp;V$3,Solicitudes!$G$3:$G$502,"Planificada")&gt;0,"P",""))))</f>
        <v/>
      </c>
      <c r="W94" s="27">
        <f>IF(OR(W$3="",$A94=""),"",IF(COUNTIFS(Solicitudes!$A$3:$A$502,$A94,Solicitudes!$D$3:$D$502,"&lt;="&amp;W$3,Solicitudes!$E$3:$E$502,"&gt;="&amp;W$3,Solicitudes!$G$3:$G$502,"Aprobada",Solicitudes!$L$3:$L$502,"&lt;&gt;Licencia",Solicitudes!$L$3:$L$502,"&lt;&gt;Ausencia")&gt;0,"V",IF(COUNTIFS(Solicitudes!$A$3:$A$502,$A94,Solicitudes!$D$3:$D$502,"&lt;="&amp;W$3,Solicitudes!$E$3:$E$502,"&gt;="&amp;W$3,Solicitudes!$G$3:$G$502,"Aprobada",Solicitudes!$L$3:$L$502,"Licencia")+COUNTIFS(Solicitudes!$A$3:$A$502,$A94,Solicitudes!$D$3:$D$502,"&lt;="&amp;W$3,Solicitudes!$E$3:$E$502,"&gt;="&amp;W$3,Solicitudes!$G$3:$G$502,"Aprobada",Solicitudes!$L$3:$L$502,"Ausencia")&gt;0,"L",IF(COUNTIFS(Solicitudes!$A$3:$A$502,$A94,Solicitudes!$D$3:$D$502,"&lt;="&amp;W$3,Solicitudes!$E$3:$E$502,"&gt;="&amp;W$3,Solicitudes!$G$3:$G$502,"Solicitada")+COUNTIFS(Solicitudes!$A$3:$A$502,$A94,Solicitudes!$D$3:$D$502,"&lt;="&amp;W$3,Solicitudes!$E$3:$E$502,"&gt;="&amp;W$3,Solicitudes!$G$3:$G$502,"Planificada")&gt;0,"P",""))))</f>
        <v/>
      </c>
      <c r="X94" s="27">
        <f>IF(OR(X$3="",$A94=""),"",IF(COUNTIFS(Solicitudes!$A$3:$A$502,$A94,Solicitudes!$D$3:$D$502,"&lt;="&amp;X$3,Solicitudes!$E$3:$E$502,"&gt;="&amp;X$3,Solicitudes!$G$3:$G$502,"Aprobada",Solicitudes!$L$3:$L$502,"&lt;&gt;Licencia",Solicitudes!$L$3:$L$502,"&lt;&gt;Ausencia")&gt;0,"V",IF(COUNTIFS(Solicitudes!$A$3:$A$502,$A94,Solicitudes!$D$3:$D$502,"&lt;="&amp;X$3,Solicitudes!$E$3:$E$502,"&gt;="&amp;X$3,Solicitudes!$G$3:$G$502,"Aprobada",Solicitudes!$L$3:$L$502,"Licencia")+COUNTIFS(Solicitudes!$A$3:$A$502,$A94,Solicitudes!$D$3:$D$502,"&lt;="&amp;X$3,Solicitudes!$E$3:$E$502,"&gt;="&amp;X$3,Solicitudes!$G$3:$G$502,"Aprobada",Solicitudes!$L$3:$L$502,"Ausencia")&gt;0,"L",IF(COUNTIFS(Solicitudes!$A$3:$A$502,$A94,Solicitudes!$D$3:$D$502,"&lt;="&amp;X$3,Solicitudes!$E$3:$E$502,"&gt;="&amp;X$3,Solicitudes!$G$3:$G$502,"Solicitada")+COUNTIFS(Solicitudes!$A$3:$A$502,$A94,Solicitudes!$D$3:$D$502,"&lt;="&amp;X$3,Solicitudes!$E$3:$E$502,"&gt;="&amp;X$3,Solicitudes!$G$3:$G$502,"Planificada")&gt;0,"P",""))))</f>
        <v/>
      </c>
      <c r="Y94" s="27">
        <f>IF(OR(Y$3="",$A94=""),"",IF(COUNTIFS(Solicitudes!$A$3:$A$502,$A94,Solicitudes!$D$3:$D$502,"&lt;="&amp;Y$3,Solicitudes!$E$3:$E$502,"&gt;="&amp;Y$3,Solicitudes!$G$3:$G$502,"Aprobada",Solicitudes!$L$3:$L$502,"&lt;&gt;Licencia",Solicitudes!$L$3:$L$502,"&lt;&gt;Ausencia")&gt;0,"V",IF(COUNTIFS(Solicitudes!$A$3:$A$502,$A94,Solicitudes!$D$3:$D$502,"&lt;="&amp;Y$3,Solicitudes!$E$3:$E$502,"&gt;="&amp;Y$3,Solicitudes!$G$3:$G$502,"Aprobada",Solicitudes!$L$3:$L$502,"Licencia")+COUNTIFS(Solicitudes!$A$3:$A$502,$A94,Solicitudes!$D$3:$D$502,"&lt;="&amp;Y$3,Solicitudes!$E$3:$E$502,"&gt;="&amp;Y$3,Solicitudes!$G$3:$G$502,"Aprobada",Solicitudes!$L$3:$L$502,"Ausencia")&gt;0,"L",IF(COUNTIFS(Solicitudes!$A$3:$A$502,$A94,Solicitudes!$D$3:$D$502,"&lt;="&amp;Y$3,Solicitudes!$E$3:$E$502,"&gt;="&amp;Y$3,Solicitudes!$G$3:$G$502,"Solicitada")+COUNTIFS(Solicitudes!$A$3:$A$502,$A94,Solicitudes!$D$3:$D$502,"&lt;="&amp;Y$3,Solicitudes!$E$3:$E$502,"&gt;="&amp;Y$3,Solicitudes!$G$3:$G$502,"Planificada")&gt;0,"P",""))))</f>
        <v/>
      </c>
      <c r="Z94" s="27">
        <f>IF(OR(Z$3="",$A94=""),"",IF(COUNTIFS(Solicitudes!$A$3:$A$502,$A94,Solicitudes!$D$3:$D$502,"&lt;="&amp;Z$3,Solicitudes!$E$3:$E$502,"&gt;="&amp;Z$3,Solicitudes!$G$3:$G$502,"Aprobada",Solicitudes!$L$3:$L$502,"&lt;&gt;Licencia",Solicitudes!$L$3:$L$502,"&lt;&gt;Ausencia")&gt;0,"V",IF(COUNTIFS(Solicitudes!$A$3:$A$502,$A94,Solicitudes!$D$3:$D$502,"&lt;="&amp;Z$3,Solicitudes!$E$3:$E$502,"&gt;="&amp;Z$3,Solicitudes!$G$3:$G$502,"Aprobada",Solicitudes!$L$3:$L$502,"Licencia")+COUNTIFS(Solicitudes!$A$3:$A$502,$A94,Solicitudes!$D$3:$D$502,"&lt;="&amp;Z$3,Solicitudes!$E$3:$E$502,"&gt;="&amp;Z$3,Solicitudes!$G$3:$G$502,"Aprobada",Solicitudes!$L$3:$L$502,"Ausencia")&gt;0,"L",IF(COUNTIFS(Solicitudes!$A$3:$A$502,$A94,Solicitudes!$D$3:$D$502,"&lt;="&amp;Z$3,Solicitudes!$E$3:$E$502,"&gt;="&amp;Z$3,Solicitudes!$G$3:$G$502,"Solicitada")+COUNTIFS(Solicitudes!$A$3:$A$502,$A94,Solicitudes!$D$3:$D$502,"&lt;="&amp;Z$3,Solicitudes!$E$3:$E$502,"&gt;="&amp;Z$3,Solicitudes!$G$3:$G$502,"Planificada")&gt;0,"P",""))))</f>
        <v/>
      </c>
      <c r="AA94" s="27">
        <f>IF(OR(AA$3="",$A94=""),"",IF(COUNTIFS(Solicitudes!$A$3:$A$502,$A94,Solicitudes!$D$3:$D$502,"&lt;="&amp;AA$3,Solicitudes!$E$3:$E$502,"&gt;="&amp;AA$3,Solicitudes!$G$3:$G$502,"Aprobada",Solicitudes!$L$3:$L$502,"&lt;&gt;Licencia",Solicitudes!$L$3:$L$502,"&lt;&gt;Ausencia")&gt;0,"V",IF(COUNTIFS(Solicitudes!$A$3:$A$502,$A94,Solicitudes!$D$3:$D$502,"&lt;="&amp;AA$3,Solicitudes!$E$3:$E$502,"&gt;="&amp;AA$3,Solicitudes!$G$3:$G$502,"Aprobada",Solicitudes!$L$3:$L$502,"Licencia")+COUNTIFS(Solicitudes!$A$3:$A$502,$A94,Solicitudes!$D$3:$D$502,"&lt;="&amp;AA$3,Solicitudes!$E$3:$E$502,"&gt;="&amp;AA$3,Solicitudes!$G$3:$G$502,"Aprobada",Solicitudes!$L$3:$L$502,"Ausencia")&gt;0,"L",IF(COUNTIFS(Solicitudes!$A$3:$A$502,$A94,Solicitudes!$D$3:$D$502,"&lt;="&amp;AA$3,Solicitudes!$E$3:$E$502,"&gt;="&amp;AA$3,Solicitudes!$G$3:$G$502,"Solicitada")+COUNTIFS(Solicitudes!$A$3:$A$502,$A94,Solicitudes!$D$3:$D$502,"&lt;="&amp;AA$3,Solicitudes!$E$3:$E$502,"&gt;="&amp;AA$3,Solicitudes!$G$3:$G$502,"Planificada")&gt;0,"P",""))))</f>
        <v/>
      </c>
      <c r="AB94" s="27">
        <f>IF(OR(AB$3="",$A94=""),"",IF(COUNTIFS(Solicitudes!$A$3:$A$502,$A94,Solicitudes!$D$3:$D$502,"&lt;="&amp;AB$3,Solicitudes!$E$3:$E$502,"&gt;="&amp;AB$3,Solicitudes!$G$3:$G$502,"Aprobada",Solicitudes!$L$3:$L$502,"&lt;&gt;Licencia",Solicitudes!$L$3:$L$502,"&lt;&gt;Ausencia")&gt;0,"V",IF(COUNTIFS(Solicitudes!$A$3:$A$502,$A94,Solicitudes!$D$3:$D$502,"&lt;="&amp;AB$3,Solicitudes!$E$3:$E$502,"&gt;="&amp;AB$3,Solicitudes!$G$3:$G$502,"Aprobada",Solicitudes!$L$3:$L$502,"Licencia")+COUNTIFS(Solicitudes!$A$3:$A$502,$A94,Solicitudes!$D$3:$D$502,"&lt;="&amp;AB$3,Solicitudes!$E$3:$E$502,"&gt;="&amp;AB$3,Solicitudes!$G$3:$G$502,"Aprobada",Solicitudes!$L$3:$L$502,"Ausencia")&gt;0,"L",IF(COUNTIFS(Solicitudes!$A$3:$A$502,$A94,Solicitudes!$D$3:$D$502,"&lt;="&amp;AB$3,Solicitudes!$E$3:$E$502,"&gt;="&amp;AB$3,Solicitudes!$G$3:$G$502,"Solicitada")+COUNTIFS(Solicitudes!$A$3:$A$502,$A94,Solicitudes!$D$3:$D$502,"&lt;="&amp;AB$3,Solicitudes!$E$3:$E$502,"&gt;="&amp;AB$3,Solicitudes!$G$3:$G$502,"Planificada")&gt;0,"P",""))))</f>
        <v/>
      </c>
      <c r="AC94" s="27">
        <f>IF(OR(AC$3="",$A94=""),"",IF(COUNTIFS(Solicitudes!$A$3:$A$502,$A94,Solicitudes!$D$3:$D$502,"&lt;="&amp;AC$3,Solicitudes!$E$3:$E$502,"&gt;="&amp;AC$3,Solicitudes!$G$3:$G$502,"Aprobada",Solicitudes!$L$3:$L$502,"&lt;&gt;Licencia",Solicitudes!$L$3:$L$502,"&lt;&gt;Ausencia")&gt;0,"V",IF(COUNTIFS(Solicitudes!$A$3:$A$502,$A94,Solicitudes!$D$3:$D$502,"&lt;="&amp;AC$3,Solicitudes!$E$3:$E$502,"&gt;="&amp;AC$3,Solicitudes!$G$3:$G$502,"Aprobada",Solicitudes!$L$3:$L$502,"Licencia")+COUNTIFS(Solicitudes!$A$3:$A$502,$A94,Solicitudes!$D$3:$D$502,"&lt;="&amp;AC$3,Solicitudes!$E$3:$E$502,"&gt;="&amp;AC$3,Solicitudes!$G$3:$G$502,"Aprobada",Solicitudes!$L$3:$L$502,"Ausencia")&gt;0,"L",IF(COUNTIFS(Solicitudes!$A$3:$A$502,$A94,Solicitudes!$D$3:$D$502,"&lt;="&amp;AC$3,Solicitudes!$E$3:$E$502,"&gt;="&amp;AC$3,Solicitudes!$G$3:$G$502,"Solicitada")+COUNTIFS(Solicitudes!$A$3:$A$502,$A94,Solicitudes!$D$3:$D$502,"&lt;="&amp;AC$3,Solicitudes!$E$3:$E$502,"&gt;="&amp;AC$3,Solicitudes!$G$3:$G$502,"Planificada")&gt;0,"P",""))))</f>
        <v/>
      </c>
      <c r="AD94" s="27">
        <f>IF(OR(AD$3="",$A94=""),"",IF(COUNTIFS(Solicitudes!$A$3:$A$502,$A94,Solicitudes!$D$3:$D$502,"&lt;="&amp;AD$3,Solicitudes!$E$3:$E$502,"&gt;="&amp;AD$3,Solicitudes!$G$3:$G$502,"Aprobada",Solicitudes!$L$3:$L$502,"&lt;&gt;Licencia",Solicitudes!$L$3:$L$502,"&lt;&gt;Ausencia")&gt;0,"V",IF(COUNTIFS(Solicitudes!$A$3:$A$502,$A94,Solicitudes!$D$3:$D$502,"&lt;="&amp;AD$3,Solicitudes!$E$3:$E$502,"&gt;="&amp;AD$3,Solicitudes!$G$3:$G$502,"Aprobada",Solicitudes!$L$3:$L$502,"Licencia")+COUNTIFS(Solicitudes!$A$3:$A$502,$A94,Solicitudes!$D$3:$D$502,"&lt;="&amp;AD$3,Solicitudes!$E$3:$E$502,"&gt;="&amp;AD$3,Solicitudes!$G$3:$G$502,"Aprobada",Solicitudes!$L$3:$L$502,"Ausencia")&gt;0,"L",IF(COUNTIFS(Solicitudes!$A$3:$A$502,$A94,Solicitudes!$D$3:$D$502,"&lt;="&amp;AD$3,Solicitudes!$E$3:$E$502,"&gt;="&amp;AD$3,Solicitudes!$G$3:$G$502,"Solicitada")+COUNTIFS(Solicitudes!$A$3:$A$502,$A94,Solicitudes!$D$3:$D$502,"&lt;="&amp;AD$3,Solicitudes!$E$3:$E$502,"&gt;="&amp;AD$3,Solicitudes!$G$3:$G$502,"Planificada")&gt;0,"P",""))))</f>
        <v/>
      </c>
      <c r="AE94" s="27">
        <f>IF(OR(AE$3="",$A94=""),"",IF(COUNTIFS(Solicitudes!$A$3:$A$502,$A94,Solicitudes!$D$3:$D$502,"&lt;="&amp;AE$3,Solicitudes!$E$3:$E$502,"&gt;="&amp;AE$3,Solicitudes!$G$3:$G$502,"Aprobada",Solicitudes!$L$3:$L$502,"&lt;&gt;Licencia",Solicitudes!$L$3:$L$502,"&lt;&gt;Ausencia")&gt;0,"V",IF(COUNTIFS(Solicitudes!$A$3:$A$502,$A94,Solicitudes!$D$3:$D$502,"&lt;="&amp;AE$3,Solicitudes!$E$3:$E$502,"&gt;="&amp;AE$3,Solicitudes!$G$3:$G$502,"Aprobada",Solicitudes!$L$3:$L$502,"Licencia")+COUNTIFS(Solicitudes!$A$3:$A$502,$A94,Solicitudes!$D$3:$D$502,"&lt;="&amp;AE$3,Solicitudes!$E$3:$E$502,"&gt;="&amp;AE$3,Solicitudes!$G$3:$G$502,"Aprobada",Solicitudes!$L$3:$L$502,"Ausencia")&gt;0,"L",IF(COUNTIFS(Solicitudes!$A$3:$A$502,$A94,Solicitudes!$D$3:$D$502,"&lt;="&amp;AE$3,Solicitudes!$E$3:$E$502,"&gt;="&amp;AE$3,Solicitudes!$G$3:$G$502,"Solicitada")+COUNTIFS(Solicitudes!$A$3:$A$502,$A94,Solicitudes!$D$3:$D$502,"&lt;="&amp;AE$3,Solicitudes!$E$3:$E$502,"&gt;="&amp;AE$3,Solicitudes!$G$3:$G$502,"Planificada")&gt;0,"P",""))))</f>
        <v/>
      </c>
      <c r="AF94" s="27">
        <f>IF(OR(AF$3="",$A94=""),"",IF(COUNTIFS(Solicitudes!$A$3:$A$502,$A94,Solicitudes!$D$3:$D$502,"&lt;="&amp;AF$3,Solicitudes!$E$3:$E$502,"&gt;="&amp;AF$3,Solicitudes!$G$3:$G$502,"Aprobada",Solicitudes!$L$3:$L$502,"&lt;&gt;Licencia",Solicitudes!$L$3:$L$502,"&lt;&gt;Ausencia")&gt;0,"V",IF(COUNTIFS(Solicitudes!$A$3:$A$502,$A94,Solicitudes!$D$3:$D$502,"&lt;="&amp;AF$3,Solicitudes!$E$3:$E$502,"&gt;="&amp;AF$3,Solicitudes!$G$3:$G$502,"Aprobada",Solicitudes!$L$3:$L$502,"Licencia")+COUNTIFS(Solicitudes!$A$3:$A$502,$A94,Solicitudes!$D$3:$D$502,"&lt;="&amp;AF$3,Solicitudes!$E$3:$E$502,"&gt;="&amp;AF$3,Solicitudes!$G$3:$G$502,"Aprobada",Solicitudes!$L$3:$L$502,"Ausencia")&gt;0,"L",IF(COUNTIFS(Solicitudes!$A$3:$A$502,$A94,Solicitudes!$D$3:$D$502,"&lt;="&amp;AF$3,Solicitudes!$E$3:$E$502,"&gt;="&amp;AF$3,Solicitudes!$G$3:$G$502,"Solicitada")+COUNTIFS(Solicitudes!$A$3:$A$502,$A94,Solicitudes!$D$3:$D$502,"&lt;="&amp;AF$3,Solicitudes!$E$3:$E$502,"&gt;="&amp;AF$3,Solicitudes!$G$3:$G$502,"Planificada")&gt;0,"P",""))))</f>
        <v/>
      </c>
      <c r="AG94" s="27">
        <f>IF(OR(AG$3="",$A94=""),"",IF(COUNTIFS(Solicitudes!$A$3:$A$502,$A94,Solicitudes!$D$3:$D$502,"&lt;="&amp;AG$3,Solicitudes!$E$3:$E$502,"&gt;="&amp;AG$3,Solicitudes!$G$3:$G$502,"Aprobada",Solicitudes!$L$3:$L$502,"&lt;&gt;Licencia",Solicitudes!$L$3:$L$502,"&lt;&gt;Ausencia")&gt;0,"V",IF(COUNTIFS(Solicitudes!$A$3:$A$502,$A94,Solicitudes!$D$3:$D$502,"&lt;="&amp;AG$3,Solicitudes!$E$3:$E$502,"&gt;="&amp;AG$3,Solicitudes!$G$3:$G$502,"Aprobada",Solicitudes!$L$3:$L$502,"Licencia")+COUNTIFS(Solicitudes!$A$3:$A$502,$A94,Solicitudes!$D$3:$D$502,"&lt;="&amp;AG$3,Solicitudes!$E$3:$E$502,"&gt;="&amp;AG$3,Solicitudes!$G$3:$G$502,"Aprobada",Solicitudes!$L$3:$L$502,"Ausencia")&gt;0,"L",IF(COUNTIFS(Solicitudes!$A$3:$A$502,$A94,Solicitudes!$D$3:$D$502,"&lt;="&amp;AG$3,Solicitudes!$E$3:$E$502,"&gt;="&amp;AG$3,Solicitudes!$G$3:$G$502,"Solicitada")+COUNTIFS(Solicitudes!$A$3:$A$502,$A94,Solicitudes!$D$3:$D$502,"&lt;="&amp;AG$3,Solicitudes!$E$3:$E$502,"&gt;="&amp;AG$3,Solicitudes!$G$3:$G$502,"Planificada")&gt;0,"P",""))))</f>
        <v/>
      </c>
    </row>
    <row r="95">
      <c r="A95">
        <f>IF(Saldos!A95="","",Saldos!A95)</f>
        <v/>
      </c>
      <c r="B95">
        <f>IF(A95="","",Saldos!B95)</f>
        <v/>
      </c>
      <c r="C95" s="27">
        <f>IF(OR(C$3="",$A95=""),"",IF(COUNTIFS(Solicitudes!$A$3:$A$502,$A95,Solicitudes!$D$3:$D$502,"&lt;="&amp;C$3,Solicitudes!$E$3:$E$502,"&gt;="&amp;C$3,Solicitudes!$G$3:$G$502,"Aprobada",Solicitudes!$L$3:$L$502,"&lt;&gt;Licencia",Solicitudes!$L$3:$L$502,"&lt;&gt;Ausencia")&gt;0,"V",IF(COUNTIFS(Solicitudes!$A$3:$A$502,$A95,Solicitudes!$D$3:$D$502,"&lt;="&amp;C$3,Solicitudes!$E$3:$E$502,"&gt;="&amp;C$3,Solicitudes!$G$3:$G$502,"Aprobada",Solicitudes!$L$3:$L$502,"Licencia")+COUNTIFS(Solicitudes!$A$3:$A$502,$A95,Solicitudes!$D$3:$D$502,"&lt;="&amp;C$3,Solicitudes!$E$3:$E$502,"&gt;="&amp;C$3,Solicitudes!$G$3:$G$502,"Aprobada",Solicitudes!$L$3:$L$502,"Ausencia")&gt;0,"L",IF(COUNTIFS(Solicitudes!$A$3:$A$502,$A95,Solicitudes!$D$3:$D$502,"&lt;="&amp;C$3,Solicitudes!$E$3:$E$502,"&gt;="&amp;C$3,Solicitudes!$G$3:$G$502,"Solicitada")+COUNTIFS(Solicitudes!$A$3:$A$502,$A95,Solicitudes!$D$3:$D$502,"&lt;="&amp;C$3,Solicitudes!$E$3:$E$502,"&gt;="&amp;C$3,Solicitudes!$G$3:$G$502,"Planificada")&gt;0,"P",""))))</f>
        <v/>
      </c>
      <c r="D95" s="27">
        <f>IF(OR(D$3="",$A95=""),"",IF(COUNTIFS(Solicitudes!$A$3:$A$502,$A95,Solicitudes!$D$3:$D$502,"&lt;="&amp;D$3,Solicitudes!$E$3:$E$502,"&gt;="&amp;D$3,Solicitudes!$G$3:$G$502,"Aprobada",Solicitudes!$L$3:$L$502,"&lt;&gt;Licencia",Solicitudes!$L$3:$L$502,"&lt;&gt;Ausencia")&gt;0,"V",IF(COUNTIFS(Solicitudes!$A$3:$A$502,$A95,Solicitudes!$D$3:$D$502,"&lt;="&amp;D$3,Solicitudes!$E$3:$E$502,"&gt;="&amp;D$3,Solicitudes!$G$3:$G$502,"Aprobada",Solicitudes!$L$3:$L$502,"Licencia")+COUNTIFS(Solicitudes!$A$3:$A$502,$A95,Solicitudes!$D$3:$D$502,"&lt;="&amp;D$3,Solicitudes!$E$3:$E$502,"&gt;="&amp;D$3,Solicitudes!$G$3:$G$502,"Aprobada",Solicitudes!$L$3:$L$502,"Ausencia")&gt;0,"L",IF(COUNTIFS(Solicitudes!$A$3:$A$502,$A95,Solicitudes!$D$3:$D$502,"&lt;="&amp;D$3,Solicitudes!$E$3:$E$502,"&gt;="&amp;D$3,Solicitudes!$G$3:$G$502,"Solicitada")+COUNTIFS(Solicitudes!$A$3:$A$502,$A95,Solicitudes!$D$3:$D$502,"&lt;="&amp;D$3,Solicitudes!$E$3:$E$502,"&gt;="&amp;D$3,Solicitudes!$G$3:$G$502,"Planificada")&gt;0,"P",""))))</f>
        <v/>
      </c>
      <c r="E95" s="27">
        <f>IF(OR(E$3="",$A95=""),"",IF(COUNTIFS(Solicitudes!$A$3:$A$502,$A95,Solicitudes!$D$3:$D$502,"&lt;="&amp;E$3,Solicitudes!$E$3:$E$502,"&gt;="&amp;E$3,Solicitudes!$G$3:$G$502,"Aprobada",Solicitudes!$L$3:$L$502,"&lt;&gt;Licencia",Solicitudes!$L$3:$L$502,"&lt;&gt;Ausencia")&gt;0,"V",IF(COUNTIFS(Solicitudes!$A$3:$A$502,$A95,Solicitudes!$D$3:$D$502,"&lt;="&amp;E$3,Solicitudes!$E$3:$E$502,"&gt;="&amp;E$3,Solicitudes!$G$3:$G$502,"Aprobada",Solicitudes!$L$3:$L$502,"Licencia")+COUNTIFS(Solicitudes!$A$3:$A$502,$A95,Solicitudes!$D$3:$D$502,"&lt;="&amp;E$3,Solicitudes!$E$3:$E$502,"&gt;="&amp;E$3,Solicitudes!$G$3:$G$502,"Aprobada",Solicitudes!$L$3:$L$502,"Ausencia")&gt;0,"L",IF(COUNTIFS(Solicitudes!$A$3:$A$502,$A95,Solicitudes!$D$3:$D$502,"&lt;="&amp;E$3,Solicitudes!$E$3:$E$502,"&gt;="&amp;E$3,Solicitudes!$G$3:$G$502,"Solicitada")+COUNTIFS(Solicitudes!$A$3:$A$502,$A95,Solicitudes!$D$3:$D$502,"&lt;="&amp;E$3,Solicitudes!$E$3:$E$502,"&gt;="&amp;E$3,Solicitudes!$G$3:$G$502,"Planificada")&gt;0,"P",""))))</f>
        <v/>
      </c>
      <c r="F95" s="27">
        <f>IF(OR(F$3="",$A95=""),"",IF(COUNTIFS(Solicitudes!$A$3:$A$502,$A95,Solicitudes!$D$3:$D$502,"&lt;="&amp;F$3,Solicitudes!$E$3:$E$502,"&gt;="&amp;F$3,Solicitudes!$G$3:$G$502,"Aprobada",Solicitudes!$L$3:$L$502,"&lt;&gt;Licencia",Solicitudes!$L$3:$L$502,"&lt;&gt;Ausencia")&gt;0,"V",IF(COUNTIFS(Solicitudes!$A$3:$A$502,$A95,Solicitudes!$D$3:$D$502,"&lt;="&amp;F$3,Solicitudes!$E$3:$E$502,"&gt;="&amp;F$3,Solicitudes!$G$3:$G$502,"Aprobada",Solicitudes!$L$3:$L$502,"Licencia")+COUNTIFS(Solicitudes!$A$3:$A$502,$A95,Solicitudes!$D$3:$D$502,"&lt;="&amp;F$3,Solicitudes!$E$3:$E$502,"&gt;="&amp;F$3,Solicitudes!$G$3:$G$502,"Aprobada",Solicitudes!$L$3:$L$502,"Ausencia")&gt;0,"L",IF(COUNTIFS(Solicitudes!$A$3:$A$502,$A95,Solicitudes!$D$3:$D$502,"&lt;="&amp;F$3,Solicitudes!$E$3:$E$502,"&gt;="&amp;F$3,Solicitudes!$G$3:$G$502,"Solicitada")+COUNTIFS(Solicitudes!$A$3:$A$502,$A95,Solicitudes!$D$3:$D$502,"&lt;="&amp;F$3,Solicitudes!$E$3:$E$502,"&gt;="&amp;F$3,Solicitudes!$G$3:$G$502,"Planificada")&gt;0,"P",""))))</f>
        <v/>
      </c>
      <c r="G95" s="27">
        <f>IF(OR(G$3="",$A95=""),"",IF(COUNTIFS(Solicitudes!$A$3:$A$502,$A95,Solicitudes!$D$3:$D$502,"&lt;="&amp;G$3,Solicitudes!$E$3:$E$502,"&gt;="&amp;G$3,Solicitudes!$G$3:$G$502,"Aprobada",Solicitudes!$L$3:$L$502,"&lt;&gt;Licencia",Solicitudes!$L$3:$L$502,"&lt;&gt;Ausencia")&gt;0,"V",IF(COUNTIFS(Solicitudes!$A$3:$A$502,$A95,Solicitudes!$D$3:$D$502,"&lt;="&amp;G$3,Solicitudes!$E$3:$E$502,"&gt;="&amp;G$3,Solicitudes!$G$3:$G$502,"Aprobada",Solicitudes!$L$3:$L$502,"Licencia")+COUNTIFS(Solicitudes!$A$3:$A$502,$A95,Solicitudes!$D$3:$D$502,"&lt;="&amp;G$3,Solicitudes!$E$3:$E$502,"&gt;="&amp;G$3,Solicitudes!$G$3:$G$502,"Aprobada",Solicitudes!$L$3:$L$502,"Ausencia")&gt;0,"L",IF(COUNTIFS(Solicitudes!$A$3:$A$502,$A95,Solicitudes!$D$3:$D$502,"&lt;="&amp;G$3,Solicitudes!$E$3:$E$502,"&gt;="&amp;G$3,Solicitudes!$G$3:$G$502,"Solicitada")+COUNTIFS(Solicitudes!$A$3:$A$502,$A95,Solicitudes!$D$3:$D$502,"&lt;="&amp;G$3,Solicitudes!$E$3:$E$502,"&gt;="&amp;G$3,Solicitudes!$G$3:$G$502,"Planificada")&gt;0,"P",""))))</f>
        <v/>
      </c>
      <c r="H95" s="27">
        <f>IF(OR(H$3="",$A95=""),"",IF(COUNTIFS(Solicitudes!$A$3:$A$502,$A95,Solicitudes!$D$3:$D$502,"&lt;="&amp;H$3,Solicitudes!$E$3:$E$502,"&gt;="&amp;H$3,Solicitudes!$G$3:$G$502,"Aprobada",Solicitudes!$L$3:$L$502,"&lt;&gt;Licencia",Solicitudes!$L$3:$L$502,"&lt;&gt;Ausencia")&gt;0,"V",IF(COUNTIFS(Solicitudes!$A$3:$A$502,$A95,Solicitudes!$D$3:$D$502,"&lt;="&amp;H$3,Solicitudes!$E$3:$E$502,"&gt;="&amp;H$3,Solicitudes!$G$3:$G$502,"Aprobada",Solicitudes!$L$3:$L$502,"Licencia")+COUNTIFS(Solicitudes!$A$3:$A$502,$A95,Solicitudes!$D$3:$D$502,"&lt;="&amp;H$3,Solicitudes!$E$3:$E$502,"&gt;="&amp;H$3,Solicitudes!$G$3:$G$502,"Aprobada",Solicitudes!$L$3:$L$502,"Ausencia")&gt;0,"L",IF(COUNTIFS(Solicitudes!$A$3:$A$502,$A95,Solicitudes!$D$3:$D$502,"&lt;="&amp;H$3,Solicitudes!$E$3:$E$502,"&gt;="&amp;H$3,Solicitudes!$G$3:$G$502,"Solicitada")+COUNTIFS(Solicitudes!$A$3:$A$502,$A95,Solicitudes!$D$3:$D$502,"&lt;="&amp;H$3,Solicitudes!$E$3:$E$502,"&gt;="&amp;H$3,Solicitudes!$G$3:$G$502,"Planificada")&gt;0,"P",""))))</f>
        <v/>
      </c>
      <c r="I95" s="27">
        <f>IF(OR(I$3="",$A95=""),"",IF(COUNTIFS(Solicitudes!$A$3:$A$502,$A95,Solicitudes!$D$3:$D$502,"&lt;="&amp;I$3,Solicitudes!$E$3:$E$502,"&gt;="&amp;I$3,Solicitudes!$G$3:$G$502,"Aprobada",Solicitudes!$L$3:$L$502,"&lt;&gt;Licencia",Solicitudes!$L$3:$L$502,"&lt;&gt;Ausencia")&gt;0,"V",IF(COUNTIFS(Solicitudes!$A$3:$A$502,$A95,Solicitudes!$D$3:$D$502,"&lt;="&amp;I$3,Solicitudes!$E$3:$E$502,"&gt;="&amp;I$3,Solicitudes!$G$3:$G$502,"Aprobada",Solicitudes!$L$3:$L$502,"Licencia")+COUNTIFS(Solicitudes!$A$3:$A$502,$A95,Solicitudes!$D$3:$D$502,"&lt;="&amp;I$3,Solicitudes!$E$3:$E$502,"&gt;="&amp;I$3,Solicitudes!$G$3:$G$502,"Aprobada",Solicitudes!$L$3:$L$502,"Ausencia")&gt;0,"L",IF(COUNTIFS(Solicitudes!$A$3:$A$502,$A95,Solicitudes!$D$3:$D$502,"&lt;="&amp;I$3,Solicitudes!$E$3:$E$502,"&gt;="&amp;I$3,Solicitudes!$G$3:$G$502,"Solicitada")+COUNTIFS(Solicitudes!$A$3:$A$502,$A95,Solicitudes!$D$3:$D$502,"&lt;="&amp;I$3,Solicitudes!$E$3:$E$502,"&gt;="&amp;I$3,Solicitudes!$G$3:$G$502,"Planificada")&gt;0,"P",""))))</f>
        <v/>
      </c>
      <c r="J95" s="27">
        <f>IF(OR(J$3="",$A95=""),"",IF(COUNTIFS(Solicitudes!$A$3:$A$502,$A95,Solicitudes!$D$3:$D$502,"&lt;="&amp;J$3,Solicitudes!$E$3:$E$502,"&gt;="&amp;J$3,Solicitudes!$G$3:$G$502,"Aprobada",Solicitudes!$L$3:$L$502,"&lt;&gt;Licencia",Solicitudes!$L$3:$L$502,"&lt;&gt;Ausencia")&gt;0,"V",IF(COUNTIFS(Solicitudes!$A$3:$A$502,$A95,Solicitudes!$D$3:$D$502,"&lt;="&amp;J$3,Solicitudes!$E$3:$E$502,"&gt;="&amp;J$3,Solicitudes!$G$3:$G$502,"Aprobada",Solicitudes!$L$3:$L$502,"Licencia")+COUNTIFS(Solicitudes!$A$3:$A$502,$A95,Solicitudes!$D$3:$D$502,"&lt;="&amp;J$3,Solicitudes!$E$3:$E$502,"&gt;="&amp;J$3,Solicitudes!$G$3:$G$502,"Aprobada",Solicitudes!$L$3:$L$502,"Ausencia")&gt;0,"L",IF(COUNTIFS(Solicitudes!$A$3:$A$502,$A95,Solicitudes!$D$3:$D$502,"&lt;="&amp;J$3,Solicitudes!$E$3:$E$502,"&gt;="&amp;J$3,Solicitudes!$G$3:$G$502,"Solicitada")+COUNTIFS(Solicitudes!$A$3:$A$502,$A95,Solicitudes!$D$3:$D$502,"&lt;="&amp;J$3,Solicitudes!$E$3:$E$502,"&gt;="&amp;J$3,Solicitudes!$G$3:$G$502,"Planificada")&gt;0,"P",""))))</f>
        <v/>
      </c>
      <c r="K95" s="27">
        <f>IF(OR(K$3="",$A95=""),"",IF(COUNTIFS(Solicitudes!$A$3:$A$502,$A95,Solicitudes!$D$3:$D$502,"&lt;="&amp;K$3,Solicitudes!$E$3:$E$502,"&gt;="&amp;K$3,Solicitudes!$G$3:$G$502,"Aprobada",Solicitudes!$L$3:$L$502,"&lt;&gt;Licencia",Solicitudes!$L$3:$L$502,"&lt;&gt;Ausencia")&gt;0,"V",IF(COUNTIFS(Solicitudes!$A$3:$A$502,$A95,Solicitudes!$D$3:$D$502,"&lt;="&amp;K$3,Solicitudes!$E$3:$E$502,"&gt;="&amp;K$3,Solicitudes!$G$3:$G$502,"Aprobada",Solicitudes!$L$3:$L$502,"Licencia")+COUNTIFS(Solicitudes!$A$3:$A$502,$A95,Solicitudes!$D$3:$D$502,"&lt;="&amp;K$3,Solicitudes!$E$3:$E$502,"&gt;="&amp;K$3,Solicitudes!$G$3:$G$502,"Aprobada",Solicitudes!$L$3:$L$502,"Ausencia")&gt;0,"L",IF(COUNTIFS(Solicitudes!$A$3:$A$502,$A95,Solicitudes!$D$3:$D$502,"&lt;="&amp;K$3,Solicitudes!$E$3:$E$502,"&gt;="&amp;K$3,Solicitudes!$G$3:$G$502,"Solicitada")+COUNTIFS(Solicitudes!$A$3:$A$502,$A95,Solicitudes!$D$3:$D$502,"&lt;="&amp;K$3,Solicitudes!$E$3:$E$502,"&gt;="&amp;K$3,Solicitudes!$G$3:$G$502,"Planificada")&gt;0,"P",""))))</f>
        <v/>
      </c>
      <c r="L95" s="27">
        <f>IF(OR(L$3="",$A95=""),"",IF(COUNTIFS(Solicitudes!$A$3:$A$502,$A95,Solicitudes!$D$3:$D$502,"&lt;="&amp;L$3,Solicitudes!$E$3:$E$502,"&gt;="&amp;L$3,Solicitudes!$G$3:$G$502,"Aprobada",Solicitudes!$L$3:$L$502,"&lt;&gt;Licencia",Solicitudes!$L$3:$L$502,"&lt;&gt;Ausencia")&gt;0,"V",IF(COUNTIFS(Solicitudes!$A$3:$A$502,$A95,Solicitudes!$D$3:$D$502,"&lt;="&amp;L$3,Solicitudes!$E$3:$E$502,"&gt;="&amp;L$3,Solicitudes!$G$3:$G$502,"Aprobada",Solicitudes!$L$3:$L$502,"Licencia")+COUNTIFS(Solicitudes!$A$3:$A$502,$A95,Solicitudes!$D$3:$D$502,"&lt;="&amp;L$3,Solicitudes!$E$3:$E$502,"&gt;="&amp;L$3,Solicitudes!$G$3:$G$502,"Aprobada",Solicitudes!$L$3:$L$502,"Ausencia")&gt;0,"L",IF(COUNTIFS(Solicitudes!$A$3:$A$502,$A95,Solicitudes!$D$3:$D$502,"&lt;="&amp;L$3,Solicitudes!$E$3:$E$502,"&gt;="&amp;L$3,Solicitudes!$G$3:$G$502,"Solicitada")+COUNTIFS(Solicitudes!$A$3:$A$502,$A95,Solicitudes!$D$3:$D$502,"&lt;="&amp;L$3,Solicitudes!$E$3:$E$502,"&gt;="&amp;L$3,Solicitudes!$G$3:$G$502,"Planificada")&gt;0,"P",""))))</f>
        <v/>
      </c>
      <c r="M95" s="27">
        <f>IF(OR(M$3="",$A95=""),"",IF(COUNTIFS(Solicitudes!$A$3:$A$502,$A95,Solicitudes!$D$3:$D$502,"&lt;="&amp;M$3,Solicitudes!$E$3:$E$502,"&gt;="&amp;M$3,Solicitudes!$G$3:$G$502,"Aprobada",Solicitudes!$L$3:$L$502,"&lt;&gt;Licencia",Solicitudes!$L$3:$L$502,"&lt;&gt;Ausencia")&gt;0,"V",IF(COUNTIFS(Solicitudes!$A$3:$A$502,$A95,Solicitudes!$D$3:$D$502,"&lt;="&amp;M$3,Solicitudes!$E$3:$E$502,"&gt;="&amp;M$3,Solicitudes!$G$3:$G$502,"Aprobada",Solicitudes!$L$3:$L$502,"Licencia")+COUNTIFS(Solicitudes!$A$3:$A$502,$A95,Solicitudes!$D$3:$D$502,"&lt;="&amp;M$3,Solicitudes!$E$3:$E$502,"&gt;="&amp;M$3,Solicitudes!$G$3:$G$502,"Aprobada",Solicitudes!$L$3:$L$502,"Ausencia")&gt;0,"L",IF(COUNTIFS(Solicitudes!$A$3:$A$502,$A95,Solicitudes!$D$3:$D$502,"&lt;="&amp;M$3,Solicitudes!$E$3:$E$502,"&gt;="&amp;M$3,Solicitudes!$G$3:$G$502,"Solicitada")+COUNTIFS(Solicitudes!$A$3:$A$502,$A95,Solicitudes!$D$3:$D$502,"&lt;="&amp;M$3,Solicitudes!$E$3:$E$502,"&gt;="&amp;M$3,Solicitudes!$G$3:$G$502,"Planificada")&gt;0,"P",""))))</f>
        <v/>
      </c>
      <c r="N95" s="27">
        <f>IF(OR(N$3="",$A95=""),"",IF(COUNTIFS(Solicitudes!$A$3:$A$502,$A95,Solicitudes!$D$3:$D$502,"&lt;="&amp;N$3,Solicitudes!$E$3:$E$502,"&gt;="&amp;N$3,Solicitudes!$G$3:$G$502,"Aprobada",Solicitudes!$L$3:$L$502,"&lt;&gt;Licencia",Solicitudes!$L$3:$L$502,"&lt;&gt;Ausencia")&gt;0,"V",IF(COUNTIFS(Solicitudes!$A$3:$A$502,$A95,Solicitudes!$D$3:$D$502,"&lt;="&amp;N$3,Solicitudes!$E$3:$E$502,"&gt;="&amp;N$3,Solicitudes!$G$3:$G$502,"Aprobada",Solicitudes!$L$3:$L$502,"Licencia")+COUNTIFS(Solicitudes!$A$3:$A$502,$A95,Solicitudes!$D$3:$D$502,"&lt;="&amp;N$3,Solicitudes!$E$3:$E$502,"&gt;="&amp;N$3,Solicitudes!$G$3:$G$502,"Aprobada",Solicitudes!$L$3:$L$502,"Ausencia")&gt;0,"L",IF(COUNTIFS(Solicitudes!$A$3:$A$502,$A95,Solicitudes!$D$3:$D$502,"&lt;="&amp;N$3,Solicitudes!$E$3:$E$502,"&gt;="&amp;N$3,Solicitudes!$G$3:$G$502,"Solicitada")+COUNTIFS(Solicitudes!$A$3:$A$502,$A95,Solicitudes!$D$3:$D$502,"&lt;="&amp;N$3,Solicitudes!$E$3:$E$502,"&gt;="&amp;N$3,Solicitudes!$G$3:$G$502,"Planificada")&gt;0,"P",""))))</f>
        <v/>
      </c>
      <c r="O95" s="27">
        <f>IF(OR(O$3="",$A95=""),"",IF(COUNTIFS(Solicitudes!$A$3:$A$502,$A95,Solicitudes!$D$3:$D$502,"&lt;="&amp;O$3,Solicitudes!$E$3:$E$502,"&gt;="&amp;O$3,Solicitudes!$G$3:$G$502,"Aprobada",Solicitudes!$L$3:$L$502,"&lt;&gt;Licencia",Solicitudes!$L$3:$L$502,"&lt;&gt;Ausencia")&gt;0,"V",IF(COUNTIFS(Solicitudes!$A$3:$A$502,$A95,Solicitudes!$D$3:$D$502,"&lt;="&amp;O$3,Solicitudes!$E$3:$E$502,"&gt;="&amp;O$3,Solicitudes!$G$3:$G$502,"Aprobada",Solicitudes!$L$3:$L$502,"Licencia")+COUNTIFS(Solicitudes!$A$3:$A$502,$A95,Solicitudes!$D$3:$D$502,"&lt;="&amp;O$3,Solicitudes!$E$3:$E$502,"&gt;="&amp;O$3,Solicitudes!$G$3:$G$502,"Aprobada",Solicitudes!$L$3:$L$502,"Ausencia")&gt;0,"L",IF(COUNTIFS(Solicitudes!$A$3:$A$502,$A95,Solicitudes!$D$3:$D$502,"&lt;="&amp;O$3,Solicitudes!$E$3:$E$502,"&gt;="&amp;O$3,Solicitudes!$G$3:$G$502,"Solicitada")+COUNTIFS(Solicitudes!$A$3:$A$502,$A95,Solicitudes!$D$3:$D$502,"&lt;="&amp;O$3,Solicitudes!$E$3:$E$502,"&gt;="&amp;O$3,Solicitudes!$G$3:$G$502,"Planificada")&gt;0,"P",""))))</f>
        <v/>
      </c>
      <c r="P95" s="27">
        <f>IF(OR(P$3="",$A95=""),"",IF(COUNTIFS(Solicitudes!$A$3:$A$502,$A95,Solicitudes!$D$3:$D$502,"&lt;="&amp;P$3,Solicitudes!$E$3:$E$502,"&gt;="&amp;P$3,Solicitudes!$G$3:$G$502,"Aprobada",Solicitudes!$L$3:$L$502,"&lt;&gt;Licencia",Solicitudes!$L$3:$L$502,"&lt;&gt;Ausencia")&gt;0,"V",IF(COUNTIFS(Solicitudes!$A$3:$A$502,$A95,Solicitudes!$D$3:$D$502,"&lt;="&amp;P$3,Solicitudes!$E$3:$E$502,"&gt;="&amp;P$3,Solicitudes!$G$3:$G$502,"Aprobada",Solicitudes!$L$3:$L$502,"Licencia")+COUNTIFS(Solicitudes!$A$3:$A$502,$A95,Solicitudes!$D$3:$D$502,"&lt;="&amp;P$3,Solicitudes!$E$3:$E$502,"&gt;="&amp;P$3,Solicitudes!$G$3:$G$502,"Aprobada",Solicitudes!$L$3:$L$502,"Ausencia")&gt;0,"L",IF(COUNTIFS(Solicitudes!$A$3:$A$502,$A95,Solicitudes!$D$3:$D$502,"&lt;="&amp;P$3,Solicitudes!$E$3:$E$502,"&gt;="&amp;P$3,Solicitudes!$G$3:$G$502,"Solicitada")+COUNTIFS(Solicitudes!$A$3:$A$502,$A95,Solicitudes!$D$3:$D$502,"&lt;="&amp;P$3,Solicitudes!$E$3:$E$502,"&gt;="&amp;P$3,Solicitudes!$G$3:$G$502,"Planificada")&gt;0,"P",""))))</f>
        <v/>
      </c>
      <c r="Q95" s="27">
        <f>IF(OR(Q$3="",$A95=""),"",IF(COUNTIFS(Solicitudes!$A$3:$A$502,$A95,Solicitudes!$D$3:$D$502,"&lt;="&amp;Q$3,Solicitudes!$E$3:$E$502,"&gt;="&amp;Q$3,Solicitudes!$G$3:$G$502,"Aprobada",Solicitudes!$L$3:$L$502,"&lt;&gt;Licencia",Solicitudes!$L$3:$L$502,"&lt;&gt;Ausencia")&gt;0,"V",IF(COUNTIFS(Solicitudes!$A$3:$A$502,$A95,Solicitudes!$D$3:$D$502,"&lt;="&amp;Q$3,Solicitudes!$E$3:$E$502,"&gt;="&amp;Q$3,Solicitudes!$G$3:$G$502,"Aprobada",Solicitudes!$L$3:$L$502,"Licencia")+COUNTIFS(Solicitudes!$A$3:$A$502,$A95,Solicitudes!$D$3:$D$502,"&lt;="&amp;Q$3,Solicitudes!$E$3:$E$502,"&gt;="&amp;Q$3,Solicitudes!$G$3:$G$502,"Aprobada",Solicitudes!$L$3:$L$502,"Ausencia")&gt;0,"L",IF(COUNTIFS(Solicitudes!$A$3:$A$502,$A95,Solicitudes!$D$3:$D$502,"&lt;="&amp;Q$3,Solicitudes!$E$3:$E$502,"&gt;="&amp;Q$3,Solicitudes!$G$3:$G$502,"Solicitada")+COUNTIFS(Solicitudes!$A$3:$A$502,$A95,Solicitudes!$D$3:$D$502,"&lt;="&amp;Q$3,Solicitudes!$E$3:$E$502,"&gt;="&amp;Q$3,Solicitudes!$G$3:$G$502,"Planificada")&gt;0,"P",""))))</f>
        <v/>
      </c>
      <c r="R95" s="27">
        <f>IF(OR(R$3="",$A95=""),"",IF(COUNTIFS(Solicitudes!$A$3:$A$502,$A95,Solicitudes!$D$3:$D$502,"&lt;="&amp;R$3,Solicitudes!$E$3:$E$502,"&gt;="&amp;R$3,Solicitudes!$G$3:$G$502,"Aprobada",Solicitudes!$L$3:$L$502,"&lt;&gt;Licencia",Solicitudes!$L$3:$L$502,"&lt;&gt;Ausencia")&gt;0,"V",IF(COUNTIFS(Solicitudes!$A$3:$A$502,$A95,Solicitudes!$D$3:$D$502,"&lt;="&amp;R$3,Solicitudes!$E$3:$E$502,"&gt;="&amp;R$3,Solicitudes!$G$3:$G$502,"Aprobada",Solicitudes!$L$3:$L$502,"Licencia")+COUNTIFS(Solicitudes!$A$3:$A$502,$A95,Solicitudes!$D$3:$D$502,"&lt;="&amp;R$3,Solicitudes!$E$3:$E$502,"&gt;="&amp;R$3,Solicitudes!$G$3:$G$502,"Aprobada",Solicitudes!$L$3:$L$502,"Ausencia")&gt;0,"L",IF(COUNTIFS(Solicitudes!$A$3:$A$502,$A95,Solicitudes!$D$3:$D$502,"&lt;="&amp;R$3,Solicitudes!$E$3:$E$502,"&gt;="&amp;R$3,Solicitudes!$G$3:$G$502,"Solicitada")+COUNTIFS(Solicitudes!$A$3:$A$502,$A95,Solicitudes!$D$3:$D$502,"&lt;="&amp;R$3,Solicitudes!$E$3:$E$502,"&gt;="&amp;R$3,Solicitudes!$G$3:$G$502,"Planificada")&gt;0,"P",""))))</f>
        <v/>
      </c>
      <c r="S95" s="27">
        <f>IF(OR(S$3="",$A95=""),"",IF(COUNTIFS(Solicitudes!$A$3:$A$502,$A95,Solicitudes!$D$3:$D$502,"&lt;="&amp;S$3,Solicitudes!$E$3:$E$502,"&gt;="&amp;S$3,Solicitudes!$G$3:$G$502,"Aprobada",Solicitudes!$L$3:$L$502,"&lt;&gt;Licencia",Solicitudes!$L$3:$L$502,"&lt;&gt;Ausencia")&gt;0,"V",IF(COUNTIFS(Solicitudes!$A$3:$A$502,$A95,Solicitudes!$D$3:$D$502,"&lt;="&amp;S$3,Solicitudes!$E$3:$E$502,"&gt;="&amp;S$3,Solicitudes!$G$3:$G$502,"Aprobada",Solicitudes!$L$3:$L$502,"Licencia")+COUNTIFS(Solicitudes!$A$3:$A$502,$A95,Solicitudes!$D$3:$D$502,"&lt;="&amp;S$3,Solicitudes!$E$3:$E$502,"&gt;="&amp;S$3,Solicitudes!$G$3:$G$502,"Aprobada",Solicitudes!$L$3:$L$502,"Ausencia")&gt;0,"L",IF(COUNTIFS(Solicitudes!$A$3:$A$502,$A95,Solicitudes!$D$3:$D$502,"&lt;="&amp;S$3,Solicitudes!$E$3:$E$502,"&gt;="&amp;S$3,Solicitudes!$G$3:$G$502,"Solicitada")+COUNTIFS(Solicitudes!$A$3:$A$502,$A95,Solicitudes!$D$3:$D$502,"&lt;="&amp;S$3,Solicitudes!$E$3:$E$502,"&gt;="&amp;S$3,Solicitudes!$G$3:$G$502,"Planificada")&gt;0,"P",""))))</f>
        <v/>
      </c>
      <c r="T95" s="27">
        <f>IF(OR(T$3="",$A95=""),"",IF(COUNTIFS(Solicitudes!$A$3:$A$502,$A95,Solicitudes!$D$3:$D$502,"&lt;="&amp;T$3,Solicitudes!$E$3:$E$502,"&gt;="&amp;T$3,Solicitudes!$G$3:$G$502,"Aprobada",Solicitudes!$L$3:$L$502,"&lt;&gt;Licencia",Solicitudes!$L$3:$L$502,"&lt;&gt;Ausencia")&gt;0,"V",IF(COUNTIFS(Solicitudes!$A$3:$A$502,$A95,Solicitudes!$D$3:$D$502,"&lt;="&amp;T$3,Solicitudes!$E$3:$E$502,"&gt;="&amp;T$3,Solicitudes!$G$3:$G$502,"Aprobada",Solicitudes!$L$3:$L$502,"Licencia")+COUNTIFS(Solicitudes!$A$3:$A$502,$A95,Solicitudes!$D$3:$D$502,"&lt;="&amp;T$3,Solicitudes!$E$3:$E$502,"&gt;="&amp;T$3,Solicitudes!$G$3:$G$502,"Aprobada",Solicitudes!$L$3:$L$502,"Ausencia")&gt;0,"L",IF(COUNTIFS(Solicitudes!$A$3:$A$502,$A95,Solicitudes!$D$3:$D$502,"&lt;="&amp;T$3,Solicitudes!$E$3:$E$502,"&gt;="&amp;T$3,Solicitudes!$G$3:$G$502,"Solicitada")+COUNTIFS(Solicitudes!$A$3:$A$502,$A95,Solicitudes!$D$3:$D$502,"&lt;="&amp;T$3,Solicitudes!$E$3:$E$502,"&gt;="&amp;T$3,Solicitudes!$G$3:$G$502,"Planificada")&gt;0,"P",""))))</f>
        <v/>
      </c>
      <c r="U95" s="27">
        <f>IF(OR(U$3="",$A95=""),"",IF(COUNTIFS(Solicitudes!$A$3:$A$502,$A95,Solicitudes!$D$3:$D$502,"&lt;="&amp;U$3,Solicitudes!$E$3:$E$502,"&gt;="&amp;U$3,Solicitudes!$G$3:$G$502,"Aprobada",Solicitudes!$L$3:$L$502,"&lt;&gt;Licencia",Solicitudes!$L$3:$L$502,"&lt;&gt;Ausencia")&gt;0,"V",IF(COUNTIFS(Solicitudes!$A$3:$A$502,$A95,Solicitudes!$D$3:$D$502,"&lt;="&amp;U$3,Solicitudes!$E$3:$E$502,"&gt;="&amp;U$3,Solicitudes!$G$3:$G$502,"Aprobada",Solicitudes!$L$3:$L$502,"Licencia")+COUNTIFS(Solicitudes!$A$3:$A$502,$A95,Solicitudes!$D$3:$D$502,"&lt;="&amp;U$3,Solicitudes!$E$3:$E$502,"&gt;="&amp;U$3,Solicitudes!$G$3:$G$502,"Aprobada",Solicitudes!$L$3:$L$502,"Ausencia")&gt;0,"L",IF(COUNTIFS(Solicitudes!$A$3:$A$502,$A95,Solicitudes!$D$3:$D$502,"&lt;="&amp;U$3,Solicitudes!$E$3:$E$502,"&gt;="&amp;U$3,Solicitudes!$G$3:$G$502,"Solicitada")+COUNTIFS(Solicitudes!$A$3:$A$502,$A95,Solicitudes!$D$3:$D$502,"&lt;="&amp;U$3,Solicitudes!$E$3:$E$502,"&gt;="&amp;U$3,Solicitudes!$G$3:$G$502,"Planificada")&gt;0,"P",""))))</f>
        <v/>
      </c>
      <c r="V95" s="27">
        <f>IF(OR(V$3="",$A95=""),"",IF(COUNTIFS(Solicitudes!$A$3:$A$502,$A95,Solicitudes!$D$3:$D$502,"&lt;="&amp;V$3,Solicitudes!$E$3:$E$502,"&gt;="&amp;V$3,Solicitudes!$G$3:$G$502,"Aprobada",Solicitudes!$L$3:$L$502,"&lt;&gt;Licencia",Solicitudes!$L$3:$L$502,"&lt;&gt;Ausencia")&gt;0,"V",IF(COUNTIFS(Solicitudes!$A$3:$A$502,$A95,Solicitudes!$D$3:$D$502,"&lt;="&amp;V$3,Solicitudes!$E$3:$E$502,"&gt;="&amp;V$3,Solicitudes!$G$3:$G$502,"Aprobada",Solicitudes!$L$3:$L$502,"Licencia")+COUNTIFS(Solicitudes!$A$3:$A$502,$A95,Solicitudes!$D$3:$D$502,"&lt;="&amp;V$3,Solicitudes!$E$3:$E$502,"&gt;="&amp;V$3,Solicitudes!$G$3:$G$502,"Aprobada",Solicitudes!$L$3:$L$502,"Ausencia")&gt;0,"L",IF(COUNTIFS(Solicitudes!$A$3:$A$502,$A95,Solicitudes!$D$3:$D$502,"&lt;="&amp;V$3,Solicitudes!$E$3:$E$502,"&gt;="&amp;V$3,Solicitudes!$G$3:$G$502,"Solicitada")+COUNTIFS(Solicitudes!$A$3:$A$502,$A95,Solicitudes!$D$3:$D$502,"&lt;="&amp;V$3,Solicitudes!$E$3:$E$502,"&gt;="&amp;V$3,Solicitudes!$G$3:$G$502,"Planificada")&gt;0,"P",""))))</f>
        <v/>
      </c>
      <c r="W95" s="27">
        <f>IF(OR(W$3="",$A95=""),"",IF(COUNTIFS(Solicitudes!$A$3:$A$502,$A95,Solicitudes!$D$3:$D$502,"&lt;="&amp;W$3,Solicitudes!$E$3:$E$502,"&gt;="&amp;W$3,Solicitudes!$G$3:$G$502,"Aprobada",Solicitudes!$L$3:$L$502,"&lt;&gt;Licencia",Solicitudes!$L$3:$L$502,"&lt;&gt;Ausencia")&gt;0,"V",IF(COUNTIFS(Solicitudes!$A$3:$A$502,$A95,Solicitudes!$D$3:$D$502,"&lt;="&amp;W$3,Solicitudes!$E$3:$E$502,"&gt;="&amp;W$3,Solicitudes!$G$3:$G$502,"Aprobada",Solicitudes!$L$3:$L$502,"Licencia")+COUNTIFS(Solicitudes!$A$3:$A$502,$A95,Solicitudes!$D$3:$D$502,"&lt;="&amp;W$3,Solicitudes!$E$3:$E$502,"&gt;="&amp;W$3,Solicitudes!$G$3:$G$502,"Aprobada",Solicitudes!$L$3:$L$502,"Ausencia")&gt;0,"L",IF(COUNTIFS(Solicitudes!$A$3:$A$502,$A95,Solicitudes!$D$3:$D$502,"&lt;="&amp;W$3,Solicitudes!$E$3:$E$502,"&gt;="&amp;W$3,Solicitudes!$G$3:$G$502,"Solicitada")+COUNTIFS(Solicitudes!$A$3:$A$502,$A95,Solicitudes!$D$3:$D$502,"&lt;="&amp;W$3,Solicitudes!$E$3:$E$502,"&gt;="&amp;W$3,Solicitudes!$G$3:$G$502,"Planificada")&gt;0,"P",""))))</f>
        <v/>
      </c>
      <c r="X95" s="27">
        <f>IF(OR(X$3="",$A95=""),"",IF(COUNTIFS(Solicitudes!$A$3:$A$502,$A95,Solicitudes!$D$3:$D$502,"&lt;="&amp;X$3,Solicitudes!$E$3:$E$502,"&gt;="&amp;X$3,Solicitudes!$G$3:$G$502,"Aprobada",Solicitudes!$L$3:$L$502,"&lt;&gt;Licencia",Solicitudes!$L$3:$L$502,"&lt;&gt;Ausencia")&gt;0,"V",IF(COUNTIFS(Solicitudes!$A$3:$A$502,$A95,Solicitudes!$D$3:$D$502,"&lt;="&amp;X$3,Solicitudes!$E$3:$E$502,"&gt;="&amp;X$3,Solicitudes!$G$3:$G$502,"Aprobada",Solicitudes!$L$3:$L$502,"Licencia")+COUNTIFS(Solicitudes!$A$3:$A$502,$A95,Solicitudes!$D$3:$D$502,"&lt;="&amp;X$3,Solicitudes!$E$3:$E$502,"&gt;="&amp;X$3,Solicitudes!$G$3:$G$502,"Aprobada",Solicitudes!$L$3:$L$502,"Ausencia")&gt;0,"L",IF(COUNTIFS(Solicitudes!$A$3:$A$502,$A95,Solicitudes!$D$3:$D$502,"&lt;="&amp;X$3,Solicitudes!$E$3:$E$502,"&gt;="&amp;X$3,Solicitudes!$G$3:$G$502,"Solicitada")+COUNTIFS(Solicitudes!$A$3:$A$502,$A95,Solicitudes!$D$3:$D$502,"&lt;="&amp;X$3,Solicitudes!$E$3:$E$502,"&gt;="&amp;X$3,Solicitudes!$G$3:$G$502,"Planificada")&gt;0,"P",""))))</f>
        <v/>
      </c>
      <c r="Y95" s="27">
        <f>IF(OR(Y$3="",$A95=""),"",IF(COUNTIFS(Solicitudes!$A$3:$A$502,$A95,Solicitudes!$D$3:$D$502,"&lt;="&amp;Y$3,Solicitudes!$E$3:$E$502,"&gt;="&amp;Y$3,Solicitudes!$G$3:$G$502,"Aprobada",Solicitudes!$L$3:$L$502,"&lt;&gt;Licencia",Solicitudes!$L$3:$L$502,"&lt;&gt;Ausencia")&gt;0,"V",IF(COUNTIFS(Solicitudes!$A$3:$A$502,$A95,Solicitudes!$D$3:$D$502,"&lt;="&amp;Y$3,Solicitudes!$E$3:$E$502,"&gt;="&amp;Y$3,Solicitudes!$G$3:$G$502,"Aprobada",Solicitudes!$L$3:$L$502,"Licencia")+COUNTIFS(Solicitudes!$A$3:$A$502,$A95,Solicitudes!$D$3:$D$502,"&lt;="&amp;Y$3,Solicitudes!$E$3:$E$502,"&gt;="&amp;Y$3,Solicitudes!$G$3:$G$502,"Aprobada",Solicitudes!$L$3:$L$502,"Ausencia")&gt;0,"L",IF(COUNTIFS(Solicitudes!$A$3:$A$502,$A95,Solicitudes!$D$3:$D$502,"&lt;="&amp;Y$3,Solicitudes!$E$3:$E$502,"&gt;="&amp;Y$3,Solicitudes!$G$3:$G$502,"Solicitada")+COUNTIFS(Solicitudes!$A$3:$A$502,$A95,Solicitudes!$D$3:$D$502,"&lt;="&amp;Y$3,Solicitudes!$E$3:$E$502,"&gt;="&amp;Y$3,Solicitudes!$G$3:$G$502,"Planificada")&gt;0,"P",""))))</f>
        <v/>
      </c>
      <c r="Z95" s="27">
        <f>IF(OR(Z$3="",$A95=""),"",IF(COUNTIFS(Solicitudes!$A$3:$A$502,$A95,Solicitudes!$D$3:$D$502,"&lt;="&amp;Z$3,Solicitudes!$E$3:$E$502,"&gt;="&amp;Z$3,Solicitudes!$G$3:$G$502,"Aprobada",Solicitudes!$L$3:$L$502,"&lt;&gt;Licencia",Solicitudes!$L$3:$L$502,"&lt;&gt;Ausencia")&gt;0,"V",IF(COUNTIFS(Solicitudes!$A$3:$A$502,$A95,Solicitudes!$D$3:$D$502,"&lt;="&amp;Z$3,Solicitudes!$E$3:$E$502,"&gt;="&amp;Z$3,Solicitudes!$G$3:$G$502,"Aprobada",Solicitudes!$L$3:$L$502,"Licencia")+COUNTIFS(Solicitudes!$A$3:$A$502,$A95,Solicitudes!$D$3:$D$502,"&lt;="&amp;Z$3,Solicitudes!$E$3:$E$502,"&gt;="&amp;Z$3,Solicitudes!$G$3:$G$502,"Aprobada",Solicitudes!$L$3:$L$502,"Ausencia")&gt;0,"L",IF(COUNTIFS(Solicitudes!$A$3:$A$502,$A95,Solicitudes!$D$3:$D$502,"&lt;="&amp;Z$3,Solicitudes!$E$3:$E$502,"&gt;="&amp;Z$3,Solicitudes!$G$3:$G$502,"Solicitada")+COUNTIFS(Solicitudes!$A$3:$A$502,$A95,Solicitudes!$D$3:$D$502,"&lt;="&amp;Z$3,Solicitudes!$E$3:$E$502,"&gt;="&amp;Z$3,Solicitudes!$G$3:$G$502,"Planificada")&gt;0,"P",""))))</f>
        <v/>
      </c>
      <c r="AA95" s="27">
        <f>IF(OR(AA$3="",$A95=""),"",IF(COUNTIFS(Solicitudes!$A$3:$A$502,$A95,Solicitudes!$D$3:$D$502,"&lt;="&amp;AA$3,Solicitudes!$E$3:$E$502,"&gt;="&amp;AA$3,Solicitudes!$G$3:$G$502,"Aprobada",Solicitudes!$L$3:$L$502,"&lt;&gt;Licencia",Solicitudes!$L$3:$L$502,"&lt;&gt;Ausencia")&gt;0,"V",IF(COUNTIFS(Solicitudes!$A$3:$A$502,$A95,Solicitudes!$D$3:$D$502,"&lt;="&amp;AA$3,Solicitudes!$E$3:$E$502,"&gt;="&amp;AA$3,Solicitudes!$G$3:$G$502,"Aprobada",Solicitudes!$L$3:$L$502,"Licencia")+COUNTIFS(Solicitudes!$A$3:$A$502,$A95,Solicitudes!$D$3:$D$502,"&lt;="&amp;AA$3,Solicitudes!$E$3:$E$502,"&gt;="&amp;AA$3,Solicitudes!$G$3:$G$502,"Aprobada",Solicitudes!$L$3:$L$502,"Ausencia")&gt;0,"L",IF(COUNTIFS(Solicitudes!$A$3:$A$502,$A95,Solicitudes!$D$3:$D$502,"&lt;="&amp;AA$3,Solicitudes!$E$3:$E$502,"&gt;="&amp;AA$3,Solicitudes!$G$3:$G$502,"Solicitada")+COUNTIFS(Solicitudes!$A$3:$A$502,$A95,Solicitudes!$D$3:$D$502,"&lt;="&amp;AA$3,Solicitudes!$E$3:$E$502,"&gt;="&amp;AA$3,Solicitudes!$G$3:$G$502,"Planificada")&gt;0,"P",""))))</f>
        <v/>
      </c>
      <c r="AB95" s="27">
        <f>IF(OR(AB$3="",$A95=""),"",IF(COUNTIFS(Solicitudes!$A$3:$A$502,$A95,Solicitudes!$D$3:$D$502,"&lt;="&amp;AB$3,Solicitudes!$E$3:$E$502,"&gt;="&amp;AB$3,Solicitudes!$G$3:$G$502,"Aprobada",Solicitudes!$L$3:$L$502,"&lt;&gt;Licencia",Solicitudes!$L$3:$L$502,"&lt;&gt;Ausencia")&gt;0,"V",IF(COUNTIFS(Solicitudes!$A$3:$A$502,$A95,Solicitudes!$D$3:$D$502,"&lt;="&amp;AB$3,Solicitudes!$E$3:$E$502,"&gt;="&amp;AB$3,Solicitudes!$G$3:$G$502,"Aprobada",Solicitudes!$L$3:$L$502,"Licencia")+COUNTIFS(Solicitudes!$A$3:$A$502,$A95,Solicitudes!$D$3:$D$502,"&lt;="&amp;AB$3,Solicitudes!$E$3:$E$502,"&gt;="&amp;AB$3,Solicitudes!$G$3:$G$502,"Aprobada",Solicitudes!$L$3:$L$502,"Ausencia")&gt;0,"L",IF(COUNTIFS(Solicitudes!$A$3:$A$502,$A95,Solicitudes!$D$3:$D$502,"&lt;="&amp;AB$3,Solicitudes!$E$3:$E$502,"&gt;="&amp;AB$3,Solicitudes!$G$3:$G$502,"Solicitada")+COUNTIFS(Solicitudes!$A$3:$A$502,$A95,Solicitudes!$D$3:$D$502,"&lt;="&amp;AB$3,Solicitudes!$E$3:$E$502,"&gt;="&amp;AB$3,Solicitudes!$G$3:$G$502,"Planificada")&gt;0,"P",""))))</f>
        <v/>
      </c>
      <c r="AC95" s="27">
        <f>IF(OR(AC$3="",$A95=""),"",IF(COUNTIFS(Solicitudes!$A$3:$A$502,$A95,Solicitudes!$D$3:$D$502,"&lt;="&amp;AC$3,Solicitudes!$E$3:$E$502,"&gt;="&amp;AC$3,Solicitudes!$G$3:$G$502,"Aprobada",Solicitudes!$L$3:$L$502,"&lt;&gt;Licencia",Solicitudes!$L$3:$L$502,"&lt;&gt;Ausencia")&gt;0,"V",IF(COUNTIFS(Solicitudes!$A$3:$A$502,$A95,Solicitudes!$D$3:$D$502,"&lt;="&amp;AC$3,Solicitudes!$E$3:$E$502,"&gt;="&amp;AC$3,Solicitudes!$G$3:$G$502,"Aprobada",Solicitudes!$L$3:$L$502,"Licencia")+COUNTIFS(Solicitudes!$A$3:$A$502,$A95,Solicitudes!$D$3:$D$502,"&lt;="&amp;AC$3,Solicitudes!$E$3:$E$502,"&gt;="&amp;AC$3,Solicitudes!$G$3:$G$502,"Aprobada",Solicitudes!$L$3:$L$502,"Ausencia")&gt;0,"L",IF(COUNTIFS(Solicitudes!$A$3:$A$502,$A95,Solicitudes!$D$3:$D$502,"&lt;="&amp;AC$3,Solicitudes!$E$3:$E$502,"&gt;="&amp;AC$3,Solicitudes!$G$3:$G$502,"Solicitada")+COUNTIFS(Solicitudes!$A$3:$A$502,$A95,Solicitudes!$D$3:$D$502,"&lt;="&amp;AC$3,Solicitudes!$E$3:$E$502,"&gt;="&amp;AC$3,Solicitudes!$G$3:$G$502,"Planificada")&gt;0,"P",""))))</f>
        <v/>
      </c>
      <c r="AD95" s="27">
        <f>IF(OR(AD$3="",$A95=""),"",IF(COUNTIFS(Solicitudes!$A$3:$A$502,$A95,Solicitudes!$D$3:$D$502,"&lt;="&amp;AD$3,Solicitudes!$E$3:$E$502,"&gt;="&amp;AD$3,Solicitudes!$G$3:$G$502,"Aprobada",Solicitudes!$L$3:$L$502,"&lt;&gt;Licencia",Solicitudes!$L$3:$L$502,"&lt;&gt;Ausencia")&gt;0,"V",IF(COUNTIFS(Solicitudes!$A$3:$A$502,$A95,Solicitudes!$D$3:$D$502,"&lt;="&amp;AD$3,Solicitudes!$E$3:$E$502,"&gt;="&amp;AD$3,Solicitudes!$G$3:$G$502,"Aprobada",Solicitudes!$L$3:$L$502,"Licencia")+COUNTIFS(Solicitudes!$A$3:$A$502,$A95,Solicitudes!$D$3:$D$502,"&lt;="&amp;AD$3,Solicitudes!$E$3:$E$502,"&gt;="&amp;AD$3,Solicitudes!$G$3:$G$502,"Aprobada",Solicitudes!$L$3:$L$502,"Ausencia")&gt;0,"L",IF(COUNTIFS(Solicitudes!$A$3:$A$502,$A95,Solicitudes!$D$3:$D$502,"&lt;="&amp;AD$3,Solicitudes!$E$3:$E$502,"&gt;="&amp;AD$3,Solicitudes!$G$3:$G$502,"Solicitada")+COUNTIFS(Solicitudes!$A$3:$A$502,$A95,Solicitudes!$D$3:$D$502,"&lt;="&amp;AD$3,Solicitudes!$E$3:$E$502,"&gt;="&amp;AD$3,Solicitudes!$G$3:$G$502,"Planificada")&gt;0,"P",""))))</f>
        <v/>
      </c>
      <c r="AE95" s="27">
        <f>IF(OR(AE$3="",$A95=""),"",IF(COUNTIFS(Solicitudes!$A$3:$A$502,$A95,Solicitudes!$D$3:$D$502,"&lt;="&amp;AE$3,Solicitudes!$E$3:$E$502,"&gt;="&amp;AE$3,Solicitudes!$G$3:$G$502,"Aprobada",Solicitudes!$L$3:$L$502,"&lt;&gt;Licencia",Solicitudes!$L$3:$L$502,"&lt;&gt;Ausencia")&gt;0,"V",IF(COUNTIFS(Solicitudes!$A$3:$A$502,$A95,Solicitudes!$D$3:$D$502,"&lt;="&amp;AE$3,Solicitudes!$E$3:$E$502,"&gt;="&amp;AE$3,Solicitudes!$G$3:$G$502,"Aprobada",Solicitudes!$L$3:$L$502,"Licencia")+COUNTIFS(Solicitudes!$A$3:$A$502,$A95,Solicitudes!$D$3:$D$502,"&lt;="&amp;AE$3,Solicitudes!$E$3:$E$502,"&gt;="&amp;AE$3,Solicitudes!$G$3:$G$502,"Aprobada",Solicitudes!$L$3:$L$502,"Ausencia")&gt;0,"L",IF(COUNTIFS(Solicitudes!$A$3:$A$502,$A95,Solicitudes!$D$3:$D$502,"&lt;="&amp;AE$3,Solicitudes!$E$3:$E$502,"&gt;="&amp;AE$3,Solicitudes!$G$3:$G$502,"Solicitada")+COUNTIFS(Solicitudes!$A$3:$A$502,$A95,Solicitudes!$D$3:$D$502,"&lt;="&amp;AE$3,Solicitudes!$E$3:$E$502,"&gt;="&amp;AE$3,Solicitudes!$G$3:$G$502,"Planificada")&gt;0,"P",""))))</f>
        <v/>
      </c>
      <c r="AF95" s="27">
        <f>IF(OR(AF$3="",$A95=""),"",IF(COUNTIFS(Solicitudes!$A$3:$A$502,$A95,Solicitudes!$D$3:$D$502,"&lt;="&amp;AF$3,Solicitudes!$E$3:$E$502,"&gt;="&amp;AF$3,Solicitudes!$G$3:$G$502,"Aprobada",Solicitudes!$L$3:$L$502,"&lt;&gt;Licencia",Solicitudes!$L$3:$L$502,"&lt;&gt;Ausencia")&gt;0,"V",IF(COUNTIFS(Solicitudes!$A$3:$A$502,$A95,Solicitudes!$D$3:$D$502,"&lt;="&amp;AF$3,Solicitudes!$E$3:$E$502,"&gt;="&amp;AF$3,Solicitudes!$G$3:$G$502,"Aprobada",Solicitudes!$L$3:$L$502,"Licencia")+COUNTIFS(Solicitudes!$A$3:$A$502,$A95,Solicitudes!$D$3:$D$502,"&lt;="&amp;AF$3,Solicitudes!$E$3:$E$502,"&gt;="&amp;AF$3,Solicitudes!$G$3:$G$502,"Aprobada",Solicitudes!$L$3:$L$502,"Ausencia")&gt;0,"L",IF(COUNTIFS(Solicitudes!$A$3:$A$502,$A95,Solicitudes!$D$3:$D$502,"&lt;="&amp;AF$3,Solicitudes!$E$3:$E$502,"&gt;="&amp;AF$3,Solicitudes!$G$3:$G$502,"Solicitada")+COUNTIFS(Solicitudes!$A$3:$A$502,$A95,Solicitudes!$D$3:$D$502,"&lt;="&amp;AF$3,Solicitudes!$E$3:$E$502,"&gt;="&amp;AF$3,Solicitudes!$G$3:$G$502,"Planificada")&gt;0,"P",""))))</f>
        <v/>
      </c>
      <c r="AG95" s="27">
        <f>IF(OR(AG$3="",$A95=""),"",IF(COUNTIFS(Solicitudes!$A$3:$A$502,$A95,Solicitudes!$D$3:$D$502,"&lt;="&amp;AG$3,Solicitudes!$E$3:$E$502,"&gt;="&amp;AG$3,Solicitudes!$G$3:$G$502,"Aprobada",Solicitudes!$L$3:$L$502,"&lt;&gt;Licencia",Solicitudes!$L$3:$L$502,"&lt;&gt;Ausencia")&gt;0,"V",IF(COUNTIFS(Solicitudes!$A$3:$A$502,$A95,Solicitudes!$D$3:$D$502,"&lt;="&amp;AG$3,Solicitudes!$E$3:$E$502,"&gt;="&amp;AG$3,Solicitudes!$G$3:$G$502,"Aprobada",Solicitudes!$L$3:$L$502,"Licencia")+COUNTIFS(Solicitudes!$A$3:$A$502,$A95,Solicitudes!$D$3:$D$502,"&lt;="&amp;AG$3,Solicitudes!$E$3:$E$502,"&gt;="&amp;AG$3,Solicitudes!$G$3:$G$502,"Aprobada",Solicitudes!$L$3:$L$502,"Ausencia")&gt;0,"L",IF(COUNTIFS(Solicitudes!$A$3:$A$502,$A95,Solicitudes!$D$3:$D$502,"&lt;="&amp;AG$3,Solicitudes!$E$3:$E$502,"&gt;="&amp;AG$3,Solicitudes!$G$3:$G$502,"Solicitada")+COUNTIFS(Solicitudes!$A$3:$A$502,$A95,Solicitudes!$D$3:$D$502,"&lt;="&amp;AG$3,Solicitudes!$E$3:$E$502,"&gt;="&amp;AG$3,Solicitudes!$G$3:$G$502,"Planificada")&gt;0,"P",""))))</f>
        <v/>
      </c>
    </row>
    <row r="96">
      <c r="A96">
        <f>IF(Saldos!A96="","",Saldos!A96)</f>
        <v/>
      </c>
      <c r="B96">
        <f>IF(A96="","",Saldos!B96)</f>
        <v/>
      </c>
      <c r="C96" s="27">
        <f>IF(OR(C$3="",$A96=""),"",IF(COUNTIFS(Solicitudes!$A$3:$A$502,$A96,Solicitudes!$D$3:$D$502,"&lt;="&amp;C$3,Solicitudes!$E$3:$E$502,"&gt;="&amp;C$3,Solicitudes!$G$3:$G$502,"Aprobada",Solicitudes!$L$3:$L$502,"&lt;&gt;Licencia",Solicitudes!$L$3:$L$502,"&lt;&gt;Ausencia")&gt;0,"V",IF(COUNTIFS(Solicitudes!$A$3:$A$502,$A96,Solicitudes!$D$3:$D$502,"&lt;="&amp;C$3,Solicitudes!$E$3:$E$502,"&gt;="&amp;C$3,Solicitudes!$G$3:$G$502,"Aprobada",Solicitudes!$L$3:$L$502,"Licencia")+COUNTIFS(Solicitudes!$A$3:$A$502,$A96,Solicitudes!$D$3:$D$502,"&lt;="&amp;C$3,Solicitudes!$E$3:$E$502,"&gt;="&amp;C$3,Solicitudes!$G$3:$G$502,"Aprobada",Solicitudes!$L$3:$L$502,"Ausencia")&gt;0,"L",IF(COUNTIFS(Solicitudes!$A$3:$A$502,$A96,Solicitudes!$D$3:$D$502,"&lt;="&amp;C$3,Solicitudes!$E$3:$E$502,"&gt;="&amp;C$3,Solicitudes!$G$3:$G$502,"Solicitada")+COUNTIFS(Solicitudes!$A$3:$A$502,$A96,Solicitudes!$D$3:$D$502,"&lt;="&amp;C$3,Solicitudes!$E$3:$E$502,"&gt;="&amp;C$3,Solicitudes!$G$3:$G$502,"Planificada")&gt;0,"P",""))))</f>
        <v/>
      </c>
      <c r="D96" s="27">
        <f>IF(OR(D$3="",$A96=""),"",IF(COUNTIFS(Solicitudes!$A$3:$A$502,$A96,Solicitudes!$D$3:$D$502,"&lt;="&amp;D$3,Solicitudes!$E$3:$E$502,"&gt;="&amp;D$3,Solicitudes!$G$3:$G$502,"Aprobada",Solicitudes!$L$3:$L$502,"&lt;&gt;Licencia",Solicitudes!$L$3:$L$502,"&lt;&gt;Ausencia")&gt;0,"V",IF(COUNTIFS(Solicitudes!$A$3:$A$502,$A96,Solicitudes!$D$3:$D$502,"&lt;="&amp;D$3,Solicitudes!$E$3:$E$502,"&gt;="&amp;D$3,Solicitudes!$G$3:$G$502,"Aprobada",Solicitudes!$L$3:$L$502,"Licencia")+COUNTIFS(Solicitudes!$A$3:$A$502,$A96,Solicitudes!$D$3:$D$502,"&lt;="&amp;D$3,Solicitudes!$E$3:$E$502,"&gt;="&amp;D$3,Solicitudes!$G$3:$G$502,"Aprobada",Solicitudes!$L$3:$L$502,"Ausencia")&gt;0,"L",IF(COUNTIFS(Solicitudes!$A$3:$A$502,$A96,Solicitudes!$D$3:$D$502,"&lt;="&amp;D$3,Solicitudes!$E$3:$E$502,"&gt;="&amp;D$3,Solicitudes!$G$3:$G$502,"Solicitada")+COUNTIFS(Solicitudes!$A$3:$A$502,$A96,Solicitudes!$D$3:$D$502,"&lt;="&amp;D$3,Solicitudes!$E$3:$E$502,"&gt;="&amp;D$3,Solicitudes!$G$3:$G$502,"Planificada")&gt;0,"P",""))))</f>
        <v/>
      </c>
      <c r="E96" s="27">
        <f>IF(OR(E$3="",$A96=""),"",IF(COUNTIFS(Solicitudes!$A$3:$A$502,$A96,Solicitudes!$D$3:$D$502,"&lt;="&amp;E$3,Solicitudes!$E$3:$E$502,"&gt;="&amp;E$3,Solicitudes!$G$3:$G$502,"Aprobada",Solicitudes!$L$3:$L$502,"&lt;&gt;Licencia",Solicitudes!$L$3:$L$502,"&lt;&gt;Ausencia")&gt;0,"V",IF(COUNTIFS(Solicitudes!$A$3:$A$502,$A96,Solicitudes!$D$3:$D$502,"&lt;="&amp;E$3,Solicitudes!$E$3:$E$502,"&gt;="&amp;E$3,Solicitudes!$G$3:$G$502,"Aprobada",Solicitudes!$L$3:$L$502,"Licencia")+COUNTIFS(Solicitudes!$A$3:$A$502,$A96,Solicitudes!$D$3:$D$502,"&lt;="&amp;E$3,Solicitudes!$E$3:$E$502,"&gt;="&amp;E$3,Solicitudes!$G$3:$G$502,"Aprobada",Solicitudes!$L$3:$L$502,"Ausencia")&gt;0,"L",IF(COUNTIFS(Solicitudes!$A$3:$A$502,$A96,Solicitudes!$D$3:$D$502,"&lt;="&amp;E$3,Solicitudes!$E$3:$E$502,"&gt;="&amp;E$3,Solicitudes!$G$3:$G$502,"Solicitada")+COUNTIFS(Solicitudes!$A$3:$A$502,$A96,Solicitudes!$D$3:$D$502,"&lt;="&amp;E$3,Solicitudes!$E$3:$E$502,"&gt;="&amp;E$3,Solicitudes!$G$3:$G$502,"Planificada")&gt;0,"P",""))))</f>
        <v/>
      </c>
      <c r="F96" s="27">
        <f>IF(OR(F$3="",$A96=""),"",IF(COUNTIFS(Solicitudes!$A$3:$A$502,$A96,Solicitudes!$D$3:$D$502,"&lt;="&amp;F$3,Solicitudes!$E$3:$E$502,"&gt;="&amp;F$3,Solicitudes!$G$3:$G$502,"Aprobada",Solicitudes!$L$3:$L$502,"&lt;&gt;Licencia",Solicitudes!$L$3:$L$502,"&lt;&gt;Ausencia")&gt;0,"V",IF(COUNTIFS(Solicitudes!$A$3:$A$502,$A96,Solicitudes!$D$3:$D$502,"&lt;="&amp;F$3,Solicitudes!$E$3:$E$502,"&gt;="&amp;F$3,Solicitudes!$G$3:$G$502,"Aprobada",Solicitudes!$L$3:$L$502,"Licencia")+COUNTIFS(Solicitudes!$A$3:$A$502,$A96,Solicitudes!$D$3:$D$502,"&lt;="&amp;F$3,Solicitudes!$E$3:$E$502,"&gt;="&amp;F$3,Solicitudes!$G$3:$G$502,"Aprobada",Solicitudes!$L$3:$L$502,"Ausencia")&gt;0,"L",IF(COUNTIFS(Solicitudes!$A$3:$A$502,$A96,Solicitudes!$D$3:$D$502,"&lt;="&amp;F$3,Solicitudes!$E$3:$E$502,"&gt;="&amp;F$3,Solicitudes!$G$3:$G$502,"Solicitada")+COUNTIFS(Solicitudes!$A$3:$A$502,$A96,Solicitudes!$D$3:$D$502,"&lt;="&amp;F$3,Solicitudes!$E$3:$E$502,"&gt;="&amp;F$3,Solicitudes!$G$3:$G$502,"Planificada")&gt;0,"P",""))))</f>
        <v/>
      </c>
      <c r="G96" s="27">
        <f>IF(OR(G$3="",$A96=""),"",IF(COUNTIFS(Solicitudes!$A$3:$A$502,$A96,Solicitudes!$D$3:$D$502,"&lt;="&amp;G$3,Solicitudes!$E$3:$E$502,"&gt;="&amp;G$3,Solicitudes!$G$3:$G$502,"Aprobada",Solicitudes!$L$3:$L$502,"&lt;&gt;Licencia",Solicitudes!$L$3:$L$502,"&lt;&gt;Ausencia")&gt;0,"V",IF(COUNTIFS(Solicitudes!$A$3:$A$502,$A96,Solicitudes!$D$3:$D$502,"&lt;="&amp;G$3,Solicitudes!$E$3:$E$502,"&gt;="&amp;G$3,Solicitudes!$G$3:$G$502,"Aprobada",Solicitudes!$L$3:$L$502,"Licencia")+COUNTIFS(Solicitudes!$A$3:$A$502,$A96,Solicitudes!$D$3:$D$502,"&lt;="&amp;G$3,Solicitudes!$E$3:$E$502,"&gt;="&amp;G$3,Solicitudes!$G$3:$G$502,"Aprobada",Solicitudes!$L$3:$L$502,"Ausencia")&gt;0,"L",IF(COUNTIFS(Solicitudes!$A$3:$A$502,$A96,Solicitudes!$D$3:$D$502,"&lt;="&amp;G$3,Solicitudes!$E$3:$E$502,"&gt;="&amp;G$3,Solicitudes!$G$3:$G$502,"Solicitada")+COUNTIFS(Solicitudes!$A$3:$A$502,$A96,Solicitudes!$D$3:$D$502,"&lt;="&amp;G$3,Solicitudes!$E$3:$E$502,"&gt;="&amp;G$3,Solicitudes!$G$3:$G$502,"Planificada")&gt;0,"P",""))))</f>
        <v/>
      </c>
      <c r="H96" s="27">
        <f>IF(OR(H$3="",$A96=""),"",IF(COUNTIFS(Solicitudes!$A$3:$A$502,$A96,Solicitudes!$D$3:$D$502,"&lt;="&amp;H$3,Solicitudes!$E$3:$E$502,"&gt;="&amp;H$3,Solicitudes!$G$3:$G$502,"Aprobada",Solicitudes!$L$3:$L$502,"&lt;&gt;Licencia",Solicitudes!$L$3:$L$502,"&lt;&gt;Ausencia")&gt;0,"V",IF(COUNTIFS(Solicitudes!$A$3:$A$502,$A96,Solicitudes!$D$3:$D$502,"&lt;="&amp;H$3,Solicitudes!$E$3:$E$502,"&gt;="&amp;H$3,Solicitudes!$G$3:$G$502,"Aprobada",Solicitudes!$L$3:$L$502,"Licencia")+COUNTIFS(Solicitudes!$A$3:$A$502,$A96,Solicitudes!$D$3:$D$502,"&lt;="&amp;H$3,Solicitudes!$E$3:$E$502,"&gt;="&amp;H$3,Solicitudes!$G$3:$G$502,"Aprobada",Solicitudes!$L$3:$L$502,"Ausencia")&gt;0,"L",IF(COUNTIFS(Solicitudes!$A$3:$A$502,$A96,Solicitudes!$D$3:$D$502,"&lt;="&amp;H$3,Solicitudes!$E$3:$E$502,"&gt;="&amp;H$3,Solicitudes!$G$3:$G$502,"Solicitada")+COUNTIFS(Solicitudes!$A$3:$A$502,$A96,Solicitudes!$D$3:$D$502,"&lt;="&amp;H$3,Solicitudes!$E$3:$E$502,"&gt;="&amp;H$3,Solicitudes!$G$3:$G$502,"Planificada")&gt;0,"P",""))))</f>
        <v/>
      </c>
      <c r="I96" s="27">
        <f>IF(OR(I$3="",$A96=""),"",IF(COUNTIFS(Solicitudes!$A$3:$A$502,$A96,Solicitudes!$D$3:$D$502,"&lt;="&amp;I$3,Solicitudes!$E$3:$E$502,"&gt;="&amp;I$3,Solicitudes!$G$3:$G$502,"Aprobada",Solicitudes!$L$3:$L$502,"&lt;&gt;Licencia",Solicitudes!$L$3:$L$502,"&lt;&gt;Ausencia")&gt;0,"V",IF(COUNTIFS(Solicitudes!$A$3:$A$502,$A96,Solicitudes!$D$3:$D$502,"&lt;="&amp;I$3,Solicitudes!$E$3:$E$502,"&gt;="&amp;I$3,Solicitudes!$G$3:$G$502,"Aprobada",Solicitudes!$L$3:$L$502,"Licencia")+COUNTIFS(Solicitudes!$A$3:$A$502,$A96,Solicitudes!$D$3:$D$502,"&lt;="&amp;I$3,Solicitudes!$E$3:$E$502,"&gt;="&amp;I$3,Solicitudes!$G$3:$G$502,"Aprobada",Solicitudes!$L$3:$L$502,"Ausencia")&gt;0,"L",IF(COUNTIFS(Solicitudes!$A$3:$A$502,$A96,Solicitudes!$D$3:$D$502,"&lt;="&amp;I$3,Solicitudes!$E$3:$E$502,"&gt;="&amp;I$3,Solicitudes!$G$3:$G$502,"Solicitada")+COUNTIFS(Solicitudes!$A$3:$A$502,$A96,Solicitudes!$D$3:$D$502,"&lt;="&amp;I$3,Solicitudes!$E$3:$E$502,"&gt;="&amp;I$3,Solicitudes!$G$3:$G$502,"Planificada")&gt;0,"P",""))))</f>
        <v/>
      </c>
      <c r="J96" s="27">
        <f>IF(OR(J$3="",$A96=""),"",IF(COUNTIFS(Solicitudes!$A$3:$A$502,$A96,Solicitudes!$D$3:$D$502,"&lt;="&amp;J$3,Solicitudes!$E$3:$E$502,"&gt;="&amp;J$3,Solicitudes!$G$3:$G$502,"Aprobada",Solicitudes!$L$3:$L$502,"&lt;&gt;Licencia",Solicitudes!$L$3:$L$502,"&lt;&gt;Ausencia")&gt;0,"V",IF(COUNTIFS(Solicitudes!$A$3:$A$502,$A96,Solicitudes!$D$3:$D$502,"&lt;="&amp;J$3,Solicitudes!$E$3:$E$502,"&gt;="&amp;J$3,Solicitudes!$G$3:$G$502,"Aprobada",Solicitudes!$L$3:$L$502,"Licencia")+COUNTIFS(Solicitudes!$A$3:$A$502,$A96,Solicitudes!$D$3:$D$502,"&lt;="&amp;J$3,Solicitudes!$E$3:$E$502,"&gt;="&amp;J$3,Solicitudes!$G$3:$G$502,"Aprobada",Solicitudes!$L$3:$L$502,"Ausencia")&gt;0,"L",IF(COUNTIFS(Solicitudes!$A$3:$A$502,$A96,Solicitudes!$D$3:$D$502,"&lt;="&amp;J$3,Solicitudes!$E$3:$E$502,"&gt;="&amp;J$3,Solicitudes!$G$3:$G$502,"Solicitada")+COUNTIFS(Solicitudes!$A$3:$A$502,$A96,Solicitudes!$D$3:$D$502,"&lt;="&amp;J$3,Solicitudes!$E$3:$E$502,"&gt;="&amp;J$3,Solicitudes!$G$3:$G$502,"Planificada")&gt;0,"P",""))))</f>
        <v/>
      </c>
      <c r="K96" s="27">
        <f>IF(OR(K$3="",$A96=""),"",IF(COUNTIFS(Solicitudes!$A$3:$A$502,$A96,Solicitudes!$D$3:$D$502,"&lt;="&amp;K$3,Solicitudes!$E$3:$E$502,"&gt;="&amp;K$3,Solicitudes!$G$3:$G$502,"Aprobada",Solicitudes!$L$3:$L$502,"&lt;&gt;Licencia",Solicitudes!$L$3:$L$502,"&lt;&gt;Ausencia")&gt;0,"V",IF(COUNTIFS(Solicitudes!$A$3:$A$502,$A96,Solicitudes!$D$3:$D$502,"&lt;="&amp;K$3,Solicitudes!$E$3:$E$502,"&gt;="&amp;K$3,Solicitudes!$G$3:$G$502,"Aprobada",Solicitudes!$L$3:$L$502,"Licencia")+COUNTIFS(Solicitudes!$A$3:$A$502,$A96,Solicitudes!$D$3:$D$502,"&lt;="&amp;K$3,Solicitudes!$E$3:$E$502,"&gt;="&amp;K$3,Solicitudes!$G$3:$G$502,"Aprobada",Solicitudes!$L$3:$L$502,"Ausencia")&gt;0,"L",IF(COUNTIFS(Solicitudes!$A$3:$A$502,$A96,Solicitudes!$D$3:$D$502,"&lt;="&amp;K$3,Solicitudes!$E$3:$E$502,"&gt;="&amp;K$3,Solicitudes!$G$3:$G$502,"Solicitada")+COUNTIFS(Solicitudes!$A$3:$A$502,$A96,Solicitudes!$D$3:$D$502,"&lt;="&amp;K$3,Solicitudes!$E$3:$E$502,"&gt;="&amp;K$3,Solicitudes!$G$3:$G$502,"Planificada")&gt;0,"P",""))))</f>
        <v/>
      </c>
      <c r="L96" s="27">
        <f>IF(OR(L$3="",$A96=""),"",IF(COUNTIFS(Solicitudes!$A$3:$A$502,$A96,Solicitudes!$D$3:$D$502,"&lt;="&amp;L$3,Solicitudes!$E$3:$E$502,"&gt;="&amp;L$3,Solicitudes!$G$3:$G$502,"Aprobada",Solicitudes!$L$3:$L$502,"&lt;&gt;Licencia",Solicitudes!$L$3:$L$502,"&lt;&gt;Ausencia")&gt;0,"V",IF(COUNTIFS(Solicitudes!$A$3:$A$502,$A96,Solicitudes!$D$3:$D$502,"&lt;="&amp;L$3,Solicitudes!$E$3:$E$502,"&gt;="&amp;L$3,Solicitudes!$G$3:$G$502,"Aprobada",Solicitudes!$L$3:$L$502,"Licencia")+COUNTIFS(Solicitudes!$A$3:$A$502,$A96,Solicitudes!$D$3:$D$502,"&lt;="&amp;L$3,Solicitudes!$E$3:$E$502,"&gt;="&amp;L$3,Solicitudes!$G$3:$G$502,"Aprobada",Solicitudes!$L$3:$L$502,"Ausencia")&gt;0,"L",IF(COUNTIFS(Solicitudes!$A$3:$A$502,$A96,Solicitudes!$D$3:$D$502,"&lt;="&amp;L$3,Solicitudes!$E$3:$E$502,"&gt;="&amp;L$3,Solicitudes!$G$3:$G$502,"Solicitada")+COUNTIFS(Solicitudes!$A$3:$A$502,$A96,Solicitudes!$D$3:$D$502,"&lt;="&amp;L$3,Solicitudes!$E$3:$E$502,"&gt;="&amp;L$3,Solicitudes!$G$3:$G$502,"Planificada")&gt;0,"P",""))))</f>
        <v/>
      </c>
      <c r="M96" s="27">
        <f>IF(OR(M$3="",$A96=""),"",IF(COUNTIFS(Solicitudes!$A$3:$A$502,$A96,Solicitudes!$D$3:$D$502,"&lt;="&amp;M$3,Solicitudes!$E$3:$E$502,"&gt;="&amp;M$3,Solicitudes!$G$3:$G$502,"Aprobada",Solicitudes!$L$3:$L$502,"&lt;&gt;Licencia",Solicitudes!$L$3:$L$502,"&lt;&gt;Ausencia")&gt;0,"V",IF(COUNTIFS(Solicitudes!$A$3:$A$502,$A96,Solicitudes!$D$3:$D$502,"&lt;="&amp;M$3,Solicitudes!$E$3:$E$502,"&gt;="&amp;M$3,Solicitudes!$G$3:$G$502,"Aprobada",Solicitudes!$L$3:$L$502,"Licencia")+COUNTIFS(Solicitudes!$A$3:$A$502,$A96,Solicitudes!$D$3:$D$502,"&lt;="&amp;M$3,Solicitudes!$E$3:$E$502,"&gt;="&amp;M$3,Solicitudes!$G$3:$G$502,"Aprobada",Solicitudes!$L$3:$L$502,"Ausencia")&gt;0,"L",IF(COUNTIFS(Solicitudes!$A$3:$A$502,$A96,Solicitudes!$D$3:$D$502,"&lt;="&amp;M$3,Solicitudes!$E$3:$E$502,"&gt;="&amp;M$3,Solicitudes!$G$3:$G$502,"Solicitada")+COUNTIFS(Solicitudes!$A$3:$A$502,$A96,Solicitudes!$D$3:$D$502,"&lt;="&amp;M$3,Solicitudes!$E$3:$E$502,"&gt;="&amp;M$3,Solicitudes!$G$3:$G$502,"Planificada")&gt;0,"P",""))))</f>
        <v/>
      </c>
      <c r="N96" s="27">
        <f>IF(OR(N$3="",$A96=""),"",IF(COUNTIFS(Solicitudes!$A$3:$A$502,$A96,Solicitudes!$D$3:$D$502,"&lt;="&amp;N$3,Solicitudes!$E$3:$E$502,"&gt;="&amp;N$3,Solicitudes!$G$3:$G$502,"Aprobada",Solicitudes!$L$3:$L$502,"&lt;&gt;Licencia",Solicitudes!$L$3:$L$502,"&lt;&gt;Ausencia")&gt;0,"V",IF(COUNTIFS(Solicitudes!$A$3:$A$502,$A96,Solicitudes!$D$3:$D$502,"&lt;="&amp;N$3,Solicitudes!$E$3:$E$502,"&gt;="&amp;N$3,Solicitudes!$G$3:$G$502,"Aprobada",Solicitudes!$L$3:$L$502,"Licencia")+COUNTIFS(Solicitudes!$A$3:$A$502,$A96,Solicitudes!$D$3:$D$502,"&lt;="&amp;N$3,Solicitudes!$E$3:$E$502,"&gt;="&amp;N$3,Solicitudes!$G$3:$G$502,"Aprobada",Solicitudes!$L$3:$L$502,"Ausencia")&gt;0,"L",IF(COUNTIFS(Solicitudes!$A$3:$A$502,$A96,Solicitudes!$D$3:$D$502,"&lt;="&amp;N$3,Solicitudes!$E$3:$E$502,"&gt;="&amp;N$3,Solicitudes!$G$3:$G$502,"Solicitada")+COUNTIFS(Solicitudes!$A$3:$A$502,$A96,Solicitudes!$D$3:$D$502,"&lt;="&amp;N$3,Solicitudes!$E$3:$E$502,"&gt;="&amp;N$3,Solicitudes!$G$3:$G$502,"Planificada")&gt;0,"P",""))))</f>
        <v/>
      </c>
      <c r="O96" s="27">
        <f>IF(OR(O$3="",$A96=""),"",IF(COUNTIFS(Solicitudes!$A$3:$A$502,$A96,Solicitudes!$D$3:$D$502,"&lt;="&amp;O$3,Solicitudes!$E$3:$E$502,"&gt;="&amp;O$3,Solicitudes!$G$3:$G$502,"Aprobada",Solicitudes!$L$3:$L$502,"&lt;&gt;Licencia",Solicitudes!$L$3:$L$502,"&lt;&gt;Ausencia")&gt;0,"V",IF(COUNTIFS(Solicitudes!$A$3:$A$502,$A96,Solicitudes!$D$3:$D$502,"&lt;="&amp;O$3,Solicitudes!$E$3:$E$502,"&gt;="&amp;O$3,Solicitudes!$G$3:$G$502,"Aprobada",Solicitudes!$L$3:$L$502,"Licencia")+COUNTIFS(Solicitudes!$A$3:$A$502,$A96,Solicitudes!$D$3:$D$502,"&lt;="&amp;O$3,Solicitudes!$E$3:$E$502,"&gt;="&amp;O$3,Solicitudes!$G$3:$G$502,"Aprobada",Solicitudes!$L$3:$L$502,"Ausencia")&gt;0,"L",IF(COUNTIFS(Solicitudes!$A$3:$A$502,$A96,Solicitudes!$D$3:$D$502,"&lt;="&amp;O$3,Solicitudes!$E$3:$E$502,"&gt;="&amp;O$3,Solicitudes!$G$3:$G$502,"Solicitada")+COUNTIFS(Solicitudes!$A$3:$A$502,$A96,Solicitudes!$D$3:$D$502,"&lt;="&amp;O$3,Solicitudes!$E$3:$E$502,"&gt;="&amp;O$3,Solicitudes!$G$3:$G$502,"Planificada")&gt;0,"P",""))))</f>
        <v/>
      </c>
      <c r="P96" s="27">
        <f>IF(OR(P$3="",$A96=""),"",IF(COUNTIFS(Solicitudes!$A$3:$A$502,$A96,Solicitudes!$D$3:$D$502,"&lt;="&amp;P$3,Solicitudes!$E$3:$E$502,"&gt;="&amp;P$3,Solicitudes!$G$3:$G$502,"Aprobada",Solicitudes!$L$3:$L$502,"&lt;&gt;Licencia",Solicitudes!$L$3:$L$502,"&lt;&gt;Ausencia")&gt;0,"V",IF(COUNTIFS(Solicitudes!$A$3:$A$502,$A96,Solicitudes!$D$3:$D$502,"&lt;="&amp;P$3,Solicitudes!$E$3:$E$502,"&gt;="&amp;P$3,Solicitudes!$G$3:$G$502,"Aprobada",Solicitudes!$L$3:$L$502,"Licencia")+COUNTIFS(Solicitudes!$A$3:$A$502,$A96,Solicitudes!$D$3:$D$502,"&lt;="&amp;P$3,Solicitudes!$E$3:$E$502,"&gt;="&amp;P$3,Solicitudes!$G$3:$G$502,"Aprobada",Solicitudes!$L$3:$L$502,"Ausencia")&gt;0,"L",IF(COUNTIFS(Solicitudes!$A$3:$A$502,$A96,Solicitudes!$D$3:$D$502,"&lt;="&amp;P$3,Solicitudes!$E$3:$E$502,"&gt;="&amp;P$3,Solicitudes!$G$3:$G$502,"Solicitada")+COUNTIFS(Solicitudes!$A$3:$A$502,$A96,Solicitudes!$D$3:$D$502,"&lt;="&amp;P$3,Solicitudes!$E$3:$E$502,"&gt;="&amp;P$3,Solicitudes!$G$3:$G$502,"Planificada")&gt;0,"P",""))))</f>
        <v/>
      </c>
      <c r="Q96" s="27">
        <f>IF(OR(Q$3="",$A96=""),"",IF(COUNTIFS(Solicitudes!$A$3:$A$502,$A96,Solicitudes!$D$3:$D$502,"&lt;="&amp;Q$3,Solicitudes!$E$3:$E$502,"&gt;="&amp;Q$3,Solicitudes!$G$3:$G$502,"Aprobada",Solicitudes!$L$3:$L$502,"&lt;&gt;Licencia",Solicitudes!$L$3:$L$502,"&lt;&gt;Ausencia")&gt;0,"V",IF(COUNTIFS(Solicitudes!$A$3:$A$502,$A96,Solicitudes!$D$3:$D$502,"&lt;="&amp;Q$3,Solicitudes!$E$3:$E$502,"&gt;="&amp;Q$3,Solicitudes!$G$3:$G$502,"Aprobada",Solicitudes!$L$3:$L$502,"Licencia")+COUNTIFS(Solicitudes!$A$3:$A$502,$A96,Solicitudes!$D$3:$D$502,"&lt;="&amp;Q$3,Solicitudes!$E$3:$E$502,"&gt;="&amp;Q$3,Solicitudes!$G$3:$G$502,"Aprobada",Solicitudes!$L$3:$L$502,"Ausencia")&gt;0,"L",IF(COUNTIFS(Solicitudes!$A$3:$A$502,$A96,Solicitudes!$D$3:$D$502,"&lt;="&amp;Q$3,Solicitudes!$E$3:$E$502,"&gt;="&amp;Q$3,Solicitudes!$G$3:$G$502,"Solicitada")+COUNTIFS(Solicitudes!$A$3:$A$502,$A96,Solicitudes!$D$3:$D$502,"&lt;="&amp;Q$3,Solicitudes!$E$3:$E$502,"&gt;="&amp;Q$3,Solicitudes!$G$3:$G$502,"Planificada")&gt;0,"P",""))))</f>
        <v/>
      </c>
      <c r="R96" s="27">
        <f>IF(OR(R$3="",$A96=""),"",IF(COUNTIFS(Solicitudes!$A$3:$A$502,$A96,Solicitudes!$D$3:$D$502,"&lt;="&amp;R$3,Solicitudes!$E$3:$E$502,"&gt;="&amp;R$3,Solicitudes!$G$3:$G$502,"Aprobada",Solicitudes!$L$3:$L$502,"&lt;&gt;Licencia",Solicitudes!$L$3:$L$502,"&lt;&gt;Ausencia")&gt;0,"V",IF(COUNTIFS(Solicitudes!$A$3:$A$502,$A96,Solicitudes!$D$3:$D$502,"&lt;="&amp;R$3,Solicitudes!$E$3:$E$502,"&gt;="&amp;R$3,Solicitudes!$G$3:$G$502,"Aprobada",Solicitudes!$L$3:$L$502,"Licencia")+COUNTIFS(Solicitudes!$A$3:$A$502,$A96,Solicitudes!$D$3:$D$502,"&lt;="&amp;R$3,Solicitudes!$E$3:$E$502,"&gt;="&amp;R$3,Solicitudes!$G$3:$G$502,"Aprobada",Solicitudes!$L$3:$L$502,"Ausencia")&gt;0,"L",IF(COUNTIFS(Solicitudes!$A$3:$A$502,$A96,Solicitudes!$D$3:$D$502,"&lt;="&amp;R$3,Solicitudes!$E$3:$E$502,"&gt;="&amp;R$3,Solicitudes!$G$3:$G$502,"Solicitada")+COUNTIFS(Solicitudes!$A$3:$A$502,$A96,Solicitudes!$D$3:$D$502,"&lt;="&amp;R$3,Solicitudes!$E$3:$E$502,"&gt;="&amp;R$3,Solicitudes!$G$3:$G$502,"Planificada")&gt;0,"P",""))))</f>
        <v/>
      </c>
      <c r="S96" s="27">
        <f>IF(OR(S$3="",$A96=""),"",IF(COUNTIFS(Solicitudes!$A$3:$A$502,$A96,Solicitudes!$D$3:$D$502,"&lt;="&amp;S$3,Solicitudes!$E$3:$E$502,"&gt;="&amp;S$3,Solicitudes!$G$3:$G$502,"Aprobada",Solicitudes!$L$3:$L$502,"&lt;&gt;Licencia",Solicitudes!$L$3:$L$502,"&lt;&gt;Ausencia")&gt;0,"V",IF(COUNTIFS(Solicitudes!$A$3:$A$502,$A96,Solicitudes!$D$3:$D$502,"&lt;="&amp;S$3,Solicitudes!$E$3:$E$502,"&gt;="&amp;S$3,Solicitudes!$G$3:$G$502,"Aprobada",Solicitudes!$L$3:$L$502,"Licencia")+COUNTIFS(Solicitudes!$A$3:$A$502,$A96,Solicitudes!$D$3:$D$502,"&lt;="&amp;S$3,Solicitudes!$E$3:$E$502,"&gt;="&amp;S$3,Solicitudes!$G$3:$G$502,"Aprobada",Solicitudes!$L$3:$L$502,"Ausencia")&gt;0,"L",IF(COUNTIFS(Solicitudes!$A$3:$A$502,$A96,Solicitudes!$D$3:$D$502,"&lt;="&amp;S$3,Solicitudes!$E$3:$E$502,"&gt;="&amp;S$3,Solicitudes!$G$3:$G$502,"Solicitada")+COUNTIFS(Solicitudes!$A$3:$A$502,$A96,Solicitudes!$D$3:$D$502,"&lt;="&amp;S$3,Solicitudes!$E$3:$E$502,"&gt;="&amp;S$3,Solicitudes!$G$3:$G$502,"Planificada")&gt;0,"P",""))))</f>
        <v/>
      </c>
      <c r="T96" s="27">
        <f>IF(OR(T$3="",$A96=""),"",IF(COUNTIFS(Solicitudes!$A$3:$A$502,$A96,Solicitudes!$D$3:$D$502,"&lt;="&amp;T$3,Solicitudes!$E$3:$E$502,"&gt;="&amp;T$3,Solicitudes!$G$3:$G$502,"Aprobada",Solicitudes!$L$3:$L$502,"&lt;&gt;Licencia",Solicitudes!$L$3:$L$502,"&lt;&gt;Ausencia")&gt;0,"V",IF(COUNTIFS(Solicitudes!$A$3:$A$502,$A96,Solicitudes!$D$3:$D$502,"&lt;="&amp;T$3,Solicitudes!$E$3:$E$502,"&gt;="&amp;T$3,Solicitudes!$G$3:$G$502,"Aprobada",Solicitudes!$L$3:$L$502,"Licencia")+COUNTIFS(Solicitudes!$A$3:$A$502,$A96,Solicitudes!$D$3:$D$502,"&lt;="&amp;T$3,Solicitudes!$E$3:$E$502,"&gt;="&amp;T$3,Solicitudes!$G$3:$G$502,"Aprobada",Solicitudes!$L$3:$L$502,"Ausencia")&gt;0,"L",IF(COUNTIFS(Solicitudes!$A$3:$A$502,$A96,Solicitudes!$D$3:$D$502,"&lt;="&amp;T$3,Solicitudes!$E$3:$E$502,"&gt;="&amp;T$3,Solicitudes!$G$3:$G$502,"Solicitada")+COUNTIFS(Solicitudes!$A$3:$A$502,$A96,Solicitudes!$D$3:$D$502,"&lt;="&amp;T$3,Solicitudes!$E$3:$E$502,"&gt;="&amp;T$3,Solicitudes!$G$3:$G$502,"Planificada")&gt;0,"P",""))))</f>
        <v/>
      </c>
      <c r="U96" s="27">
        <f>IF(OR(U$3="",$A96=""),"",IF(COUNTIFS(Solicitudes!$A$3:$A$502,$A96,Solicitudes!$D$3:$D$502,"&lt;="&amp;U$3,Solicitudes!$E$3:$E$502,"&gt;="&amp;U$3,Solicitudes!$G$3:$G$502,"Aprobada",Solicitudes!$L$3:$L$502,"&lt;&gt;Licencia",Solicitudes!$L$3:$L$502,"&lt;&gt;Ausencia")&gt;0,"V",IF(COUNTIFS(Solicitudes!$A$3:$A$502,$A96,Solicitudes!$D$3:$D$502,"&lt;="&amp;U$3,Solicitudes!$E$3:$E$502,"&gt;="&amp;U$3,Solicitudes!$G$3:$G$502,"Aprobada",Solicitudes!$L$3:$L$502,"Licencia")+COUNTIFS(Solicitudes!$A$3:$A$502,$A96,Solicitudes!$D$3:$D$502,"&lt;="&amp;U$3,Solicitudes!$E$3:$E$502,"&gt;="&amp;U$3,Solicitudes!$G$3:$G$502,"Aprobada",Solicitudes!$L$3:$L$502,"Ausencia")&gt;0,"L",IF(COUNTIFS(Solicitudes!$A$3:$A$502,$A96,Solicitudes!$D$3:$D$502,"&lt;="&amp;U$3,Solicitudes!$E$3:$E$502,"&gt;="&amp;U$3,Solicitudes!$G$3:$G$502,"Solicitada")+COUNTIFS(Solicitudes!$A$3:$A$502,$A96,Solicitudes!$D$3:$D$502,"&lt;="&amp;U$3,Solicitudes!$E$3:$E$502,"&gt;="&amp;U$3,Solicitudes!$G$3:$G$502,"Planificada")&gt;0,"P",""))))</f>
        <v/>
      </c>
      <c r="V96" s="27">
        <f>IF(OR(V$3="",$A96=""),"",IF(COUNTIFS(Solicitudes!$A$3:$A$502,$A96,Solicitudes!$D$3:$D$502,"&lt;="&amp;V$3,Solicitudes!$E$3:$E$502,"&gt;="&amp;V$3,Solicitudes!$G$3:$G$502,"Aprobada",Solicitudes!$L$3:$L$502,"&lt;&gt;Licencia",Solicitudes!$L$3:$L$502,"&lt;&gt;Ausencia")&gt;0,"V",IF(COUNTIFS(Solicitudes!$A$3:$A$502,$A96,Solicitudes!$D$3:$D$502,"&lt;="&amp;V$3,Solicitudes!$E$3:$E$502,"&gt;="&amp;V$3,Solicitudes!$G$3:$G$502,"Aprobada",Solicitudes!$L$3:$L$502,"Licencia")+COUNTIFS(Solicitudes!$A$3:$A$502,$A96,Solicitudes!$D$3:$D$502,"&lt;="&amp;V$3,Solicitudes!$E$3:$E$502,"&gt;="&amp;V$3,Solicitudes!$G$3:$G$502,"Aprobada",Solicitudes!$L$3:$L$502,"Ausencia")&gt;0,"L",IF(COUNTIFS(Solicitudes!$A$3:$A$502,$A96,Solicitudes!$D$3:$D$502,"&lt;="&amp;V$3,Solicitudes!$E$3:$E$502,"&gt;="&amp;V$3,Solicitudes!$G$3:$G$502,"Solicitada")+COUNTIFS(Solicitudes!$A$3:$A$502,$A96,Solicitudes!$D$3:$D$502,"&lt;="&amp;V$3,Solicitudes!$E$3:$E$502,"&gt;="&amp;V$3,Solicitudes!$G$3:$G$502,"Planificada")&gt;0,"P",""))))</f>
        <v/>
      </c>
      <c r="W96" s="27">
        <f>IF(OR(W$3="",$A96=""),"",IF(COUNTIFS(Solicitudes!$A$3:$A$502,$A96,Solicitudes!$D$3:$D$502,"&lt;="&amp;W$3,Solicitudes!$E$3:$E$502,"&gt;="&amp;W$3,Solicitudes!$G$3:$G$502,"Aprobada",Solicitudes!$L$3:$L$502,"&lt;&gt;Licencia",Solicitudes!$L$3:$L$502,"&lt;&gt;Ausencia")&gt;0,"V",IF(COUNTIFS(Solicitudes!$A$3:$A$502,$A96,Solicitudes!$D$3:$D$502,"&lt;="&amp;W$3,Solicitudes!$E$3:$E$502,"&gt;="&amp;W$3,Solicitudes!$G$3:$G$502,"Aprobada",Solicitudes!$L$3:$L$502,"Licencia")+COUNTIFS(Solicitudes!$A$3:$A$502,$A96,Solicitudes!$D$3:$D$502,"&lt;="&amp;W$3,Solicitudes!$E$3:$E$502,"&gt;="&amp;W$3,Solicitudes!$G$3:$G$502,"Aprobada",Solicitudes!$L$3:$L$502,"Ausencia")&gt;0,"L",IF(COUNTIFS(Solicitudes!$A$3:$A$502,$A96,Solicitudes!$D$3:$D$502,"&lt;="&amp;W$3,Solicitudes!$E$3:$E$502,"&gt;="&amp;W$3,Solicitudes!$G$3:$G$502,"Solicitada")+COUNTIFS(Solicitudes!$A$3:$A$502,$A96,Solicitudes!$D$3:$D$502,"&lt;="&amp;W$3,Solicitudes!$E$3:$E$502,"&gt;="&amp;W$3,Solicitudes!$G$3:$G$502,"Planificada")&gt;0,"P",""))))</f>
        <v/>
      </c>
      <c r="X96" s="27">
        <f>IF(OR(X$3="",$A96=""),"",IF(COUNTIFS(Solicitudes!$A$3:$A$502,$A96,Solicitudes!$D$3:$D$502,"&lt;="&amp;X$3,Solicitudes!$E$3:$E$502,"&gt;="&amp;X$3,Solicitudes!$G$3:$G$502,"Aprobada",Solicitudes!$L$3:$L$502,"&lt;&gt;Licencia",Solicitudes!$L$3:$L$502,"&lt;&gt;Ausencia")&gt;0,"V",IF(COUNTIFS(Solicitudes!$A$3:$A$502,$A96,Solicitudes!$D$3:$D$502,"&lt;="&amp;X$3,Solicitudes!$E$3:$E$502,"&gt;="&amp;X$3,Solicitudes!$G$3:$G$502,"Aprobada",Solicitudes!$L$3:$L$502,"Licencia")+COUNTIFS(Solicitudes!$A$3:$A$502,$A96,Solicitudes!$D$3:$D$502,"&lt;="&amp;X$3,Solicitudes!$E$3:$E$502,"&gt;="&amp;X$3,Solicitudes!$G$3:$G$502,"Aprobada",Solicitudes!$L$3:$L$502,"Ausencia")&gt;0,"L",IF(COUNTIFS(Solicitudes!$A$3:$A$502,$A96,Solicitudes!$D$3:$D$502,"&lt;="&amp;X$3,Solicitudes!$E$3:$E$502,"&gt;="&amp;X$3,Solicitudes!$G$3:$G$502,"Solicitada")+COUNTIFS(Solicitudes!$A$3:$A$502,$A96,Solicitudes!$D$3:$D$502,"&lt;="&amp;X$3,Solicitudes!$E$3:$E$502,"&gt;="&amp;X$3,Solicitudes!$G$3:$G$502,"Planificada")&gt;0,"P",""))))</f>
        <v/>
      </c>
      <c r="Y96" s="27">
        <f>IF(OR(Y$3="",$A96=""),"",IF(COUNTIFS(Solicitudes!$A$3:$A$502,$A96,Solicitudes!$D$3:$D$502,"&lt;="&amp;Y$3,Solicitudes!$E$3:$E$502,"&gt;="&amp;Y$3,Solicitudes!$G$3:$G$502,"Aprobada",Solicitudes!$L$3:$L$502,"&lt;&gt;Licencia",Solicitudes!$L$3:$L$502,"&lt;&gt;Ausencia")&gt;0,"V",IF(COUNTIFS(Solicitudes!$A$3:$A$502,$A96,Solicitudes!$D$3:$D$502,"&lt;="&amp;Y$3,Solicitudes!$E$3:$E$502,"&gt;="&amp;Y$3,Solicitudes!$G$3:$G$502,"Aprobada",Solicitudes!$L$3:$L$502,"Licencia")+COUNTIFS(Solicitudes!$A$3:$A$502,$A96,Solicitudes!$D$3:$D$502,"&lt;="&amp;Y$3,Solicitudes!$E$3:$E$502,"&gt;="&amp;Y$3,Solicitudes!$G$3:$G$502,"Aprobada",Solicitudes!$L$3:$L$502,"Ausencia")&gt;0,"L",IF(COUNTIFS(Solicitudes!$A$3:$A$502,$A96,Solicitudes!$D$3:$D$502,"&lt;="&amp;Y$3,Solicitudes!$E$3:$E$502,"&gt;="&amp;Y$3,Solicitudes!$G$3:$G$502,"Solicitada")+COUNTIFS(Solicitudes!$A$3:$A$502,$A96,Solicitudes!$D$3:$D$502,"&lt;="&amp;Y$3,Solicitudes!$E$3:$E$502,"&gt;="&amp;Y$3,Solicitudes!$G$3:$G$502,"Planificada")&gt;0,"P",""))))</f>
        <v/>
      </c>
      <c r="Z96" s="27">
        <f>IF(OR(Z$3="",$A96=""),"",IF(COUNTIFS(Solicitudes!$A$3:$A$502,$A96,Solicitudes!$D$3:$D$502,"&lt;="&amp;Z$3,Solicitudes!$E$3:$E$502,"&gt;="&amp;Z$3,Solicitudes!$G$3:$G$502,"Aprobada",Solicitudes!$L$3:$L$502,"&lt;&gt;Licencia",Solicitudes!$L$3:$L$502,"&lt;&gt;Ausencia")&gt;0,"V",IF(COUNTIFS(Solicitudes!$A$3:$A$502,$A96,Solicitudes!$D$3:$D$502,"&lt;="&amp;Z$3,Solicitudes!$E$3:$E$502,"&gt;="&amp;Z$3,Solicitudes!$G$3:$G$502,"Aprobada",Solicitudes!$L$3:$L$502,"Licencia")+COUNTIFS(Solicitudes!$A$3:$A$502,$A96,Solicitudes!$D$3:$D$502,"&lt;="&amp;Z$3,Solicitudes!$E$3:$E$502,"&gt;="&amp;Z$3,Solicitudes!$G$3:$G$502,"Aprobada",Solicitudes!$L$3:$L$502,"Ausencia")&gt;0,"L",IF(COUNTIFS(Solicitudes!$A$3:$A$502,$A96,Solicitudes!$D$3:$D$502,"&lt;="&amp;Z$3,Solicitudes!$E$3:$E$502,"&gt;="&amp;Z$3,Solicitudes!$G$3:$G$502,"Solicitada")+COUNTIFS(Solicitudes!$A$3:$A$502,$A96,Solicitudes!$D$3:$D$502,"&lt;="&amp;Z$3,Solicitudes!$E$3:$E$502,"&gt;="&amp;Z$3,Solicitudes!$G$3:$G$502,"Planificada")&gt;0,"P",""))))</f>
        <v/>
      </c>
      <c r="AA96" s="27">
        <f>IF(OR(AA$3="",$A96=""),"",IF(COUNTIFS(Solicitudes!$A$3:$A$502,$A96,Solicitudes!$D$3:$D$502,"&lt;="&amp;AA$3,Solicitudes!$E$3:$E$502,"&gt;="&amp;AA$3,Solicitudes!$G$3:$G$502,"Aprobada",Solicitudes!$L$3:$L$502,"&lt;&gt;Licencia",Solicitudes!$L$3:$L$502,"&lt;&gt;Ausencia")&gt;0,"V",IF(COUNTIFS(Solicitudes!$A$3:$A$502,$A96,Solicitudes!$D$3:$D$502,"&lt;="&amp;AA$3,Solicitudes!$E$3:$E$502,"&gt;="&amp;AA$3,Solicitudes!$G$3:$G$502,"Aprobada",Solicitudes!$L$3:$L$502,"Licencia")+COUNTIFS(Solicitudes!$A$3:$A$502,$A96,Solicitudes!$D$3:$D$502,"&lt;="&amp;AA$3,Solicitudes!$E$3:$E$502,"&gt;="&amp;AA$3,Solicitudes!$G$3:$G$502,"Aprobada",Solicitudes!$L$3:$L$502,"Ausencia")&gt;0,"L",IF(COUNTIFS(Solicitudes!$A$3:$A$502,$A96,Solicitudes!$D$3:$D$502,"&lt;="&amp;AA$3,Solicitudes!$E$3:$E$502,"&gt;="&amp;AA$3,Solicitudes!$G$3:$G$502,"Solicitada")+COUNTIFS(Solicitudes!$A$3:$A$502,$A96,Solicitudes!$D$3:$D$502,"&lt;="&amp;AA$3,Solicitudes!$E$3:$E$502,"&gt;="&amp;AA$3,Solicitudes!$G$3:$G$502,"Planificada")&gt;0,"P",""))))</f>
        <v/>
      </c>
      <c r="AB96" s="27">
        <f>IF(OR(AB$3="",$A96=""),"",IF(COUNTIFS(Solicitudes!$A$3:$A$502,$A96,Solicitudes!$D$3:$D$502,"&lt;="&amp;AB$3,Solicitudes!$E$3:$E$502,"&gt;="&amp;AB$3,Solicitudes!$G$3:$G$502,"Aprobada",Solicitudes!$L$3:$L$502,"&lt;&gt;Licencia",Solicitudes!$L$3:$L$502,"&lt;&gt;Ausencia")&gt;0,"V",IF(COUNTIFS(Solicitudes!$A$3:$A$502,$A96,Solicitudes!$D$3:$D$502,"&lt;="&amp;AB$3,Solicitudes!$E$3:$E$502,"&gt;="&amp;AB$3,Solicitudes!$G$3:$G$502,"Aprobada",Solicitudes!$L$3:$L$502,"Licencia")+COUNTIFS(Solicitudes!$A$3:$A$502,$A96,Solicitudes!$D$3:$D$502,"&lt;="&amp;AB$3,Solicitudes!$E$3:$E$502,"&gt;="&amp;AB$3,Solicitudes!$G$3:$G$502,"Aprobada",Solicitudes!$L$3:$L$502,"Ausencia")&gt;0,"L",IF(COUNTIFS(Solicitudes!$A$3:$A$502,$A96,Solicitudes!$D$3:$D$502,"&lt;="&amp;AB$3,Solicitudes!$E$3:$E$502,"&gt;="&amp;AB$3,Solicitudes!$G$3:$G$502,"Solicitada")+COUNTIFS(Solicitudes!$A$3:$A$502,$A96,Solicitudes!$D$3:$D$502,"&lt;="&amp;AB$3,Solicitudes!$E$3:$E$502,"&gt;="&amp;AB$3,Solicitudes!$G$3:$G$502,"Planificada")&gt;0,"P",""))))</f>
        <v/>
      </c>
      <c r="AC96" s="27">
        <f>IF(OR(AC$3="",$A96=""),"",IF(COUNTIFS(Solicitudes!$A$3:$A$502,$A96,Solicitudes!$D$3:$D$502,"&lt;="&amp;AC$3,Solicitudes!$E$3:$E$502,"&gt;="&amp;AC$3,Solicitudes!$G$3:$G$502,"Aprobada",Solicitudes!$L$3:$L$502,"&lt;&gt;Licencia",Solicitudes!$L$3:$L$502,"&lt;&gt;Ausencia")&gt;0,"V",IF(COUNTIFS(Solicitudes!$A$3:$A$502,$A96,Solicitudes!$D$3:$D$502,"&lt;="&amp;AC$3,Solicitudes!$E$3:$E$502,"&gt;="&amp;AC$3,Solicitudes!$G$3:$G$502,"Aprobada",Solicitudes!$L$3:$L$502,"Licencia")+COUNTIFS(Solicitudes!$A$3:$A$502,$A96,Solicitudes!$D$3:$D$502,"&lt;="&amp;AC$3,Solicitudes!$E$3:$E$502,"&gt;="&amp;AC$3,Solicitudes!$G$3:$G$502,"Aprobada",Solicitudes!$L$3:$L$502,"Ausencia")&gt;0,"L",IF(COUNTIFS(Solicitudes!$A$3:$A$502,$A96,Solicitudes!$D$3:$D$502,"&lt;="&amp;AC$3,Solicitudes!$E$3:$E$502,"&gt;="&amp;AC$3,Solicitudes!$G$3:$G$502,"Solicitada")+COUNTIFS(Solicitudes!$A$3:$A$502,$A96,Solicitudes!$D$3:$D$502,"&lt;="&amp;AC$3,Solicitudes!$E$3:$E$502,"&gt;="&amp;AC$3,Solicitudes!$G$3:$G$502,"Planificada")&gt;0,"P",""))))</f>
        <v/>
      </c>
      <c r="AD96" s="27">
        <f>IF(OR(AD$3="",$A96=""),"",IF(COUNTIFS(Solicitudes!$A$3:$A$502,$A96,Solicitudes!$D$3:$D$502,"&lt;="&amp;AD$3,Solicitudes!$E$3:$E$502,"&gt;="&amp;AD$3,Solicitudes!$G$3:$G$502,"Aprobada",Solicitudes!$L$3:$L$502,"&lt;&gt;Licencia",Solicitudes!$L$3:$L$502,"&lt;&gt;Ausencia")&gt;0,"V",IF(COUNTIFS(Solicitudes!$A$3:$A$502,$A96,Solicitudes!$D$3:$D$502,"&lt;="&amp;AD$3,Solicitudes!$E$3:$E$502,"&gt;="&amp;AD$3,Solicitudes!$G$3:$G$502,"Aprobada",Solicitudes!$L$3:$L$502,"Licencia")+COUNTIFS(Solicitudes!$A$3:$A$502,$A96,Solicitudes!$D$3:$D$502,"&lt;="&amp;AD$3,Solicitudes!$E$3:$E$502,"&gt;="&amp;AD$3,Solicitudes!$G$3:$G$502,"Aprobada",Solicitudes!$L$3:$L$502,"Ausencia")&gt;0,"L",IF(COUNTIFS(Solicitudes!$A$3:$A$502,$A96,Solicitudes!$D$3:$D$502,"&lt;="&amp;AD$3,Solicitudes!$E$3:$E$502,"&gt;="&amp;AD$3,Solicitudes!$G$3:$G$502,"Solicitada")+COUNTIFS(Solicitudes!$A$3:$A$502,$A96,Solicitudes!$D$3:$D$502,"&lt;="&amp;AD$3,Solicitudes!$E$3:$E$502,"&gt;="&amp;AD$3,Solicitudes!$G$3:$G$502,"Planificada")&gt;0,"P",""))))</f>
        <v/>
      </c>
      <c r="AE96" s="27">
        <f>IF(OR(AE$3="",$A96=""),"",IF(COUNTIFS(Solicitudes!$A$3:$A$502,$A96,Solicitudes!$D$3:$D$502,"&lt;="&amp;AE$3,Solicitudes!$E$3:$E$502,"&gt;="&amp;AE$3,Solicitudes!$G$3:$G$502,"Aprobada",Solicitudes!$L$3:$L$502,"&lt;&gt;Licencia",Solicitudes!$L$3:$L$502,"&lt;&gt;Ausencia")&gt;0,"V",IF(COUNTIFS(Solicitudes!$A$3:$A$502,$A96,Solicitudes!$D$3:$D$502,"&lt;="&amp;AE$3,Solicitudes!$E$3:$E$502,"&gt;="&amp;AE$3,Solicitudes!$G$3:$G$502,"Aprobada",Solicitudes!$L$3:$L$502,"Licencia")+COUNTIFS(Solicitudes!$A$3:$A$502,$A96,Solicitudes!$D$3:$D$502,"&lt;="&amp;AE$3,Solicitudes!$E$3:$E$502,"&gt;="&amp;AE$3,Solicitudes!$G$3:$G$502,"Aprobada",Solicitudes!$L$3:$L$502,"Ausencia")&gt;0,"L",IF(COUNTIFS(Solicitudes!$A$3:$A$502,$A96,Solicitudes!$D$3:$D$502,"&lt;="&amp;AE$3,Solicitudes!$E$3:$E$502,"&gt;="&amp;AE$3,Solicitudes!$G$3:$G$502,"Solicitada")+COUNTIFS(Solicitudes!$A$3:$A$502,$A96,Solicitudes!$D$3:$D$502,"&lt;="&amp;AE$3,Solicitudes!$E$3:$E$502,"&gt;="&amp;AE$3,Solicitudes!$G$3:$G$502,"Planificada")&gt;0,"P",""))))</f>
        <v/>
      </c>
      <c r="AF96" s="27">
        <f>IF(OR(AF$3="",$A96=""),"",IF(COUNTIFS(Solicitudes!$A$3:$A$502,$A96,Solicitudes!$D$3:$D$502,"&lt;="&amp;AF$3,Solicitudes!$E$3:$E$502,"&gt;="&amp;AF$3,Solicitudes!$G$3:$G$502,"Aprobada",Solicitudes!$L$3:$L$502,"&lt;&gt;Licencia",Solicitudes!$L$3:$L$502,"&lt;&gt;Ausencia")&gt;0,"V",IF(COUNTIFS(Solicitudes!$A$3:$A$502,$A96,Solicitudes!$D$3:$D$502,"&lt;="&amp;AF$3,Solicitudes!$E$3:$E$502,"&gt;="&amp;AF$3,Solicitudes!$G$3:$G$502,"Aprobada",Solicitudes!$L$3:$L$502,"Licencia")+COUNTIFS(Solicitudes!$A$3:$A$502,$A96,Solicitudes!$D$3:$D$502,"&lt;="&amp;AF$3,Solicitudes!$E$3:$E$502,"&gt;="&amp;AF$3,Solicitudes!$G$3:$G$502,"Aprobada",Solicitudes!$L$3:$L$502,"Ausencia")&gt;0,"L",IF(COUNTIFS(Solicitudes!$A$3:$A$502,$A96,Solicitudes!$D$3:$D$502,"&lt;="&amp;AF$3,Solicitudes!$E$3:$E$502,"&gt;="&amp;AF$3,Solicitudes!$G$3:$G$502,"Solicitada")+COUNTIFS(Solicitudes!$A$3:$A$502,$A96,Solicitudes!$D$3:$D$502,"&lt;="&amp;AF$3,Solicitudes!$E$3:$E$502,"&gt;="&amp;AF$3,Solicitudes!$G$3:$G$502,"Planificada")&gt;0,"P",""))))</f>
        <v/>
      </c>
      <c r="AG96" s="27">
        <f>IF(OR(AG$3="",$A96=""),"",IF(COUNTIFS(Solicitudes!$A$3:$A$502,$A96,Solicitudes!$D$3:$D$502,"&lt;="&amp;AG$3,Solicitudes!$E$3:$E$502,"&gt;="&amp;AG$3,Solicitudes!$G$3:$G$502,"Aprobada",Solicitudes!$L$3:$L$502,"&lt;&gt;Licencia",Solicitudes!$L$3:$L$502,"&lt;&gt;Ausencia")&gt;0,"V",IF(COUNTIFS(Solicitudes!$A$3:$A$502,$A96,Solicitudes!$D$3:$D$502,"&lt;="&amp;AG$3,Solicitudes!$E$3:$E$502,"&gt;="&amp;AG$3,Solicitudes!$G$3:$G$502,"Aprobada",Solicitudes!$L$3:$L$502,"Licencia")+COUNTIFS(Solicitudes!$A$3:$A$502,$A96,Solicitudes!$D$3:$D$502,"&lt;="&amp;AG$3,Solicitudes!$E$3:$E$502,"&gt;="&amp;AG$3,Solicitudes!$G$3:$G$502,"Aprobada",Solicitudes!$L$3:$L$502,"Ausencia")&gt;0,"L",IF(COUNTIFS(Solicitudes!$A$3:$A$502,$A96,Solicitudes!$D$3:$D$502,"&lt;="&amp;AG$3,Solicitudes!$E$3:$E$502,"&gt;="&amp;AG$3,Solicitudes!$G$3:$G$502,"Solicitada")+COUNTIFS(Solicitudes!$A$3:$A$502,$A96,Solicitudes!$D$3:$D$502,"&lt;="&amp;AG$3,Solicitudes!$E$3:$E$502,"&gt;="&amp;AG$3,Solicitudes!$G$3:$G$502,"Planificada")&gt;0,"P",""))))</f>
        <v/>
      </c>
    </row>
    <row r="97">
      <c r="A97">
        <f>IF(Saldos!A97="","",Saldos!A97)</f>
        <v/>
      </c>
      <c r="B97">
        <f>IF(A97="","",Saldos!B97)</f>
        <v/>
      </c>
      <c r="C97" s="27">
        <f>IF(OR(C$3="",$A97=""),"",IF(COUNTIFS(Solicitudes!$A$3:$A$502,$A97,Solicitudes!$D$3:$D$502,"&lt;="&amp;C$3,Solicitudes!$E$3:$E$502,"&gt;="&amp;C$3,Solicitudes!$G$3:$G$502,"Aprobada",Solicitudes!$L$3:$L$502,"&lt;&gt;Licencia",Solicitudes!$L$3:$L$502,"&lt;&gt;Ausencia")&gt;0,"V",IF(COUNTIFS(Solicitudes!$A$3:$A$502,$A97,Solicitudes!$D$3:$D$502,"&lt;="&amp;C$3,Solicitudes!$E$3:$E$502,"&gt;="&amp;C$3,Solicitudes!$G$3:$G$502,"Aprobada",Solicitudes!$L$3:$L$502,"Licencia")+COUNTIFS(Solicitudes!$A$3:$A$502,$A97,Solicitudes!$D$3:$D$502,"&lt;="&amp;C$3,Solicitudes!$E$3:$E$502,"&gt;="&amp;C$3,Solicitudes!$G$3:$G$502,"Aprobada",Solicitudes!$L$3:$L$502,"Ausencia")&gt;0,"L",IF(COUNTIFS(Solicitudes!$A$3:$A$502,$A97,Solicitudes!$D$3:$D$502,"&lt;="&amp;C$3,Solicitudes!$E$3:$E$502,"&gt;="&amp;C$3,Solicitudes!$G$3:$G$502,"Solicitada")+COUNTIFS(Solicitudes!$A$3:$A$502,$A97,Solicitudes!$D$3:$D$502,"&lt;="&amp;C$3,Solicitudes!$E$3:$E$502,"&gt;="&amp;C$3,Solicitudes!$G$3:$G$502,"Planificada")&gt;0,"P",""))))</f>
        <v/>
      </c>
      <c r="D97" s="27">
        <f>IF(OR(D$3="",$A97=""),"",IF(COUNTIFS(Solicitudes!$A$3:$A$502,$A97,Solicitudes!$D$3:$D$502,"&lt;="&amp;D$3,Solicitudes!$E$3:$E$502,"&gt;="&amp;D$3,Solicitudes!$G$3:$G$502,"Aprobada",Solicitudes!$L$3:$L$502,"&lt;&gt;Licencia",Solicitudes!$L$3:$L$502,"&lt;&gt;Ausencia")&gt;0,"V",IF(COUNTIFS(Solicitudes!$A$3:$A$502,$A97,Solicitudes!$D$3:$D$502,"&lt;="&amp;D$3,Solicitudes!$E$3:$E$502,"&gt;="&amp;D$3,Solicitudes!$G$3:$G$502,"Aprobada",Solicitudes!$L$3:$L$502,"Licencia")+COUNTIFS(Solicitudes!$A$3:$A$502,$A97,Solicitudes!$D$3:$D$502,"&lt;="&amp;D$3,Solicitudes!$E$3:$E$502,"&gt;="&amp;D$3,Solicitudes!$G$3:$G$502,"Aprobada",Solicitudes!$L$3:$L$502,"Ausencia")&gt;0,"L",IF(COUNTIFS(Solicitudes!$A$3:$A$502,$A97,Solicitudes!$D$3:$D$502,"&lt;="&amp;D$3,Solicitudes!$E$3:$E$502,"&gt;="&amp;D$3,Solicitudes!$G$3:$G$502,"Solicitada")+COUNTIFS(Solicitudes!$A$3:$A$502,$A97,Solicitudes!$D$3:$D$502,"&lt;="&amp;D$3,Solicitudes!$E$3:$E$502,"&gt;="&amp;D$3,Solicitudes!$G$3:$G$502,"Planificada")&gt;0,"P",""))))</f>
        <v/>
      </c>
      <c r="E97" s="27">
        <f>IF(OR(E$3="",$A97=""),"",IF(COUNTIFS(Solicitudes!$A$3:$A$502,$A97,Solicitudes!$D$3:$D$502,"&lt;="&amp;E$3,Solicitudes!$E$3:$E$502,"&gt;="&amp;E$3,Solicitudes!$G$3:$G$502,"Aprobada",Solicitudes!$L$3:$L$502,"&lt;&gt;Licencia",Solicitudes!$L$3:$L$502,"&lt;&gt;Ausencia")&gt;0,"V",IF(COUNTIFS(Solicitudes!$A$3:$A$502,$A97,Solicitudes!$D$3:$D$502,"&lt;="&amp;E$3,Solicitudes!$E$3:$E$502,"&gt;="&amp;E$3,Solicitudes!$G$3:$G$502,"Aprobada",Solicitudes!$L$3:$L$502,"Licencia")+COUNTIFS(Solicitudes!$A$3:$A$502,$A97,Solicitudes!$D$3:$D$502,"&lt;="&amp;E$3,Solicitudes!$E$3:$E$502,"&gt;="&amp;E$3,Solicitudes!$G$3:$G$502,"Aprobada",Solicitudes!$L$3:$L$502,"Ausencia")&gt;0,"L",IF(COUNTIFS(Solicitudes!$A$3:$A$502,$A97,Solicitudes!$D$3:$D$502,"&lt;="&amp;E$3,Solicitudes!$E$3:$E$502,"&gt;="&amp;E$3,Solicitudes!$G$3:$G$502,"Solicitada")+COUNTIFS(Solicitudes!$A$3:$A$502,$A97,Solicitudes!$D$3:$D$502,"&lt;="&amp;E$3,Solicitudes!$E$3:$E$502,"&gt;="&amp;E$3,Solicitudes!$G$3:$G$502,"Planificada")&gt;0,"P",""))))</f>
        <v/>
      </c>
      <c r="F97" s="27">
        <f>IF(OR(F$3="",$A97=""),"",IF(COUNTIFS(Solicitudes!$A$3:$A$502,$A97,Solicitudes!$D$3:$D$502,"&lt;="&amp;F$3,Solicitudes!$E$3:$E$502,"&gt;="&amp;F$3,Solicitudes!$G$3:$G$502,"Aprobada",Solicitudes!$L$3:$L$502,"&lt;&gt;Licencia",Solicitudes!$L$3:$L$502,"&lt;&gt;Ausencia")&gt;0,"V",IF(COUNTIFS(Solicitudes!$A$3:$A$502,$A97,Solicitudes!$D$3:$D$502,"&lt;="&amp;F$3,Solicitudes!$E$3:$E$502,"&gt;="&amp;F$3,Solicitudes!$G$3:$G$502,"Aprobada",Solicitudes!$L$3:$L$502,"Licencia")+COUNTIFS(Solicitudes!$A$3:$A$502,$A97,Solicitudes!$D$3:$D$502,"&lt;="&amp;F$3,Solicitudes!$E$3:$E$502,"&gt;="&amp;F$3,Solicitudes!$G$3:$G$502,"Aprobada",Solicitudes!$L$3:$L$502,"Ausencia")&gt;0,"L",IF(COUNTIFS(Solicitudes!$A$3:$A$502,$A97,Solicitudes!$D$3:$D$502,"&lt;="&amp;F$3,Solicitudes!$E$3:$E$502,"&gt;="&amp;F$3,Solicitudes!$G$3:$G$502,"Solicitada")+COUNTIFS(Solicitudes!$A$3:$A$502,$A97,Solicitudes!$D$3:$D$502,"&lt;="&amp;F$3,Solicitudes!$E$3:$E$502,"&gt;="&amp;F$3,Solicitudes!$G$3:$G$502,"Planificada")&gt;0,"P",""))))</f>
        <v/>
      </c>
      <c r="G97" s="27">
        <f>IF(OR(G$3="",$A97=""),"",IF(COUNTIFS(Solicitudes!$A$3:$A$502,$A97,Solicitudes!$D$3:$D$502,"&lt;="&amp;G$3,Solicitudes!$E$3:$E$502,"&gt;="&amp;G$3,Solicitudes!$G$3:$G$502,"Aprobada",Solicitudes!$L$3:$L$502,"&lt;&gt;Licencia",Solicitudes!$L$3:$L$502,"&lt;&gt;Ausencia")&gt;0,"V",IF(COUNTIFS(Solicitudes!$A$3:$A$502,$A97,Solicitudes!$D$3:$D$502,"&lt;="&amp;G$3,Solicitudes!$E$3:$E$502,"&gt;="&amp;G$3,Solicitudes!$G$3:$G$502,"Aprobada",Solicitudes!$L$3:$L$502,"Licencia")+COUNTIFS(Solicitudes!$A$3:$A$502,$A97,Solicitudes!$D$3:$D$502,"&lt;="&amp;G$3,Solicitudes!$E$3:$E$502,"&gt;="&amp;G$3,Solicitudes!$G$3:$G$502,"Aprobada",Solicitudes!$L$3:$L$502,"Ausencia")&gt;0,"L",IF(COUNTIFS(Solicitudes!$A$3:$A$502,$A97,Solicitudes!$D$3:$D$502,"&lt;="&amp;G$3,Solicitudes!$E$3:$E$502,"&gt;="&amp;G$3,Solicitudes!$G$3:$G$502,"Solicitada")+COUNTIFS(Solicitudes!$A$3:$A$502,$A97,Solicitudes!$D$3:$D$502,"&lt;="&amp;G$3,Solicitudes!$E$3:$E$502,"&gt;="&amp;G$3,Solicitudes!$G$3:$G$502,"Planificada")&gt;0,"P",""))))</f>
        <v/>
      </c>
      <c r="H97" s="27">
        <f>IF(OR(H$3="",$A97=""),"",IF(COUNTIFS(Solicitudes!$A$3:$A$502,$A97,Solicitudes!$D$3:$D$502,"&lt;="&amp;H$3,Solicitudes!$E$3:$E$502,"&gt;="&amp;H$3,Solicitudes!$G$3:$G$502,"Aprobada",Solicitudes!$L$3:$L$502,"&lt;&gt;Licencia",Solicitudes!$L$3:$L$502,"&lt;&gt;Ausencia")&gt;0,"V",IF(COUNTIFS(Solicitudes!$A$3:$A$502,$A97,Solicitudes!$D$3:$D$502,"&lt;="&amp;H$3,Solicitudes!$E$3:$E$502,"&gt;="&amp;H$3,Solicitudes!$G$3:$G$502,"Aprobada",Solicitudes!$L$3:$L$502,"Licencia")+COUNTIFS(Solicitudes!$A$3:$A$502,$A97,Solicitudes!$D$3:$D$502,"&lt;="&amp;H$3,Solicitudes!$E$3:$E$502,"&gt;="&amp;H$3,Solicitudes!$G$3:$G$502,"Aprobada",Solicitudes!$L$3:$L$502,"Ausencia")&gt;0,"L",IF(COUNTIFS(Solicitudes!$A$3:$A$502,$A97,Solicitudes!$D$3:$D$502,"&lt;="&amp;H$3,Solicitudes!$E$3:$E$502,"&gt;="&amp;H$3,Solicitudes!$G$3:$G$502,"Solicitada")+COUNTIFS(Solicitudes!$A$3:$A$502,$A97,Solicitudes!$D$3:$D$502,"&lt;="&amp;H$3,Solicitudes!$E$3:$E$502,"&gt;="&amp;H$3,Solicitudes!$G$3:$G$502,"Planificada")&gt;0,"P",""))))</f>
        <v/>
      </c>
      <c r="I97" s="27">
        <f>IF(OR(I$3="",$A97=""),"",IF(COUNTIFS(Solicitudes!$A$3:$A$502,$A97,Solicitudes!$D$3:$D$502,"&lt;="&amp;I$3,Solicitudes!$E$3:$E$502,"&gt;="&amp;I$3,Solicitudes!$G$3:$G$502,"Aprobada",Solicitudes!$L$3:$L$502,"&lt;&gt;Licencia",Solicitudes!$L$3:$L$502,"&lt;&gt;Ausencia")&gt;0,"V",IF(COUNTIFS(Solicitudes!$A$3:$A$502,$A97,Solicitudes!$D$3:$D$502,"&lt;="&amp;I$3,Solicitudes!$E$3:$E$502,"&gt;="&amp;I$3,Solicitudes!$G$3:$G$502,"Aprobada",Solicitudes!$L$3:$L$502,"Licencia")+COUNTIFS(Solicitudes!$A$3:$A$502,$A97,Solicitudes!$D$3:$D$502,"&lt;="&amp;I$3,Solicitudes!$E$3:$E$502,"&gt;="&amp;I$3,Solicitudes!$G$3:$G$502,"Aprobada",Solicitudes!$L$3:$L$502,"Ausencia")&gt;0,"L",IF(COUNTIFS(Solicitudes!$A$3:$A$502,$A97,Solicitudes!$D$3:$D$502,"&lt;="&amp;I$3,Solicitudes!$E$3:$E$502,"&gt;="&amp;I$3,Solicitudes!$G$3:$G$502,"Solicitada")+COUNTIFS(Solicitudes!$A$3:$A$502,$A97,Solicitudes!$D$3:$D$502,"&lt;="&amp;I$3,Solicitudes!$E$3:$E$502,"&gt;="&amp;I$3,Solicitudes!$G$3:$G$502,"Planificada")&gt;0,"P",""))))</f>
        <v/>
      </c>
      <c r="J97" s="27">
        <f>IF(OR(J$3="",$A97=""),"",IF(COUNTIFS(Solicitudes!$A$3:$A$502,$A97,Solicitudes!$D$3:$D$502,"&lt;="&amp;J$3,Solicitudes!$E$3:$E$502,"&gt;="&amp;J$3,Solicitudes!$G$3:$G$502,"Aprobada",Solicitudes!$L$3:$L$502,"&lt;&gt;Licencia",Solicitudes!$L$3:$L$502,"&lt;&gt;Ausencia")&gt;0,"V",IF(COUNTIFS(Solicitudes!$A$3:$A$502,$A97,Solicitudes!$D$3:$D$502,"&lt;="&amp;J$3,Solicitudes!$E$3:$E$502,"&gt;="&amp;J$3,Solicitudes!$G$3:$G$502,"Aprobada",Solicitudes!$L$3:$L$502,"Licencia")+COUNTIFS(Solicitudes!$A$3:$A$502,$A97,Solicitudes!$D$3:$D$502,"&lt;="&amp;J$3,Solicitudes!$E$3:$E$502,"&gt;="&amp;J$3,Solicitudes!$G$3:$G$502,"Aprobada",Solicitudes!$L$3:$L$502,"Ausencia")&gt;0,"L",IF(COUNTIFS(Solicitudes!$A$3:$A$502,$A97,Solicitudes!$D$3:$D$502,"&lt;="&amp;J$3,Solicitudes!$E$3:$E$502,"&gt;="&amp;J$3,Solicitudes!$G$3:$G$502,"Solicitada")+COUNTIFS(Solicitudes!$A$3:$A$502,$A97,Solicitudes!$D$3:$D$502,"&lt;="&amp;J$3,Solicitudes!$E$3:$E$502,"&gt;="&amp;J$3,Solicitudes!$G$3:$G$502,"Planificada")&gt;0,"P",""))))</f>
        <v/>
      </c>
      <c r="K97" s="27">
        <f>IF(OR(K$3="",$A97=""),"",IF(COUNTIFS(Solicitudes!$A$3:$A$502,$A97,Solicitudes!$D$3:$D$502,"&lt;="&amp;K$3,Solicitudes!$E$3:$E$502,"&gt;="&amp;K$3,Solicitudes!$G$3:$G$502,"Aprobada",Solicitudes!$L$3:$L$502,"&lt;&gt;Licencia",Solicitudes!$L$3:$L$502,"&lt;&gt;Ausencia")&gt;0,"V",IF(COUNTIFS(Solicitudes!$A$3:$A$502,$A97,Solicitudes!$D$3:$D$502,"&lt;="&amp;K$3,Solicitudes!$E$3:$E$502,"&gt;="&amp;K$3,Solicitudes!$G$3:$G$502,"Aprobada",Solicitudes!$L$3:$L$502,"Licencia")+COUNTIFS(Solicitudes!$A$3:$A$502,$A97,Solicitudes!$D$3:$D$502,"&lt;="&amp;K$3,Solicitudes!$E$3:$E$502,"&gt;="&amp;K$3,Solicitudes!$G$3:$G$502,"Aprobada",Solicitudes!$L$3:$L$502,"Ausencia")&gt;0,"L",IF(COUNTIFS(Solicitudes!$A$3:$A$502,$A97,Solicitudes!$D$3:$D$502,"&lt;="&amp;K$3,Solicitudes!$E$3:$E$502,"&gt;="&amp;K$3,Solicitudes!$G$3:$G$502,"Solicitada")+COUNTIFS(Solicitudes!$A$3:$A$502,$A97,Solicitudes!$D$3:$D$502,"&lt;="&amp;K$3,Solicitudes!$E$3:$E$502,"&gt;="&amp;K$3,Solicitudes!$G$3:$G$502,"Planificada")&gt;0,"P",""))))</f>
        <v/>
      </c>
      <c r="L97" s="27">
        <f>IF(OR(L$3="",$A97=""),"",IF(COUNTIFS(Solicitudes!$A$3:$A$502,$A97,Solicitudes!$D$3:$D$502,"&lt;="&amp;L$3,Solicitudes!$E$3:$E$502,"&gt;="&amp;L$3,Solicitudes!$G$3:$G$502,"Aprobada",Solicitudes!$L$3:$L$502,"&lt;&gt;Licencia",Solicitudes!$L$3:$L$502,"&lt;&gt;Ausencia")&gt;0,"V",IF(COUNTIFS(Solicitudes!$A$3:$A$502,$A97,Solicitudes!$D$3:$D$502,"&lt;="&amp;L$3,Solicitudes!$E$3:$E$502,"&gt;="&amp;L$3,Solicitudes!$G$3:$G$502,"Aprobada",Solicitudes!$L$3:$L$502,"Licencia")+COUNTIFS(Solicitudes!$A$3:$A$502,$A97,Solicitudes!$D$3:$D$502,"&lt;="&amp;L$3,Solicitudes!$E$3:$E$502,"&gt;="&amp;L$3,Solicitudes!$G$3:$G$502,"Aprobada",Solicitudes!$L$3:$L$502,"Ausencia")&gt;0,"L",IF(COUNTIFS(Solicitudes!$A$3:$A$502,$A97,Solicitudes!$D$3:$D$502,"&lt;="&amp;L$3,Solicitudes!$E$3:$E$502,"&gt;="&amp;L$3,Solicitudes!$G$3:$G$502,"Solicitada")+COUNTIFS(Solicitudes!$A$3:$A$502,$A97,Solicitudes!$D$3:$D$502,"&lt;="&amp;L$3,Solicitudes!$E$3:$E$502,"&gt;="&amp;L$3,Solicitudes!$G$3:$G$502,"Planificada")&gt;0,"P",""))))</f>
        <v/>
      </c>
      <c r="M97" s="27">
        <f>IF(OR(M$3="",$A97=""),"",IF(COUNTIFS(Solicitudes!$A$3:$A$502,$A97,Solicitudes!$D$3:$D$502,"&lt;="&amp;M$3,Solicitudes!$E$3:$E$502,"&gt;="&amp;M$3,Solicitudes!$G$3:$G$502,"Aprobada",Solicitudes!$L$3:$L$502,"&lt;&gt;Licencia",Solicitudes!$L$3:$L$502,"&lt;&gt;Ausencia")&gt;0,"V",IF(COUNTIFS(Solicitudes!$A$3:$A$502,$A97,Solicitudes!$D$3:$D$502,"&lt;="&amp;M$3,Solicitudes!$E$3:$E$502,"&gt;="&amp;M$3,Solicitudes!$G$3:$G$502,"Aprobada",Solicitudes!$L$3:$L$502,"Licencia")+COUNTIFS(Solicitudes!$A$3:$A$502,$A97,Solicitudes!$D$3:$D$502,"&lt;="&amp;M$3,Solicitudes!$E$3:$E$502,"&gt;="&amp;M$3,Solicitudes!$G$3:$G$502,"Aprobada",Solicitudes!$L$3:$L$502,"Ausencia")&gt;0,"L",IF(COUNTIFS(Solicitudes!$A$3:$A$502,$A97,Solicitudes!$D$3:$D$502,"&lt;="&amp;M$3,Solicitudes!$E$3:$E$502,"&gt;="&amp;M$3,Solicitudes!$G$3:$G$502,"Solicitada")+COUNTIFS(Solicitudes!$A$3:$A$502,$A97,Solicitudes!$D$3:$D$502,"&lt;="&amp;M$3,Solicitudes!$E$3:$E$502,"&gt;="&amp;M$3,Solicitudes!$G$3:$G$502,"Planificada")&gt;0,"P",""))))</f>
        <v/>
      </c>
      <c r="N97" s="27">
        <f>IF(OR(N$3="",$A97=""),"",IF(COUNTIFS(Solicitudes!$A$3:$A$502,$A97,Solicitudes!$D$3:$D$502,"&lt;="&amp;N$3,Solicitudes!$E$3:$E$502,"&gt;="&amp;N$3,Solicitudes!$G$3:$G$502,"Aprobada",Solicitudes!$L$3:$L$502,"&lt;&gt;Licencia",Solicitudes!$L$3:$L$502,"&lt;&gt;Ausencia")&gt;0,"V",IF(COUNTIFS(Solicitudes!$A$3:$A$502,$A97,Solicitudes!$D$3:$D$502,"&lt;="&amp;N$3,Solicitudes!$E$3:$E$502,"&gt;="&amp;N$3,Solicitudes!$G$3:$G$502,"Aprobada",Solicitudes!$L$3:$L$502,"Licencia")+COUNTIFS(Solicitudes!$A$3:$A$502,$A97,Solicitudes!$D$3:$D$502,"&lt;="&amp;N$3,Solicitudes!$E$3:$E$502,"&gt;="&amp;N$3,Solicitudes!$G$3:$G$502,"Aprobada",Solicitudes!$L$3:$L$502,"Ausencia")&gt;0,"L",IF(COUNTIFS(Solicitudes!$A$3:$A$502,$A97,Solicitudes!$D$3:$D$502,"&lt;="&amp;N$3,Solicitudes!$E$3:$E$502,"&gt;="&amp;N$3,Solicitudes!$G$3:$G$502,"Solicitada")+COUNTIFS(Solicitudes!$A$3:$A$502,$A97,Solicitudes!$D$3:$D$502,"&lt;="&amp;N$3,Solicitudes!$E$3:$E$502,"&gt;="&amp;N$3,Solicitudes!$G$3:$G$502,"Planificada")&gt;0,"P",""))))</f>
        <v/>
      </c>
      <c r="O97" s="27">
        <f>IF(OR(O$3="",$A97=""),"",IF(COUNTIFS(Solicitudes!$A$3:$A$502,$A97,Solicitudes!$D$3:$D$502,"&lt;="&amp;O$3,Solicitudes!$E$3:$E$502,"&gt;="&amp;O$3,Solicitudes!$G$3:$G$502,"Aprobada",Solicitudes!$L$3:$L$502,"&lt;&gt;Licencia",Solicitudes!$L$3:$L$502,"&lt;&gt;Ausencia")&gt;0,"V",IF(COUNTIFS(Solicitudes!$A$3:$A$502,$A97,Solicitudes!$D$3:$D$502,"&lt;="&amp;O$3,Solicitudes!$E$3:$E$502,"&gt;="&amp;O$3,Solicitudes!$G$3:$G$502,"Aprobada",Solicitudes!$L$3:$L$502,"Licencia")+COUNTIFS(Solicitudes!$A$3:$A$502,$A97,Solicitudes!$D$3:$D$502,"&lt;="&amp;O$3,Solicitudes!$E$3:$E$502,"&gt;="&amp;O$3,Solicitudes!$G$3:$G$502,"Aprobada",Solicitudes!$L$3:$L$502,"Ausencia")&gt;0,"L",IF(COUNTIFS(Solicitudes!$A$3:$A$502,$A97,Solicitudes!$D$3:$D$502,"&lt;="&amp;O$3,Solicitudes!$E$3:$E$502,"&gt;="&amp;O$3,Solicitudes!$G$3:$G$502,"Solicitada")+COUNTIFS(Solicitudes!$A$3:$A$502,$A97,Solicitudes!$D$3:$D$502,"&lt;="&amp;O$3,Solicitudes!$E$3:$E$502,"&gt;="&amp;O$3,Solicitudes!$G$3:$G$502,"Planificada")&gt;0,"P",""))))</f>
        <v/>
      </c>
      <c r="P97" s="27">
        <f>IF(OR(P$3="",$A97=""),"",IF(COUNTIFS(Solicitudes!$A$3:$A$502,$A97,Solicitudes!$D$3:$D$502,"&lt;="&amp;P$3,Solicitudes!$E$3:$E$502,"&gt;="&amp;P$3,Solicitudes!$G$3:$G$502,"Aprobada",Solicitudes!$L$3:$L$502,"&lt;&gt;Licencia",Solicitudes!$L$3:$L$502,"&lt;&gt;Ausencia")&gt;0,"V",IF(COUNTIFS(Solicitudes!$A$3:$A$502,$A97,Solicitudes!$D$3:$D$502,"&lt;="&amp;P$3,Solicitudes!$E$3:$E$502,"&gt;="&amp;P$3,Solicitudes!$G$3:$G$502,"Aprobada",Solicitudes!$L$3:$L$502,"Licencia")+COUNTIFS(Solicitudes!$A$3:$A$502,$A97,Solicitudes!$D$3:$D$502,"&lt;="&amp;P$3,Solicitudes!$E$3:$E$502,"&gt;="&amp;P$3,Solicitudes!$G$3:$G$502,"Aprobada",Solicitudes!$L$3:$L$502,"Ausencia")&gt;0,"L",IF(COUNTIFS(Solicitudes!$A$3:$A$502,$A97,Solicitudes!$D$3:$D$502,"&lt;="&amp;P$3,Solicitudes!$E$3:$E$502,"&gt;="&amp;P$3,Solicitudes!$G$3:$G$502,"Solicitada")+COUNTIFS(Solicitudes!$A$3:$A$502,$A97,Solicitudes!$D$3:$D$502,"&lt;="&amp;P$3,Solicitudes!$E$3:$E$502,"&gt;="&amp;P$3,Solicitudes!$G$3:$G$502,"Planificada")&gt;0,"P",""))))</f>
        <v/>
      </c>
      <c r="Q97" s="27">
        <f>IF(OR(Q$3="",$A97=""),"",IF(COUNTIFS(Solicitudes!$A$3:$A$502,$A97,Solicitudes!$D$3:$D$502,"&lt;="&amp;Q$3,Solicitudes!$E$3:$E$502,"&gt;="&amp;Q$3,Solicitudes!$G$3:$G$502,"Aprobada",Solicitudes!$L$3:$L$502,"&lt;&gt;Licencia",Solicitudes!$L$3:$L$502,"&lt;&gt;Ausencia")&gt;0,"V",IF(COUNTIFS(Solicitudes!$A$3:$A$502,$A97,Solicitudes!$D$3:$D$502,"&lt;="&amp;Q$3,Solicitudes!$E$3:$E$502,"&gt;="&amp;Q$3,Solicitudes!$G$3:$G$502,"Aprobada",Solicitudes!$L$3:$L$502,"Licencia")+COUNTIFS(Solicitudes!$A$3:$A$502,$A97,Solicitudes!$D$3:$D$502,"&lt;="&amp;Q$3,Solicitudes!$E$3:$E$502,"&gt;="&amp;Q$3,Solicitudes!$G$3:$G$502,"Aprobada",Solicitudes!$L$3:$L$502,"Ausencia")&gt;0,"L",IF(COUNTIFS(Solicitudes!$A$3:$A$502,$A97,Solicitudes!$D$3:$D$502,"&lt;="&amp;Q$3,Solicitudes!$E$3:$E$502,"&gt;="&amp;Q$3,Solicitudes!$G$3:$G$502,"Solicitada")+COUNTIFS(Solicitudes!$A$3:$A$502,$A97,Solicitudes!$D$3:$D$502,"&lt;="&amp;Q$3,Solicitudes!$E$3:$E$502,"&gt;="&amp;Q$3,Solicitudes!$G$3:$G$502,"Planificada")&gt;0,"P",""))))</f>
        <v/>
      </c>
      <c r="R97" s="27">
        <f>IF(OR(R$3="",$A97=""),"",IF(COUNTIFS(Solicitudes!$A$3:$A$502,$A97,Solicitudes!$D$3:$D$502,"&lt;="&amp;R$3,Solicitudes!$E$3:$E$502,"&gt;="&amp;R$3,Solicitudes!$G$3:$G$502,"Aprobada",Solicitudes!$L$3:$L$502,"&lt;&gt;Licencia",Solicitudes!$L$3:$L$502,"&lt;&gt;Ausencia")&gt;0,"V",IF(COUNTIFS(Solicitudes!$A$3:$A$502,$A97,Solicitudes!$D$3:$D$502,"&lt;="&amp;R$3,Solicitudes!$E$3:$E$502,"&gt;="&amp;R$3,Solicitudes!$G$3:$G$502,"Aprobada",Solicitudes!$L$3:$L$502,"Licencia")+COUNTIFS(Solicitudes!$A$3:$A$502,$A97,Solicitudes!$D$3:$D$502,"&lt;="&amp;R$3,Solicitudes!$E$3:$E$502,"&gt;="&amp;R$3,Solicitudes!$G$3:$G$502,"Aprobada",Solicitudes!$L$3:$L$502,"Ausencia")&gt;0,"L",IF(COUNTIFS(Solicitudes!$A$3:$A$502,$A97,Solicitudes!$D$3:$D$502,"&lt;="&amp;R$3,Solicitudes!$E$3:$E$502,"&gt;="&amp;R$3,Solicitudes!$G$3:$G$502,"Solicitada")+COUNTIFS(Solicitudes!$A$3:$A$502,$A97,Solicitudes!$D$3:$D$502,"&lt;="&amp;R$3,Solicitudes!$E$3:$E$502,"&gt;="&amp;R$3,Solicitudes!$G$3:$G$502,"Planificada")&gt;0,"P",""))))</f>
        <v/>
      </c>
      <c r="S97" s="27">
        <f>IF(OR(S$3="",$A97=""),"",IF(COUNTIFS(Solicitudes!$A$3:$A$502,$A97,Solicitudes!$D$3:$D$502,"&lt;="&amp;S$3,Solicitudes!$E$3:$E$502,"&gt;="&amp;S$3,Solicitudes!$G$3:$G$502,"Aprobada",Solicitudes!$L$3:$L$502,"&lt;&gt;Licencia",Solicitudes!$L$3:$L$502,"&lt;&gt;Ausencia")&gt;0,"V",IF(COUNTIFS(Solicitudes!$A$3:$A$502,$A97,Solicitudes!$D$3:$D$502,"&lt;="&amp;S$3,Solicitudes!$E$3:$E$502,"&gt;="&amp;S$3,Solicitudes!$G$3:$G$502,"Aprobada",Solicitudes!$L$3:$L$502,"Licencia")+COUNTIFS(Solicitudes!$A$3:$A$502,$A97,Solicitudes!$D$3:$D$502,"&lt;="&amp;S$3,Solicitudes!$E$3:$E$502,"&gt;="&amp;S$3,Solicitudes!$G$3:$G$502,"Aprobada",Solicitudes!$L$3:$L$502,"Ausencia")&gt;0,"L",IF(COUNTIFS(Solicitudes!$A$3:$A$502,$A97,Solicitudes!$D$3:$D$502,"&lt;="&amp;S$3,Solicitudes!$E$3:$E$502,"&gt;="&amp;S$3,Solicitudes!$G$3:$G$502,"Solicitada")+COUNTIFS(Solicitudes!$A$3:$A$502,$A97,Solicitudes!$D$3:$D$502,"&lt;="&amp;S$3,Solicitudes!$E$3:$E$502,"&gt;="&amp;S$3,Solicitudes!$G$3:$G$502,"Planificada")&gt;0,"P",""))))</f>
        <v/>
      </c>
      <c r="T97" s="27">
        <f>IF(OR(T$3="",$A97=""),"",IF(COUNTIFS(Solicitudes!$A$3:$A$502,$A97,Solicitudes!$D$3:$D$502,"&lt;="&amp;T$3,Solicitudes!$E$3:$E$502,"&gt;="&amp;T$3,Solicitudes!$G$3:$G$502,"Aprobada",Solicitudes!$L$3:$L$502,"&lt;&gt;Licencia",Solicitudes!$L$3:$L$502,"&lt;&gt;Ausencia")&gt;0,"V",IF(COUNTIFS(Solicitudes!$A$3:$A$502,$A97,Solicitudes!$D$3:$D$502,"&lt;="&amp;T$3,Solicitudes!$E$3:$E$502,"&gt;="&amp;T$3,Solicitudes!$G$3:$G$502,"Aprobada",Solicitudes!$L$3:$L$502,"Licencia")+COUNTIFS(Solicitudes!$A$3:$A$502,$A97,Solicitudes!$D$3:$D$502,"&lt;="&amp;T$3,Solicitudes!$E$3:$E$502,"&gt;="&amp;T$3,Solicitudes!$G$3:$G$502,"Aprobada",Solicitudes!$L$3:$L$502,"Ausencia")&gt;0,"L",IF(COUNTIFS(Solicitudes!$A$3:$A$502,$A97,Solicitudes!$D$3:$D$502,"&lt;="&amp;T$3,Solicitudes!$E$3:$E$502,"&gt;="&amp;T$3,Solicitudes!$G$3:$G$502,"Solicitada")+COUNTIFS(Solicitudes!$A$3:$A$502,$A97,Solicitudes!$D$3:$D$502,"&lt;="&amp;T$3,Solicitudes!$E$3:$E$502,"&gt;="&amp;T$3,Solicitudes!$G$3:$G$502,"Planificada")&gt;0,"P",""))))</f>
        <v/>
      </c>
      <c r="U97" s="27">
        <f>IF(OR(U$3="",$A97=""),"",IF(COUNTIFS(Solicitudes!$A$3:$A$502,$A97,Solicitudes!$D$3:$D$502,"&lt;="&amp;U$3,Solicitudes!$E$3:$E$502,"&gt;="&amp;U$3,Solicitudes!$G$3:$G$502,"Aprobada",Solicitudes!$L$3:$L$502,"&lt;&gt;Licencia",Solicitudes!$L$3:$L$502,"&lt;&gt;Ausencia")&gt;0,"V",IF(COUNTIFS(Solicitudes!$A$3:$A$502,$A97,Solicitudes!$D$3:$D$502,"&lt;="&amp;U$3,Solicitudes!$E$3:$E$502,"&gt;="&amp;U$3,Solicitudes!$G$3:$G$502,"Aprobada",Solicitudes!$L$3:$L$502,"Licencia")+COUNTIFS(Solicitudes!$A$3:$A$502,$A97,Solicitudes!$D$3:$D$502,"&lt;="&amp;U$3,Solicitudes!$E$3:$E$502,"&gt;="&amp;U$3,Solicitudes!$G$3:$G$502,"Aprobada",Solicitudes!$L$3:$L$502,"Ausencia")&gt;0,"L",IF(COUNTIFS(Solicitudes!$A$3:$A$502,$A97,Solicitudes!$D$3:$D$502,"&lt;="&amp;U$3,Solicitudes!$E$3:$E$502,"&gt;="&amp;U$3,Solicitudes!$G$3:$G$502,"Solicitada")+COUNTIFS(Solicitudes!$A$3:$A$502,$A97,Solicitudes!$D$3:$D$502,"&lt;="&amp;U$3,Solicitudes!$E$3:$E$502,"&gt;="&amp;U$3,Solicitudes!$G$3:$G$502,"Planificada")&gt;0,"P",""))))</f>
        <v/>
      </c>
      <c r="V97" s="27">
        <f>IF(OR(V$3="",$A97=""),"",IF(COUNTIFS(Solicitudes!$A$3:$A$502,$A97,Solicitudes!$D$3:$D$502,"&lt;="&amp;V$3,Solicitudes!$E$3:$E$502,"&gt;="&amp;V$3,Solicitudes!$G$3:$G$502,"Aprobada",Solicitudes!$L$3:$L$502,"&lt;&gt;Licencia",Solicitudes!$L$3:$L$502,"&lt;&gt;Ausencia")&gt;0,"V",IF(COUNTIFS(Solicitudes!$A$3:$A$502,$A97,Solicitudes!$D$3:$D$502,"&lt;="&amp;V$3,Solicitudes!$E$3:$E$502,"&gt;="&amp;V$3,Solicitudes!$G$3:$G$502,"Aprobada",Solicitudes!$L$3:$L$502,"Licencia")+COUNTIFS(Solicitudes!$A$3:$A$502,$A97,Solicitudes!$D$3:$D$502,"&lt;="&amp;V$3,Solicitudes!$E$3:$E$502,"&gt;="&amp;V$3,Solicitudes!$G$3:$G$502,"Aprobada",Solicitudes!$L$3:$L$502,"Ausencia")&gt;0,"L",IF(COUNTIFS(Solicitudes!$A$3:$A$502,$A97,Solicitudes!$D$3:$D$502,"&lt;="&amp;V$3,Solicitudes!$E$3:$E$502,"&gt;="&amp;V$3,Solicitudes!$G$3:$G$502,"Solicitada")+COUNTIFS(Solicitudes!$A$3:$A$502,$A97,Solicitudes!$D$3:$D$502,"&lt;="&amp;V$3,Solicitudes!$E$3:$E$502,"&gt;="&amp;V$3,Solicitudes!$G$3:$G$502,"Planificada")&gt;0,"P",""))))</f>
        <v/>
      </c>
      <c r="W97" s="27">
        <f>IF(OR(W$3="",$A97=""),"",IF(COUNTIFS(Solicitudes!$A$3:$A$502,$A97,Solicitudes!$D$3:$D$502,"&lt;="&amp;W$3,Solicitudes!$E$3:$E$502,"&gt;="&amp;W$3,Solicitudes!$G$3:$G$502,"Aprobada",Solicitudes!$L$3:$L$502,"&lt;&gt;Licencia",Solicitudes!$L$3:$L$502,"&lt;&gt;Ausencia")&gt;0,"V",IF(COUNTIFS(Solicitudes!$A$3:$A$502,$A97,Solicitudes!$D$3:$D$502,"&lt;="&amp;W$3,Solicitudes!$E$3:$E$502,"&gt;="&amp;W$3,Solicitudes!$G$3:$G$502,"Aprobada",Solicitudes!$L$3:$L$502,"Licencia")+COUNTIFS(Solicitudes!$A$3:$A$502,$A97,Solicitudes!$D$3:$D$502,"&lt;="&amp;W$3,Solicitudes!$E$3:$E$502,"&gt;="&amp;W$3,Solicitudes!$G$3:$G$502,"Aprobada",Solicitudes!$L$3:$L$502,"Ausencia")&gt;0,"L",IF(COUNTIFS(Solicitudes!$A$3:$A$502,$A97,Solicitudes!$D$3:$D$502,"&lt;="&amp;W$3,Solicitudes!$E$3:$E$502,"&gt;="&amp;W$3,Solicitudes!$G$3:$G$502,"Solicitada")+COUNTIFS(Solicitudes!$A$3:$A$502,$A97,Solicitudes!$D$3:$D$502,"&lt;="&amp;W$3,Solicitudes!$E$3:$E$502,"&gt;="&amp;W$3,Solicitudes!$G$3:$G$502,"Planificada")&gt;0,"P",""))))</f>
        <v/>
      </c>
      <c r="X97" s="27">
        <f>IF(OR(X$3="",$A97=""),"",IF(COUNTIFS(Solicitudes!$A$3:$A$502,$A97,Solicitudes!$D$3:$D$502,"&lt;="&amp;X$3,Solicitudes!$E$3:$E$502,"&gt;="&amp;X$3,Solicitudes!$G$3:$G$502,"Aprobada",Solicitudes!$L$3:$L$502,"&lt;&gt;Licencia",Solicitudes!$L$3:$L$502,"&lt;&gt;Ausencia")&gt;0,"V",IF(COUNTIFS(Solicitudes!$A$3:$A$502,$A97,Solicitudes!$D$3:$D$502,"&lt;="&amp;X$3,Solicitudes!$E$3:$E$502,"&gt;="&amp;X$3,Solicitudes!$G$3:$G$502,"Aprobada",Solicitudes!$L$3:$L$502,"Licencia")+COUNTIFS(Solicitudes!$A$3:$A$502,$A97,Solicitudes!$D$3:$D$502,"&lt;="&amp;X$3,Solicitudes!$E$3:$E$502,"&gt;="&amp;X$3,Solicitudes!$G$3:$G$502,"Aprobada",Solicitudes!$L$3:$L$502,"Ausencia")&gt;0,"L",IF(COUNTIFS(Solicitudes!$A$3:$A$502,$A97,Solicitudes!$D$3:$D$502,"&lt;="&amp;X$3,Solicitudes!$E$3:$E$502,"&gt;="&amp;X$3,Solicitudes!$G$3:$G$502,"Solicitada")+COUNTIFS(Solicitudes!$A$3:$A$502,$A97,Solicitudes!$D$3:$D$502,"&lt;="&amp;X$3,Solicitudes!$E$3:$E$502,"&gt;="&amp;X$3,Solicitudes!$G$3:$G$502,"Planificada")&gt;0,"P",""))))</f>
        <v/>
      </c>
      <c r="Y97" s="27">
        <f>IF(OR(Y$3="",$A97=""),"",IF(COUNTIFS(Solicitudes!$A$3:$A$502,$A97,Solicitudes!$D$3:$D$502,"&lt;="&amp;Y$3,Solicitudes!$E$3:$E$502,"&gt;="&amp;Y$3,Solicitudes!$G$3:$G$502,"Aprobada",Solicitudes!$L$3:$L$502,"&lt;&gt;Licencia",Solicitudes!$L$3:$L$502,"&lt;&gt;Ausencia")&gt;0,"V",IF(COUNTIFS(Solicitudes!$A$3:$A$502,$A97,Solicitudes!$D$3:$D$502,"&lt;="&amp;Y$3,Solicitudes!$E$3:$E$502,"&gt;="&amp;Y$3,Solicitudes!$G$3:$G$502,"Aprobada",Solicitudes!$L$3:$L$502,"Licencia")+COUNTIFS(Solicitudes!$A$3:$A$502,$A97,Solicitudes!$D$3:$D$502,"&lt;="&amp;Y$3,Solicitudes!$E$3:$E$502,"&gt;="&amp;Y$3,Solicitudes!$G$3:$G$502,"Aprobada",Solicitudes!$L$3:$L$502,"Ausencia")&gt;0,"L",IF(COUNTIFS(Solicitudes!$A$3:$A$502,$A97,Solicitudes!$D$3:$D$502,"&lt;="&amp;Y$3,Solicitudes!$E$3:$E$502,"&gt;="&amp;Y$3,Solicitudes!$G$3:$G$502,"Solicitada")+COUNTIFS(Solicitudes!$A$3:$A$502,$A97,Solicitudes!$D$3:$D$502,"&lt;="&amp;Y$3,Solicitudes!$E$3:$E$502,"&gt;="&amp;Y$3,Solicitudes!$G$3:$G$502,"Planificada")&gt;0,"P",""))))</f>
        <v/>
      </c>
      <c r="Z97" s="27">
        <f>IF(OR(Z$3="",$A97=""),"",IF(COUNTIFS(Solicitudes!$A$3:$A$502,$A97,Solicitudes!$D$3:$D$502,"&lt;="&amp;Z$3,Solicitudes!$E$3:$E$502,"&gt;="&amp;Z$3,Solicitudes!$G$3:$G$502,"Aprobada",Solicitudes!$L$3:$L$502,"&lt;&gt;Licencia",Solicitudes!$L$3:$L$502,"&lt;&gt;Ausencia")&gt;0,"V",IF(COUNTIFS(Solicitudes!$A$3:$A$502,$A97,Solicitudes!$D$3:$D$502,"&lt;="&amp;Z$3,Solicitudes!$E$3:$E$502,"&gt;="&amp;Z$3,Solicitudes!$G$3:$G$502,"Aprobada",Solicitudes!$L$3:$L$502,"Licencia")+COUNTIFS(Solicitudes!$A$3:$A$502,$A97,Solicitudes!$D$3:$D$502,"&lt;="&amp;Z$3,Solicitudes!$E$3:$E$502,"&gt;="&amp;Z$3,Solicitudes!$G$3:$G$502,"Aprobada",Solicitudes!$L$3:$L$502,"Ausencia")&gt;0,"L",IF(COUNTIFS(Solicitudes!$A$3:$A$502,$A97,Solicitudes!$D$3:$D$502,"&lt;="&amp;Z$3,Solicitudes!$E$3:$E$502,"&gt;="&amp;Z$3,Solicitudes!$G$3:$G$502,"Solicitada")+COUNTIFS(Solicitudes!$A$3:$A$502,$A97,Solicitudes!$D$3:$D$502,"&lt;="&amp;Z$3,Solicitudes!$E$3:$E$502,"&gt;="&amp;Z$3,Solicitudes!$G$3:$G$502,"Planificada")&gt;0,"P",""))))</f>
        <v/>
      </c>
      <c r="AA97" s="27">
        <f>IF(OR(AA$3="",$A97=""),"",IF(COUNTIFS(Solicitudes!$A$3:$A$502,$A97,Solicitudes!$D$3:$D$502,"&lt;="&amp;AA$3,Solicitudes!$E$3:$E$502,"&gt;="&amp;AA$3,Solicitudes!$G$3:$G$502,"Aprobada",Solicitudes!$L$3:$L$502,"&lt;&gt;Licencia",Solicitudes!$L$3:$L$502,"&lt;&gt;Ausencia")&gt;0,"V",IF(COUNTIFS(Solicitudes!$A$3:$A$502,$A97,Solicitudes!$D$3:$D$502,"&lt;="&amp;AA$3,Solicitudes!$E$3:$E$502,"&gt;="&amp;AA$3,Solicitudes!$G$3:$G$502,"Aprobada",Solicitudes!$L$3:$L$502,"Licencia")+COUNTIFS(Solicitudes!$A$3:$A$502,$A97,Solicitudes!$D$3:$D$502,"&lt;="&amp;AA$3,Solicitudes!$E$3:$E$502,"&gt;="&amp;AA$3,Solicitudes!$G$3:$G$502,"Aprobada",Solicitudes!$L$3:$L$502,"Ausencia")&gt;0,"L",IF(COUNTIFS(Solicitudes!$A$3:$A$502,$A97,Solicitudes!$D$3:$D$502,"&lt;="&amp;AA$3,Solicitudes!$E$3:$E$502,"&gt;="&amp;AA$3,Solicitudes!$G$3:$G$502,"Solicitada")+COUNTIFS(Solicitudes!$A$3:$A$502,$A97,Solicitudes!$D$3:$D$502,"&lt;="&amp;AA$3,Solicitudes!$E$3:$E$502,"&gt;="&amp;AA$3,Solicitudes!$G$3:$G$502,"Planificada")&gt;0,"P",""))))</f>
        <v/>
      </c>
      <c r="AB97" s="27">
        <f>IF(OR(AB$3="",$A97=""),"",IF(COUNTIFS(Solicitudes!$A$3:$A$502,$A97,Solicitudes!$D$3:$D$502,"&lt;="&amp;AB$3,Solicitudes!$E$3:$E$502,"&gt;="&amp;AB$3,Solicitudes!$G$3:$G$502,"Aprobada",Solicitudes!$L$3:$L$502,"&lt;&gt;Licencia",Solicitudes!$L$3:$L$502,"&lt;&gt;Ausencia")&gt;0,"V",IF(COUNTIFS(Solicitudes!$A$3:$A$502,$A97,Solicitudes!$D$3:$D$502,"&lt;="&amp;AB$3,Solicitudes!$E$3:$E$502,"&gt;="&amp;AB$3,Solicitudes!$G$3:$G$502,"Aprobada",Solicitudes!$L$3:$L$502,"Licencia")+COUNTIFS(Solicitudes!$A$3:$A$502,$A97,Solicitudes!$D$3:$D$502,"&lt;="&amp;AB$3,Solicitudes!$E$3:$E$502,"&gt;="&amp;AB$3,Solicitudes!$G$3:$G$502,"Aprobada",Solicitudes!$L$3:$L$502,"Ausencia")&gt;0,"L",IF(COUNTIFS(Solicitudes!$A$3:$A$502,$A97,Solicitudes!$D$3:$D$502,"&lt;="&amp;AB$3,Solicitudes!$E$3:$E$502,"&gt;="&amp;AB$3,Solicitudes!$G$3:$G$502,"Solicitada")+COUNTIFS(Solicitudes!$A$3:$A$502,$A97,Solicitudes!$D$3:$D$502,"&lt;="&amp;AB$3,Solicitudes!$E$3:$E$502,"&gt;="&amp;AB$3,Solicitudes!$G$3:$G$502,"Planificada")&gt;0,"P",""))))</f>
        <v/>
      </c>
      <c r="AC97" s="27">
        <f>IF(OR(AC$3="",$A97=""),"",IF(COUNTIFS(Solicitudes!$A$3:$A$502,$A97,Solicitudes!$D$3:$D$502,"&lt;="&amp;AC$3,Solicitudes!$E$3:$E$502,"&gt;="&amp;AC$3,Solicitudes!$G$3:$G$502,"Aprobada",Solicitudes!$L$3:$L$502,"&lt;&gt;Licencia",Solicitudes!$L$3:$L$502,"&lt;&gt;Ausencia")&gt;0,"V",IF(COUNTIFS(Solicitudes!$A$3:$A$502,$A97,Solicitudes!$D$3:$D$502,"&lt;="&amp;AC$3,Solicitudes!$E$3:$E$502,"&gt;="&amp;AC$3,Solicitudes!$G$3:$G$502,"Aprobada",Solicitudes!$L$3:$L$502,"Licencia")+COUNTIFS(Solicitudes!$A$3:$A$502,$A97,Solicitudes!$D$3:$D$502,"&lt;="&amp;AC$3,Solicitudes!$E$3:$E$502,"&gt;="&amp;AC$3,Solicitudes!$G$3:$G$502,"Aprobada",Solicitudes!$L$3:$L$502,"Ausencia")&gt;0,"L",IF(COUNTIFS(Solicitudes!$A$3:$A$502,$A97,Solicitudes!$D$3:$D$502,"&lt;="&amp;AC$3,Solicitudes!$E$3:$E$502,"&gt;="&amp;AC$3,Solicitudes!$G$3:$G$502,"Solicitada")+COUNTIFS(Solicitudes!$A$3:$A$502,$A97,Solicitudes!$D$3:$D$502,"&lt;="&amp;AC$3,Solicitudes!$E$3:$E$502,"&gt;="&amp;AC$3,Solicitudes!$G$3:$G$502,"Planificada")&gt;0,"P",""))))</f>
        <v/>
      </c>
      <c r="AD97" s="27">
        <f>IF(OR(AD$3="",$A97=""),"",IF(COUNTIFS(Solicitudes!$A$3:$A$502,$A97,Solicitudes!$D$3:$D$502,"&lt;="&amp;AD$3,Solicitudes!$E$3:$E$502,"&gt;="&amp;AD$3,Solicitudes!$G$3:$G$502,"Aprobada",Solicitudes!$L$3:$L$502,"&lt;&gt;Licencia",Solicitudes!$L$3:$L$502,"&lt;&gt;Ausencia")&gt;0,"V",IF(COUNTIFS(Solicitudes!$A$3:$A$502,$A97,Solicitudes!$D$3:$D$502,"&lt;="&amp;AD$3,Solicitudes!$E$3:$E$502,"&gt;="&amp;AD$3,Solicitudes!$G$3:$G$502,"Aprobada",Solicitudes!$L$3:$L$502,"Licencia")+COUNTIFS(Solicitudes!$A$3:$A$502,$A97,Solicitudes!$D$3:$D$502,"&lt;="&amp;AD$3,Solicitudes!$E$3:$E$502,"&gt;="&amp;AD$3,Solicitudes!$G$3:$G$502,"Aprobada",Solicitudes!$L$3:$L$502,"Ausencia")&gt;0,"L",IF(COUNTIFS(Solicitudes!$A$3:$A$502,$A97,Solicitudes!$D$3:$D$502,"&lt;="&amp;AD$3,Solicitudes!$E$3:$E$502,"&gt;="&amp;AD$3,Solicitudes!$G$3:$G$502,"Solicitada")+COUNTIFS(Solicitudes!$A$3:$A$502,$A97,Solicitudes!$D$3:$D$502,"&lt;="&amp;AD$3,Solicitudes!$E$3:$E$502,"&gt;="&amp;AD$3,Solicitudes!$G$3:$G$502,"Planificada")&gt;0,"P",""))))</f>
        <v/>
      </c>
      <c r="AE97" s="27">
        <f>IF(OR(AE$3="",$A97=""),"",IF(COUNTIFS(Solicitudes!$A$3:$A$502,$A97,Solicitudes!$D$3:$D$502,"&lt;="&amp;AE$3,Solicitudes!$E$3:$E$502,"&gt;="&amp;AE$3,Solicitudes!$G$3:$G$502,"Aprobada",Solicitudes!$L$3:$L$502,"&lt;&gt;Licencia",Solicitudes!$L$3:$L$502,"&lt;&gt;Ausencia")&gt;0,"V",IF(COUNTIFS(Solicitudes!$A$3:$A$502,$A97,Solicitudes!$D$3:$D$502,"&lt;="&amp;AE$3,Solicitudes!$E$3:$E$502,"&gt;="&amp;AE$3,Solicitudes!$G$3:$G$502,"Aprobada",Solicitudes!$L$3:$L$502,"Licencia")+COUNTIFS(Solicitudes!$A$3:$A$502,$A97,Solicitudes!$D$3:$D$502,"&lt;="&amp;AE$3,Solicitudes!$E$3:$E$502,"&gt;="&amp;AE$3,Solicitudes!$G$3:$G$502,"Aprobada",Solicitudes!$L$3:$L$502,"Ausencia")&gt;0,"L",IF(COUNTIFS(Solicitudes!$A$3:$A$502,$A97,Solicitudes!$D$3:$D$502,"&lt;="&amp;AE$3,Solicitudes!$E$3:$E$502,"&gt;="&amp;AE$3,Solicitudes!$G$3:$G$502,"Solicitada")+COUNTIFS(Solicitudes!$A$3:$A$502,$A97,Solicitudes!$D$3:$D$502,"&lt;="&amp;AE$3,Solicitudes!$E$3:$E$502,"&gt;="&amp;AE$3,Solicitudes!$G$3:$G$502,"Planificada")&gt;0,"P",""))))</f>
        <v/>
      </c>
      <c r="AF97" s="27">
        <f>IF(OR(AF$3="",$A97=""),"",IF(COUNTIFS(Solicitudes!$A$3:$A$502,$A97,Solicitudes!$D$3:$D$502,"&lt;="&amp;AF$3,Solicitudes!$E$3:$E$502,"&gt;="&amp;AF$3,Solicitudes!$G$3:$G$502,"Aprobada",Solicitudes!$L$3:$L$502,"&lt;&gt;Licencia",Solicitudes!$L$3:$L$502,"&lt;&gt;Ausencia")&gt;0,"V",IF(COUNTIFS(Solicitudes!$A$3:$A$502,$A97,Solicitudes!$D$3:$D$502,"&lt;="&amp;AF$3,Solicitudes!$E$3:$E$502,"&gt;="&amp;AF$3,Solicitudes!$G$3:$G$502,"Aprobada",Solicitudes!$L$3:$L$502,"Licencia")+COUNTIFS(Solicitudes!$A$3:$A$502,$A97,Solicitudes!$D$3:$D$502,"&lt;="&amp;AF$3,Solicitudes!$E$3:$E$502,"&gt;="&amp;AF$3,Solicitudes!$G$3:$G$502,"Aprobada",Solicitudes!$L$3:$L$502,"Ausencia")&gt;0,"L",IF(COUNTIFS(Solicitudes!$A$3:$A$502,$A97,Solicitudes!$D$3:$D$502,"&lt;="&amp;AF$3,Solicitudes!$E$3:$E$502,"&gt;="&amp;AF$3,Solicitudes!$G$3:$G$502,"Solicitada")+COUNTIFS(Solicitudes!$A$3:$A$502,$A97,Solicitudes!$D$3:$D$502,"&lt;="&amp;AF$3,Solicitudes!$E$3:$E$502,"&gt;="&amp;AF$3,Solicitudes!$G$3:$G$502,"Planificada")&gt;0,"P",""))))</f>
        <v/>
      </c>
      <c r="AG97" s="27">
        <f>IF(OR(AG$3="",$A97=""),"",IF(COUNTIFS(Solicitudes!$A$3:$A$502,$A97,Solicitudes!$D$3:$D$502,"&lt;="&amp;AG$3,Solicitudes!$E$3:$E$502,"&gt;="&amp;AG$3,Solicitudes!$G$3:$G$502,"Aprobada",Solicitudes!$L$3:$L$502,"&lt;&gt;Licencia",Solicitudes!$L$3:$L$502,"&lt;&gt;Ausencia")&gt;0,"V",IF(COUNTIFS(Solicitudes!$A$3:$A$502,$A97,Solicitudes!$D$3:$D$502,"&lt;="&amp;AG$3,Solicitudes!$E$3:$E$502,"&gt;="&amp;AG$3,Solicitudes!$G$3:$G$502,"Aprobada",Solicitudes!$L$3:$L$502,"Licencia")+COUNTIFS(Solicitudes!$A$3:$A$502,$A97,Solicitudes!$D$3:$D$502,"&lt;="&amp;AG$3,Solicitudes!$E$3:$E$502,"&gt;="&amp;AG$3,Solicitudes!$G$3:$G$502,"Aprobada",Solicitudes!$L$3:$L$502,"Ausencia")&gt;0,"L",IF(COUNTIFS(Solicitudes!$A$3:$A$502,$A97,Solicitudes!$D$3:$D$502,"&lt;="&amp;AG$3,Solicitudes!$E$3:$E$502,"&gt;="&amp;AG$3,Solicitudes!$G$3:$G$502,"Solicitada")+COUNTIFS(Solicitudes!$A$3:$A$502,$A97,Solicitudes!$D$3:$D$502,"&lt;="&amp;AG$3,Solicitudes!$E$3:$E$502,"&gt;="&amp;AG$3,Solicitudes!$G$3:$G$502,"Planificada")&gt;0,"P",""))))</f>
        <v/>
      </c>
    </row>
    <row r="98">
      <c r="A98">
        <f>IF(Saldos!A98="","",Saldos!A98)</f>
        <v/>
      </c>
      <c r="B98">
        <f>IF(A98="","",Saldos!B98)</f>
        <v/>
      </c>
      <c r="C98" s="27">
        <f>IF(OR(C$3="",$A98=""),"",IF(COUNTIFS(Solicitudes!$A$3:$A$502,$A98,Solicitudes!$D$3:$D$502,"&lt;="&amp;C$3,Solicitudes!$E$3:$E$502,"&gt;="&amp;C$3,Solicitudes!$G$3:$G$502,"Aprobada",Solicitudes!$L$3:$L$502,"&lt;&gt;Licencia",Solicitudes!$L$3:$L$502,"&lt;&gt;Ausencia")&gt;0,"V",IF(COUNTIFS(Solicitudes!$A$3:$A$502,$A98,Solicitudes!$D$3:$D$502,"&lt;="&amp;C$3,Solicitudes!$E$3:$E$502,"&gt;="&amp;C$3,Solicitudes!$G$3:$G$502,"Aprobada",Solicitudes!$L$3:$L$502,"Licencia")+COUNTIFS(Solicitudes!$A$3:$A$502,$A98,Solicitudes!$D$3:$D$502,"&lt;="&amp;C$3,Solicitudes!$E$3:$E$502,"&gt;="&amp;C$3,Solicitudes!$G$3:$G$502,"Aprobada",Solicitudes!$L$3:$L$502,"Ausencia")&gt;0,"L",IF(COUNTIFS(Solicitudes!$A$3:$A$502,$A98,Solicitudes!$D$3:$D$502,"&lt;="&amp;C$3,Solicitudes!$E$3:$E$502,"&gt;="&amp;C$3,Solicitudes!$G$3:$G$502,"Solicitada")+COUNTIFS(Solicitudes!$A$3:$A$502,$A98,Solicitudes!$D$3:$D$502,"&lt;="&amp;C$3,Solicitudes!$E$3:$E$502,"&gt;="&amp;C$3,Solicitudes!$G$3:$G$502,"Planificada")&gt;0,"P",""))))</f>
        <v/>
      </c>
      <c r="D98" s="27">
        <f>IF(OR(D$3="",$A98=""),"",IF(COUNTIFS(Solicitudes!$A$3:$A$502,$A98,Solicitudes!$D$3:$D$502,"&lt;="&amp;D$3,Solicitudes!$E$3:$E$502,"&gt;="&amp;D$3,Solicitudes!$G$3:$G$502,"Aprobada",Solicitudes!$L$3:$L$502,"&lt;&gt;Licencia",Solicitudes!$L$3:$L$502,"&lt;&gt;Ausencia")&gt;0,"V",IF(COUNTIFS(Solicitudes!$A$3:$A$502,$A98,Solicitudes!$D$3:$D$502,"&lt;="&amp;D$3,Solicitudes!$E$3:$E$502,"&gt;="&amp;D$3,Solicitudes!$G$3:$G$502,"Aprobada",Solicitudes!$L$3:$L$502,"Licencia")+COUNTIFS(Solicitudes!$A$3:$A$502,$A98,Solicitudes!$D$3:$D$502,"&lt;="&amp;D$3,Solicitudes!$E$3:$E$502,"&gt;="&amp;D$3,Solicitudes!$G$3:$G$502,"Aprobada",Solicitudes!$L$3:$L$502,"Ausencia")&gt;0,"L",IF(COUNTIFS(Solicitudes!$A$3:$A$502,$A98,Solicitudes!$D$3:$D$502,"&lt;="&amp;D$3,Solicitudes!$E$3:$E$502,"&gt;="&amp;D$3,Solicitudes!$G$3:$G$502,"Solicitada")+COUNTIFS(Solicitudes!$A$3:$A$502,$A98,Solicitudes!$D$3:$D$502,"&lt;="&amp;D$3,Solicitudes!$E$3:$E$502,"&gt;="&amp;D$3,Solicitudes!$G$3:$G$502,"Planificada")&gt;0,"P",""))))</f>
        <v/>
      </c>
      <c r="E98" s="27">
        <f>IF(OR(E$3="",$A98=""),"",IF(COUNTIFS(Solicitudes!$A$3:$A$502,$A98,Solicitudes!$D$3:$D$502,"&lt;="&amp;E$3,Solicitudes!$E$3:$E$502,"&gt;="&amp;E$3,Solicitudes!$G$3:$G$502,"Aprobada",Solicitudes!$L$3:$L$502,"&lt;&gt;Licencia",Solicitudes!$L$3:$L$502,"&lt;&gt;Ausencia")&gt;0,"V",IF(COUNTIFS(Solicitudes!$A$3:$A$502,$A98,Solicitudes!$D$3:$D$502,"&lt;="&amp;E$3,Solicitudes!$E$3:$E$502,"&gt;="&amp;E$3,Solicitudes!$G$3:$G$502,"Aprobada",Solicitudes!$L$3:$L$502,"Licencia")+COUNTIFS(Solicitudes!$A$3:$A$502,$A98,Solicitudes!$D$3:$D$502,"&lt;="&amp;E$3,Solicitudes!$E$3:$E$502,"&gt;="&amp;E$3,Solicitudes!$G$3:$G$502,"Aprobada",Solicitudes!$L$3:$L$502,"Ausencia")&gt;0,"L",IF(COUNTIFS(Solicitudes!$A$3:$A$502,$A98,Solicitudes!$D$3:$D$502,"&lt;="&amp;E$3,Solicitudes!$E$3:$E$502,"&gt;="&amp;E$3,Solicitudes!$G$3:$G$502,"Solicitada")+COUNTIFS(Solicitudes!$A$3:$A$502,$A98,Solicitudes!$D$3:$D$502,"&lt;="&amp;E$3,Solicitudes!$E$3:$E$502,"&gt;="&amp;E$3,Solicitudes!$G$3:$G$502,"Planificada")&gt;0,"P",""))))</f>
        <v/>
      </c>
      <c r="F98" s="27">
        <f>IF(OR(F$3="",$A98=""),"",IF(COUNTIFS(Solicitudes!$A$3:$A$502,$A98,Solicitudes!$D$3:$D$502,"&lt;="&amp;F$3,Solicitudes!$E$3:$E$502,"&gt;="&amp;F$3,Solicitudes!$G$3:$G$502,"Aprobada",Solicitudes!$L$3:$L$502,"&lt;&gt;Licencia",Solicitudes!$L$3:$L$502,"&lt;&gt;Ausencia")&gt;0,"V",IF(COUNTIFS(Solicitudes!$A$3:$A$502,$A98,Solicitudes!$D$3:$D$502,"&lt;="&amp;F$3,Solicitudes!$E$3:$E$502,"&gt;="&amp;F$3,Solicitudes!$G$3:$G$502,"Aprobada",Solicitudes!$L$3:$L$502,"Licencia")+COUNTIFS(Solicitudes!$A$3:$A$502,$A98,Solicitudes!$D$3:$D$502,"&lt;="&amp;F$3,Solicitudes!$E$3:$E$502,"&gt;="&amp;F$3,Solicitudes!$G$3:$G$502,"Aprobada",Solicitudes!$L$3:$L$502,"Ausencia")&gt;0,"L",IF(COUNTIFS(Solicitudes!$A$3:$A$502,$A98,Solicitudes!$D$3:$D$502,"&lt;="&amp;F$3,Solicitudes!$E$3:$E$502,"&gt;="&amp;F$3,Solicitudes!$G$3:$G$502,"Solicitada")+COUNTIFS(Solicitudes!$A$3:$A$502,$A98,Solicitudes!$D$3:$D$502,"&lt;="&amp;F$3,Solicitudes!$E$3:$E$502,"&gt;="&amp;F$3,Solicitudes!$G$3:$G$502,"Planificada")&gt;0,"P",""))))</f>
        <v/>
      </c>
      <c r="G98" s="27">
        <f>IF(OR(G$3="",$A98=""),"",IF(COUNTIFS(Solicitudes!$A$3:$A$502,$A98,Solicitudes!$D$3:$D$502,"&lt;="&amp;G$3,Solicitudes!$E$3:$E$502,"&gt;="&amp;G$3,Solicitudes!$G$3:$G$502,"Aprobada",Solicitudes!$L$3:$L$502,"&lt;&gt;Licencia",Solicitudes!$L$3:$L$502,"&lt;&gt;Ausencia")&gt;0,"V",IF(COUNTIFS(Solicitudes!$A$3:$A$502,$A98,Solicitudes!$D$3:$D$502,"&lt;="&amp;G$3,Solicitudes!$E$3:$E$502,"&gt;="&amp;G$3,Solicitudes!$G$3:$G$502,"Aprobada",Solicitudes!$L$3:$L$502,"Licencia")+COUNTIFS(Solicitudes!$A$3:$A$502,$A98,Solicitudes!$D$3:$D$502,"&lt;="&amp;G$3,Solicitudes!$E$3:$E$502,"&gt;="&amp;G$3,Solicitudes!$G$3:$G$502,"Aprobada",Solicitudes!$L$3:$L$502,"Ausencia")&gt;0,"L",IF(COUNTIFS(Solicitudes!$A$3:$A$502,$A98,Solicitudes!$D$3:$D$502,"&lt;="&amp;G$3,Solicitudes!$E$3:$E$502,"&gt;="&amp;G$3,Solicitudes!$G$3:$G$502,"Solicitada")+COUNTIFS(Solicitudes!$A$3:$A$502,$A98,Solicitudes!$D$3:$D$502,"&lt;="&amp;G$3,Solicitudes!$E$3:$E$502,"&gt;="&amp;G$3,Solicitudes!$G$3:$G$502,"Planificada")&gt;0,"P",""))))</f>
        <v/>
      </c>
      <c r="H98" s="27">
        <f>IF(OR(H$3="",$A98=""),"",IF(COUNTIFS(Solicitudes!$A$3:$A$502,$A98,Solicitudes!$D$3:$D$502,"&lt;="&amp;H$3,Solicitudes!$E$3:$E$502,"&gt;="&amp;H$3,Solicitudes!$G$3:$G$502,"Aprobada",Solicitudes!$L$3:$L$502,"&lt;&gt;Licencia",Solicitudes!$L$3:$L$502,"&lt;&gt;Ausencia")&gt;0,"V",IF(COUNTIFS(Solicitudes!$A$3:$A$502,$A98,Solicitudes!$D$3:$D$502,"&lt;="&amp;H$3,Solicitudes!$E$3:$E$502,"&gt;="&amp;H$3,Solicitudes!$G$3:$G$502,"Aprobada",Solicitudes!$L$3:$L$502,"Licencia")+COUNTIFS(Solicitudes!$A$3:$A$502,$A98,Solicitudes!$D$3:$D$502,"&lt;="&amp;H$3,Solicitudes!$E$3:$E$502,"&gt;="&amp;H$3,Solicitudes!$G$3:$G$502,"Aprobada",Solicitudes!$L$3:$L$502,"Ausencia")&gt;0,"L",IF(COUNTIFS(Solicitudes!$A$3:$A$502,$A98,Solicitudes!$D$3:$D$502,"&lt;="&amp;H$3,Solicitudes!$E$3:$E$502,"&gt;="&amp;H$3,Solicitudes!$G$3:$G$502,"Solicitada")+COUNTIFS(Solicitudes!$A$3:$A$502,$A98,Solicitudes!$D$3:$D$502,"&lt;="&amp;H$3,Solicitudes!$E$3:$E$502,"&gt;="&amp;H$3,Solicitudes!$G$3:$G$502,"Planificada")&gt;0,"P",""))))</f>
        <v/>
      </c>
      <c r="I98" s="27">
        <f>IF(OR(I$3="",$A98=""),"",IF(COUNTIFS(Solicitudes!$A$3:$A$502,$A98,Solicitudes!$D$3:$D$502,"&lt;="&amp;I$3,Solicitudes!$E$3:$E$502,"&gt;="&amp;I$3,Solicitudes!$G$3:$G$502,"Aprobada",Solicitudes!$L$3:$L$502,"&lt;&gt;Licencia",Solicitudes!$L$3:$L$502,"&lt;&gt;Ausencia")&gt;0,"V",IF(COUNTIFS(Solicitudes!$A$3:$A$502,$A98,Solicitudes!$D$3:$D$502,"&lt;="&amp;I$3,Solicitudes!$E$3:$E$502,"&gt;="&amp;I$3,Solicitudes!$G$3:$G$502,"Aprobada",Solicitudes!$L$3:$L$502,"Licencia")+COUNTIFS(Solicitudes!$A$3:$A$502,$A98,Solicitudes!$D$3:$D$502,"&lt;="&amp;I$3,Solicitudes!$E$3:$E$502,"&gt;="&amp;I$3,Solicitudes!$G$3:$G$502,"Aprobada",Solicitudes!$L$3:$L$502,"Ausencia")&gt;0,"L",IF(COUNTIFS(Solicitudes!$A$3:$A$502,$A98,Solicitudes!$D$3:$D$502,"&lt;="&amp;I$3,Solicitudes!$E$3:$E$502,"&gt;="&amp;I$3,Solicitudes!$G$3:$G$502,"Solicitada")+COUNTIFS(Solicitudes!$A$3:$A$502,$A98,Solicitudes!$D$3:$D$502,"&lt;="&amp;I$3,Solicitudes!$E$3:$E$502,"&gt;="&amp;I$3,Solicitudes!$G$3:$G$502,"Planificada")&gt;0,"P",""))))</f>
        <v/>
      </c>
      <c r="J98" s="27">
        <f>IF(OR(J$3="",$A98=""),"",IF(COUNTIFS(Solicitudes!$A$3:$A$502,$A98,Solicitudes!$D$3:$D$502,"&lt;="&amp;J$3,Solicitudes!$E$3:$E$502,"&gt;="&amp;J$3,Solicitudes!$G$3:$G$502,"Aprobada",Solicitudes!$L$3:$L$502,"&lt;&gt;Licencia",Solicitudes!$L$3:$L$502,"&lt;&gt;Ausencia")&gt;0,"V",IF(COUNTIFS(Solicitudes!$A$3:$A$502,$A98,Solicitudes!$D$3:$D$502,"&lt;="&amp;J$3,Solicitudes!$E$3:$E$502,"&gt;="&amp;J$3,Solicitudes!$G$3:$G$502,"Aprobada",Solicitudes!$L$3:$L$502,"Licencia")+COUNTIFS(Solicitudes!$A$3:$A$502,$A98,Solicitudes!$D$3:$D$502,"&lt;="&amp;J$3,Solicitudes!$E$3:$E$502,"&gt;="&amp;J$3,Solicitudes!$G$3:$G$502,"Aprobada",Solicitudes!$L$3:$L$502,"Ausencia")&gt;0,"L",IF(COUNTIFS(Solicitudes!$A$3:$A$502,$A98,Solicitudes!$D$3:$D$502,"&lt;="&amp;J$3,Solicitudes!$E$3:$E$502,"&gt;="&amp;J$3,Solicitudes!$G$3:$G$502,"Solicitada")+COUNTIFS(Solicitudes!$A$3:$A$502,$A98,Solicitudes!$D$3:$D$502,"&lt;="&amp;J$3,Solicitudes!$E$3:$E$502,"&gt;="&amp;J$3,Solicitudes!$G$3:$G$502,"Planificada")&gt;0,"P",""))))</f>
        <v/>
      </c>
      <c r="K98" s="27">
        <f>IF(OR(K$3="",$A98=""),"",IF(COUNTIFS(Solicitudes!$A$3:$A$502,$A98,Solicitudes!$D$3:$D$502,"&lt;="&amp;K$3,Solicitudes!$E$3:$E$502,"&gt;="&amp;K$3,Solicitudes!$G$3:$G$502,"Aprobada",Solicitudes!$L$3:$L$502,"&lt;&gt;Licencia",Solicitudes!$L$3:$L$502,"&lt;&gt;Ausencia")&gt;0,"V",IF(COUNTIFS(Solicitudes!$A$3:$A$502,$A98,Solicitudes!$D$3:$D$502,"&lt;="&amp;K$3,Solicitudes!$E$3:$E$502,"&gt;="&amp;K$3,Solicitudes!$G$3:$G$502,"Aprobada",Solicitudes!$L$3:$L$502,"Licencia")+COUNTIFS(Solicitudes!$A$3:$A$502,$A98,Solicitudes!$D$3:$D$502,"&lt;="&amp;K$3,Solicitudes!$E$3:$E$502,"&gt;="&amp;K$3,Solicitudes!$G$3:$G$502,"Aprobada",Solicitudes!$L$3:$L$502,"Ausencia")&gt;0,"L",IF(COUNTIFS(Solicitudes!$A$3:$A$502,$A98,Solicitudes!$D$3:$D$502,"&lt;="&amp;K$3,Solicitudes!$E$3:$E$502,"&gt;="&amp;K$3,Solicitudes!$G$3:$G$502,"Solicitada")+COUNTIFS(Solicitudes!$A$3:$A$502,$A98,Solicitudes!$D$3:$D$502,"&lt;="&amp;K$3,Solicitudes!$E$3:$E$502,"&gt;="&amp;K$3,Solicitudes!$G$3:$G$502,"Planificada")&gt;0,"P",""))))</f>
        <v/>
      </c>
      <c r="L98" s="27">
        <f>IF(OR(L$3="",$A98=""),"",IF(COUNTIFS(Solicitudes!$A$3:$A$502,$A98,Solicitudes!$D$3:$D$502,"&lt;="&amp;L$3,Solicitudes!$E$3:$E$502,"&gt;="&amp;L$3,Solicitudes!$G$3:$G$502,"Aprobada",Solicitudes!$L$3:$L$502,"&lt;&gt;Licencia",Solicitudes!$L$3:$L$502,"&lt;&gt;Ausencia")&gt;0,"V",IF(COUNTIFS(Solicitudes!$A$3:$A$502,$A98,Solicitudes!$D$3:$D$502,"&lt;="&amp;L$3,Solicitudes!$E$3:$E$502,"&gt;="&amp;L$3,Solicitudes!$G$3:$G$502,"Aprobada",Solicitudes!$L$3:$L$502,"Licencia")+COUNTIFS(Solicitudes!$A$3:$A$502,$A98,Solicitudes!$D$3:$D$502,"&lt;="&amp;L$3,Solicitudes!$E$3:$E$502,"&gt;="&amp;L$3,Solicitudes!$G$3:$G$502,"Aprobada",Solicitudes!$L$3:$L$502,"Ausencia")&gt;0,"L",IF(COUNTIFS(Solicitudes!$A$3:$A$502,$A98,Solicitudes!$D$3:$D$502,"&lt;="&amp;L$3,Solicitudes!$E$3:$E$502,"&gt;="&amp;L$3,Solicitudes!$G$3:$G$502,"Solicitada")+COUNTIFS(Solicitudes!$A$3:$A$502,$A98,Solicitudes!$D$3:$D$502,"&lt;="&amp;L$3,Solicitudes!$E$3:$E$502,"&gt;="&amp;L$3,Solicitudes!$G$3:$G$502,"Planificada")&gt;0,"P",""))))</f>
        <v/>
      </c>
      <c r="M98" s="27">
        <f>IF(OR(M$3="",$A98=""),"",IF(COUNTIFS(Solicitudes!$A$3:$A$502,$A98,Solicitudes!$D$3:$D$502,"&lt;="&amp;M$3,Solicitudes!$E$3:$E$502,"&gt;="&amp;M$3,Solicitudes!$G$3:$G$502,"Aprobada",Solicitudes!$L$3:$L$502,"&lt;&gt;Licencia",Solicitudes!$L$3:$L$502,"&lt;&gt;Ausencia")&gt;0,"V",IF(COUNTIFS(Solicitudes!$A$3:$A$502,$A98,Solicitudes!$D$3:$D$502,"&lt;="&amp;M$3,Solicitudes!$E$3:$E$502,"&gt;="&amp;M$3,Solicitudes!$G$3:$G$502,"Aprobada",Solicitudes!$L$3:$L$502,"Licencia")+COUNTIFS(Solicitudes!$A$3:$A$502,$A98,Solicitudes!$D$3:$D$502,"&lt;="&amp;M$3,Solicitudes!$E$3:$E$502,"&gt;="&amp;M$3,Solicitudes!$G$3:$G$502,"Aprobada",Solicitudes!$L$3:$L$502,"Ausencia")&gt;0,"L",IF(COUNTIFS(Solicitudes!$A$3:$A$502,$A98,Solicitudes!$D$3:$D$502,"&lt;="&amp;M$3,Solicitudes!$E$3:$E$502,"&gt;="&amp;M$3,Solicitudes!$G$3:$G$502,"Solicitada")+COUNTIFS(Solicitudes!$A$3:$A$502,$A98,Solicitudes!$D$3:$D$502,"&lt;="&amp;M$3,Solicitudes!$E$3:$E$502,"&gt;="&amp;M$3,Solicitudes!$G$3:$G$502,"Planificada")&gt;0,"P",""))))</f>
        <v/>
      </c>
      <c r="N98" s="27">
        <f>IF(OR(N$3="",$A98=""),"",IF(COUNTIFS(Solicitudes!$A$3:$A$502,$A98,Solicitudes!$D$3:$D$502,"&lt;="&amp;N$3,Solicitudes!$E$3:$E$502,"&gt;="&amp;N$3,Solicitudes!$G$3:$G$502,"Aprobada",Solicitudes!$L$3:$L$502,"&lt;&gt;Licencia",Solicitudes!$L$3:$L$502,"&lt;&gt;Ausencia")&gt;0,"V",IF(COUNTIFS(Solicitudes!$A$3:$A$502,$A98,Solicitudes!$D$3:$D$502,"&lt;="&amp;N$3,Solicitudes!$E$3:$E$502,"&gt;="&amp;N$3,Solicitudes!$G$3:$G$502,"Aprobada",Solicitudes!$L$3:$L$502,"Licencia")+COUNTIFS(Solicitudes!$A$3:$A$502,$A98,Solicitudes!$D$3:$D$502,"&lt;="&amp;N$3,Solicitudes!$E$3:$E$502,"&gt;="&amp;N$3,Solicitudes!$G$3:$G$502,"Aprobada",Solicitudes!$L$3:$L$502,"Ausencia")&gt;0,"L",IF(COUNTIFS(Solicitudes!$A$3:$A$502,$A98,Solicitudes!$D$3:$D$502,"&lt;="&amp;N$3,Solicitudes!$E$3:$E$502,"&gt;="&amp;N$3,Solicitudes!$G$3:$G$502,"Solicitada")+COUNTIFS(Solicitudes!$A$3:$A$502,$A98,Solicitudes!$D$3:$D$502,"&lt;="&amp;N$3,Solicitudes!$E$3:$E$502,"&gt;="&amp;N$3,Solicitudes!$G$3:$G$502,"Planificada")&gt;0,"P",""))))</f>
        <v/>
      </c>
      <c r="O98" s="27">
        <f>IF(OR(O$3="",$A98=""),"",IF(COUNTIFS(Solicitudes!$A$3:$A$502,$A98,Solicitudes!$D$3:$D$502,"&lt;="&amp;O$3,Solicitudes!$E$3:$E$502,"&gt;="&amp;O$3,Solicitudes!$G$3:$G$502,"Aprobada",Solicitudes!$L$3:$L$502,"&lt;&gt;Licencia",Solicitudes!$L$3:$L$502,"&lt;&gt;Ausencia")&gt;0,"V",IF(COUNTIFS(Solicitudes!$A$3:$A$502,$A98,Solicitudes!$D$3:$D$502,"&lt;="&amp;O$3,Solicitudes!$E$3:$E$502,"&gt;="&amp;O$3,Solicitudes!$G$3:$G$502,"Aprobada",Solicitudes!$L$3:$L$502,"Licencia")+COUNTIFS(Solicitudes!$A$3:$A$502,$A98,Solicitudes!$D$3:$D$502,"&lt;="&amp;O$3,Solicitudes!$E$3:$E$502,"&gt;="&amp;O$3,Solicitudes!$G$3:$G$502,"Aprobada",Solicitudes!$L$3:$L$502,"Ausencia")&gt;0,"L",IF(COUNTIFS(Solicitudes!$A$3:$A$502,$A98,Solicitudes!$D$3:$D$502,"&lt;="&amp;O$3,Solicitudes!$E$3:$E$502,"&gt;="&amp;O$3,Solicitudes!$G$3:$G$502,"Solicitada")+COUNTIFS(Solicitudes!$A$3:$A$502,$A98,Solicitudes!$D$3:$D$502,"&lt;="&amp;O$3,Solicitudes!$E$3:$E$502,"&gt;="&amp;O$3,Solicitudes!$G$3:$G$502,"Planificada")&gt;0,"P",""))))</f>
        <v/>
      </c>
      <c r="P98" s="27">
        <f>IF(OR(P$3="",$A98=""),"",IF(COUNTIFS(Solicitudes!$A$3:$A$502,$A98,Solicitudes!$D$3:$D$502,"&lt;="&amp;P$3,Solicitudes!$E$3:$E$502,"&gt;="&amp;P$3,Solicitudes!$G$3:$G$502,"Aprobada",Solicitudes!$L$3:$L$502,"&lt;&gt;Licencia",Solicitudes!$L$3:$L$502,"&lt;&gt;Ausencia")&gt;0,"V",IF(COUNTIFS(Solicitudes!$A$3:$A$502,$A98,Solicitudes!$D$3:$D$502,"&lt;="&amp;P$3,Solicitudes!$E$3:$E$502,"&gt;="&amp;P$3,Solicitudes!$G$3:$G$502,"Aprobada",Solicitudes!$L$3:$L$502,"Licencia")+COUNTIFS(Solicitudes!$A$3:$A$502,$A98,Solicitudes!$D$3:$D$502,"&lt;="&amp;P$3,Solicitudes!$E$3:$E$502,"&gt;="&amp;P$3,Solicitudes!$G$3:$G$502,"Aprobada",Solicitudes!$L$3:$L$502,"Ausencia")&gt;0,"L",IF(COUNTIFS(Solicitudes!$A$3:$A$502,$A98,Solicitudes!$D$3:$D$502,"&lt;="&amp;P$3,Solicitudes!$E$3:$E$502,"&gt;="&amp;P$3,Solicitudes!$G$3:$G$502,"Solicitada")+COUNTIFS(Solicitudes!$A$3:$A$502,$A98,Solicitudes!$D$3:$D$502,"&lt;="&amp;P$3,Solicitudes!$E$3:$E$502,"&gt;="&amp;P$3,Solicitudes!$G$3:$G$502,"Planificada")&gt;0,"P",""))))</f>
        <v/>
      </c>
      <c r="Q98" s="27">
        <f>IF(OR(Q$3="",$A98=""),"",IF(COUNTIFS(Solicitudes!$A$3:$A$502,$A98,Solicitudes!$D$3:$D$502,"&lt;="&amp;Q$3,Solicitudes!$E$3:$E$502,"&gt;="&amp;Q$3,Solicitudes!$G$3:$G$502,"Aprobada",Solicitudes!$L$3:$L$502,"&lt;&gt;Licencia",Solicitudes!$L$3:$L$502,"&lt;&gt;Ausencia")&gt;0,"V",IF(COUNTIFS(Solicitudes!$A$3:$A$502,$A98,Solicitudes!$D$3:$D$502,"&lt;="&amp;Q$3,Solicitudes!$E$3:$E$502,"&gt;="&amp;Q$3,Solicitudes!$G$3:$G$502,"Aprobada",Solicitudes!$L$3:$L$502,"Licencia")+COUNTIFS(Solicitudes!$A$3:$A$502,$A98,Solicitudes!$D$3:$D$502,"&lt;="&amp;Q$3,Solicitudes!$E$3:$E$502,"&gt;="&amp;Q$3,Solicitudes!$G$3:$G$502,"Aprobada",Solicitudes!$L$3:$L$502,"Ausencia")&gt;0,"L",IF(COUNTIFS(Solicitudes!$A$3:$A$502,$A98,Solicitudes!$D$3:$D$502,"&lt;="&amp;Q$3,Solicitudes!$E$3:$E$502,"&gt;="&amp;Q$3,Solicitudes!$G$3:$G$502,"Solicitada")+COUNTIFS(Solicitudes!$A$3:$A$502,$A98,Solicitudes!$D$3:$D$502,"&lt;="&amp;Q$3,Solicitudes!$E$3:$E$502,"&gt;="&amp;Q$3,Solicitudes!$G$3:$G$502,"Planificada")&gt;0,"P",""))))</f>
        <v/>
      </c>
      <c r="R98" s="27">
        <f>IF(OR(R$3="",$A98=""),"",IF(COUNTIFS(Solicitudes!$A$3:$A$502,$A98,Solicitudes!$D$3:$D$502,"&lt;="&amp;R$3,Solicitudes!$E$3:$E$502,"&gt;="&amp;R$3,Solicitudes!$G$3:$G$502,"Aprobada",Solicitudes!$L$3:$L$502,"&lt;&gt;Licencia",Solicitudes!$L$3:$L$502,"&lt;&gt;Ausencia")&gt;0,"V",IF(COUNTIFS(Solicitudes!$A$3:$A$502,$A98,Solicitudes!$D$3:$D$502,"&lt;="&amp;R$3,Solicitudes!$E$3:$E$502,"&gt;="&amp;R$3,Solicitudes!$G$3:$G$502,"Aprobada",Solicitudes!$L$3:$L$502,"Licencia")+COUNTIFS(Solicitudes!$A$3:$A$502,$A98,Solicitudes!$D$3:$D$502,"&lt;="&amp;R$3,Solicitudes!$E$3:$E$502,"&gt;="&amp;R$3,Solicitudes!$G$3:$G$502,"Aprobada",Solicitudes!$L$3:$L$502,"Ausencia")&gt;0,"L",IF(COUNTIFS(Solicitudes!$A$3:$A$502,$A98,Solicitudes!$D$3:$D$502,"&lt;="&amp;R$3,Solicitudes!$E$3:$E$502,"&gt;="&amp;R$3,Solicitudes!$G$3:$G$502,"Solicitada")+COUNTIFS(Solicitudes!$A$3:$A$502,$A98,Solicitudes!$D$3:$D$502,"&lt;="&amp;R$3,Solicitudes!$E$3:$E$502,"&gt;="&amp;R$3,Solicitudes!$G$3:$G$502,"Planificada")&gt;0,"P",""))))</f>
        <v/>
      </c>
      <c r="S98" s="27">
        <f>IF(OR(S$3="",$A98=""),"",IF(COUNTIFS(Solicitudes!$A$3:$A$502,$A98,Solicitudes!$D$3:$D$502,"&lt;="&amp;S$3,Solicitudes!$E$3:$E$502,"&gt;="&amp;S$3,Solicitudes!$G$3:$G$502,"Aprobada",Solicitudes!$L$3:$L$502,"&lt;&gt;Licencia",Solicitudes!$L$3:$L$502,"&lt;&gt;Ausencia")&gt;0,"V",IF(COUNTIFS(Solicitudes!$A$3:$A$502,$A98,Solicitudes!$D$3:$D$502,"&lt;="&amp;S$3,Solicitudes!$E$3:$E$502,"&gt;="&amp;S$3,Solicitudes!$G$3:$G$502,"Aprobada",Solicitudes!$L$3:$L$502,"Licencia")+COUNTIFS(Solicitudes!$A$3:$A$502,$A98,Solicitudes!$D$3:$D$502,"&lt;="&amp;S$3,Solicitudes!$E$3:$E$502,"&gt;="&amp;S$3,Solicitudes!$G$3:$G$502,"Aprobada",Solicitudes!$L$3:$L$502,"Ausencia")&gt;0,"L",IF(COUNTIFS(Solicitudes!$A$3:$A$502,$A98,Solicitudes!$D$3:$D$502,"&lt;="&amp;S$3,Solicitudes!$E$3:$E$502,"&gt;="&amp;S$3,Solicitudes!$G$3:$G$502,"Solicitada")+COUNTIFS(Solicitudes!$A$3:$A$502,$A98,Solicitudes!$D$3:$D$502,"&lt;="&amp;S$3,Solicitudes!$E$3:$E$502,"&gt;="&amp;S$3,Solicitudes!$G$3:$G$502,"Planificada")&gt;0,"P",""))))</f>
        <v/>
      </c>
      <c r="T98" s="27">
        <f>IF(OR(T$3="",$A98=""),"",IF(COUNTIFS(Solicitudes!$A$3:$A$502,$A98,Solicitudes!$D$3:$D$502,"&lt;="&amp;T$3,Solicitudes!$E$3:$E$502,"&gt;="&amp;T$3,Solicitudes!$G$3:$G$502,"Aprobada",Solicitudes!$L$3:$L$502,"&lt;&gt;Licencia",Solicitudes!$L$3:$L$502,"&lt;&gt;Ausencia")&gt;0,"V",IF(COUNTIFS(Solicitudes!$A$3:$A$502,$A98,Solicitudes!$D$3:$D$502,"&lt;="&amp;T$3,Solicitudes!$E$3:$E$502,"&gt;="&amp;T$3,Solicitudes!$G$3:$G$502,"Aprobada",Solicitudes!$L$3:$L$502,"Licencia")+COUNTIFS(Solicitudes!$A$3:$A$502,$A98,Solicitudes!$D$3:$D$502,"&lt;="&amp;T$3,Solicitudes!$E$3:$E$502,"&gt;="&amp;T$3,Solicitudes!$G$3:$G$502,"Aprobada",Solicitudes!$L$3:$L$502,"Ausencia")&gt;0,"L",IF(COUNTIFS(Solicitudes!$A$3:$A$502,$A98,Solicitudes!$D$3:$D$502,"&lt;="&amp;T$3,Solicitudes!$E$3:$E$502,"&gt;="&amp;T$3,Solicitudes!$G$3:$G$502,"Solicitada")+COUNTIFS(Solicitudes!$A$3:$A$502,$A98,Solicitudes!$D$3:$D$502,"&lt;="&amp;T$3,Solicitudes!$E$3:$E$502,"&gt;="&amp;T$3,Solicitudes!$G$3:$G$502,"Planificada")&gt;0,"P",""))))</f>
        <v/>
      </c>
      <c r="U98" s="27">
        <f>IF(OR(U$3="",$A98=""),"",IF(COUNTIFS(Solicitudes!$A$3:$A$502,$A98,Solicitudes!$D$3:$D$502,"&lt;="&amp;U$3,Solicitudes!$E$3:$E$502,"&gt;="&amp;U$3,Solicitudes!$G$3:$G$502,"Aprobada",Solicitudes!$L$3:$L$502,"&lt;&gt;Licencia",Solicitudes!$L$3:$L$502,"&lt;&gt;Ausencia")&gt;0,"V",IF(COUNTIFS(Solicitudes!$A$3:$A$502,$A98,Solicitudes!$D$3:$D$502,"&lt;="&amp;U$3,Solicitudes!$E$3:$E$502,"&gt;="&amp;U$3,Solicitudes!$G$3:$G$502,"Aprobada",Solicitudes!$L$3:$L$502,"Licencia")+COUNTIFS(Solicitudes!$A$3:$A$502,$A98,Solicitudes!$D$3:$D$502,"&lt;="&amp;U$3,Solicitudes!$E$3:$E$502,"&gt;="&amp;U$3,Solicitudes!$G$3:$G$502,"Aprobada",Solicitudes!$L$3:$L$502,"Ausencia")&gt;0,"L",IF(COUNTIFS(Solicitudes!$A$3:$A$502,$A98,Solicitudes!$D$3:$D$502,"&lt;="&amp;U$3,Solicitudes!$E$3:$E$502,"&gt;="&amp;U$3,Solicitudes!$G$3:$G$502,"Solicitada")+COUNTIFS(Solicitudes!$A$3:$A$502,$A98,Solicitudes!$D$3:$D$502,"&lt;="&amp;U$3,Solicitudes!$E$3:$E$502,"&gt;="&amp;U$3,Solicitudes!$G$3:$G$502,"Planificada")&gt;0,"P",""))))</f>
        <v/>
      </c>
      <c r="V98" s="27">
        <f>IF(OR(V$3="",$A98=""),"",IF(COUNTIFS(Solicitudes!$A$3:$A$502,$A98,Solicitudes!$D$3:$D$502,"&lt;="&amp;V$3,Solicitudes!$E$3:$E$502,"&gt;="&amp;V$3,Solicitudes!$G$3:$G$502,"Aprobada",Solicitudes!$L$3:$L$502,"&lt;&gt;Licencia",Solicitudes!$L$3:$L$502,"&lt;&gt;Ausencia")&gt;0,"V",IF(COUNTIFS(Solicitudes!$A$3:$A$502,$A98,Solicitudes!$D$3:$D$502,"&lt;="&amp;V$3,Solicitudes!$E$3:$E$502,"&gt;="&amp;V$3,Solicitudes!$G$3:$G$502,"Aprobada",Solicitudes!$L$3:$L$502,"Licencia")+COUNTIFS(Solicitudes!$A$3:$A$502,$A98,Solicitudes!$D$3:$D$502,"&lt;="&amp;V$3,Solicitudes!$E$3:$E$502,"&gt;="&amp;V$3,Solicitudes!$G$3:$G$502,"Aprobada",Solicitudes!$L$3:$L$502,"Ausencia")&gt;0,"L",IF(COUNTIFS(Solicitudes!$A$3:$A$502,$A98,Solicitudes!$D$3:$D$502,"&lt;="&amp;V$3,Solicitudes!$E$3:$E$502,"&gt;="&amp;V$3,Solicitudes!$G$3:$G$502,"Solicitada")+COUNTIFS(Solicitudes!$A$3:$A$502,$A98,Solicitudes!$D$3:$D$502,"&lt;="&amp;V$3,Solicitudes!$E$3:$E$502,"&gt;="&amp;V$3,Solicitudes!$G$3:$G$502,"Planificada")&gt;0,"P",""))))</f>
        <v/>
      </c>
      <c r="W98" s="27">
        <f>IF(OR(W$3="",$A98=""),"",IF(COUNTIFS(Solicitudes!$A$3:$A$502,$A98,Solicitudes!$D$3:$D$502,"&lt;="&amp;W$3,Solicitudes!$E$3:$E$502,"&gt;="&amp;W$3,Solicitudes!$G$3:$G$502,"Aprobada",Solicitudes!$L$3:$L$502,"&lt;&gt;Licencia",Solicitudes!$L$3:$L$502,"&lt;&gt;Ausencia")&gt;0,"V",IF(COUNTIFS(Solicitudes!$A$3:$A$502,$A98,Solicitudes!$D$3:$D$502,"&lt;="&amp;W$3,Solicitudes!$E$3:$E$502,"&gt;="&amp;W$3,Solicitudes!$G$3:$G$502,"Aprobada",Solicitudes!$L$3:$L$502,"Licencia")+COUNTIFS(Solicitudes!$A$3:$A$502,$A98,Solicitudes!$D$3:$D$502,"&lt;="&amp;W$3,Solicitudes!$E$3:$E$502,"&gt;="&amp;W$3,Solicitudes!$G$3:$G$502,"Aprobada",Solicitudes!$L$3:$L$502,"Ausencia")&gt;0,"L",IF(COUNTIFS(Solicitudes!$A$3:$A$502,$A98,Solicitudes!$D$3:$D$502,"&lt;="&amp;W$3,Solicitudes!$E$3:$E$502,"&gt;="&amp;W$3,Solicitudes!$G$3:$G$502,"Solicitada")+COUNTIFS(Solicitudes!$A$3:$A$502,$A98,Solicitudes!$D$3:$D$502,"&lt;="&amp;W$3,Solicitudes!$E$3:$E$502,"&gt;="&amp;W$3,Solicitudes!$G$3:$G$502,"Planificada")&gt;0,"P",""))))</f>
        <v/>
      </c>
      <c r="X98" s="27">
        <f>IF(OR(X$3="",$A98=""),"",IF(COUNTIFS(Solicitudes!$A$3:$A$502,$A98,Solicitudes!$D$3:$D$502,"&lt;="&amp;X$3,Solicitudes!$E$3:$E$502,"&gt;="&amp;X$3,Solicitudes!$G$3:$G$502,"Aprobada",Solicitudes!$L$3:$L$502,"&lt;&gt;Licencia",Solicitudes!$L$3:$L$502,"&lt;&gt;Ausencia")&gt;0,"V",IF(COUNTIFS(Solicitudes!$A$3:$A$502,$A98,Solicitudes!$D$3:$D$502,"&lt;="&amp;X$3,Solicitudes!$E$3:$E$502,"&gt;="&amp;X$3,Solicitudes!$G$3:$G$502,"Aprobada",Solicitudes!$L$3:$L$502,"Licencia")+COUNTIFS(Solicitudes!$A$3:$A$502,$A98,Solicitudes!$D$3:$D$502,"&lt;="&amp;X$3,Solicitudes!$E$3:$E$502,"&gt;="&amp;X$3,Solicitudes!$G$3:$G$502,"Aprobada",Solicitudes!$L$3:$L$502,"Ausencia")&gt;0,"L",IF(COUNTIFS(Solicitudes!$A$3:$A$502,$A98,Solicitudes!$D$3:$D$502,"&lt;="&amp;X$3,Solicitudes!$E$3:$E$502,"&gt;="&amp;X$3,Solicitudes!$G$3:$G$502,"Solicitada")+COUNTIFS(Solicitudes!$A$3:$A$502,$A98,Solicitudes!$D$3:$D$502,"&lt;="&amp;X$3,Solicitudes!$E$3:$E$502,"&gt;="&amp;X$3,Solicitudes!$G$3:$G$502,"Planificada")&gt;0,"P",""))))</f>
        <v/>
      </c>
      <c r="Y98" s="27">
        <f>IF(OR(Y$3="",$A98=""),"",IF(COUNTIFS(Solicitudes!$A$3:$A$502,$A98,Solicitudes!$D$3:$D$502,"&lt;="&amp;Y$3,Solicitudes!$E$3:$E$502,"&gt;="&amp;Y$3,Solicitudes!$G$3:$G$502,"Aprobada",Solicitudes!$L$3:$L$502,"&lt;&gt;Licencia",Solicitudes!$L$3:$L$502,"&lt;&gt;Ausencia")&gt;0,"V",IF(COUNTIFS(Solicitudes!$A$3:$A$502,$A98,Solicitudes!$D$3:$D$502,"&lt;="&amp;Y$3,Solicitudes!$E$3:$E$502,"&gt;="&amp;Y$3,Solicitudes!$G$3:$G$502,"Aprobada",Solicitudes!$L$3:$L$502,"Licencia")+COUNTIFS(Solicitudes!$A$3:$A$502,$A98,Solicitudes!$D$3:$D$502,"&lt;="&amp;Y$3,Solicitudes!$E$3:$E$502,"&gt;="&amp;Y$3,Solicitudes!$G$3:$G$502,"Aprobada",Solicitudes!$L$3:$L$502,"Ausencia")&gt;0,"L",IF(COUNTIFS(Solicitudes!$A$3:$A$502,$A98,Solicitudes!$D$3:$D$502,"&lt;="&amp;Y$3,Solicitudes!$E$3:$E$502,"&gt;="&amp;Y$3,Solicitudes!$G$3:$G$502,"Solicitada")+COUNTIFS(Solicitudes!$A$3:$A$502,$A98,Solicitudes!$D$3:$D$502,"&lt;="&amp;Y$3,Solicitudes!$E$3:$E$502,"&gt;="&amp;Y$3,Solicitudes!$G$3:$G$502,"Planificada")&gt;0,"P",""))))</f>
        <v/>
      </c>
      <c r="Z98" s="27">
        <f>IF(OR(Z$3="",$A98=""),"",IF(COUNTIFS(Solicitudes!$A$3:$A$502,$A98,Solicitudes!$D$3:$D$502,"&lt;="&amp;Z$3,Solicitudes!$E$3:$E$502,"&gt;="&amp;Z$3,Solicitudes!$G$3:$G$502,"Aprobada",Solicitudes!$L$3:$L$502,"&lt;&gt;Licencia",Solicitudes!$L$3:$L$502,"&lt;&gt;Ausencia")&gt;0,"V",IF(COUNTIFS(Solicitudes!$A$3:$A$502,$A98,Solicitudes!$D$3:$D$502,"&lt;="&amp;Z$3,Solicitudes!$E$3:$E$502,"&gt;="&amp;Z$3,Solicitudes!$G$3:$G$502,"Aprobada",Solicitudes!$L$3:$L$502,"Licencia")+COUNTIFS(Solicitudes!$A$3:$A$502,$A98,Solicitudes!$D$3:$D$502,"&lt;="&amp;Z$3,Solicitudes!$E$3:$E$502,"&gt;="&amp;Z$3,Solicitudes!$G$3:$G$502,"Aprobada",Solicitudes!$L$3:$L$502,"Ausencia")&gt;0,"L",IF(COUNTIFS(Solicitudes!$A$3:$A$502,$A98,Solicitudes!$D$3:$D$502,"&lt;="&amp;Z$3,Solicitudes!$E$3:$E$502,"&gt;="&amp;Z$3,Solicitudes!$G$3:$G$502,"Solicitada")+COUNTIFS(Solicitudes!$A$3:$A$502,$A98,Solicitudes!$D$3:$D$502,"&lt;="&amp;Z$3,Solicitudes!$E$3:$E$502,"&gt;="&amp;Z$3,Solicitudes!$G$3:$G$502,"Planificada")&gt;0,"P",""))))</f>
        <v/>
      </c>
      <c r="AA98" s="27">
        <f>IF(OR(AA$3="",$A98=""),"",IF(COUNTIFS(Solicitudes!$A$3:$A$502,$A98,Solicitudes!$D$3:$D$502,"&lt;="&amp;AA$3,Solicitudes!$E$3:$E$502,"&gt;="&amp;AA$3,Solicitudes!$G$3:$G$502,"Aprobada",Solicitudes!$L$3:$L$502,"&lt;&gt;Licencia",Solicitudes!$L$3:$L$502,"&lt;&gt;Ausencia")&gt;0,"V",IF(COUNTIFS(Solicitudes!$A$3:$A$502,$A98,Solicitudes!$D$3:$D$502,"&lt;="&amp;AA$3,Solicitudes!$E$3:$E$502,"&gt;="&amp;AA$3,Solicitudes!$G$3:$G$502,"Aprobada",Solicitudes!$L$3:$L$502,"Licencia")+COUNTIFS(Solicitudes!$A$3:$A$502,$A98,Solicitudes!$D$3:$D$502,"&lt;="&amp;AA$3,Solicitudes!$E$3:$E$502,"&gt;="&amp;AA$3,Solicitudes!$G$3:$G$502,"Aprobada",Solicitudes!$L$3:$L$502,"Ausencia")&gt;0,"L",IF(COUNTIFS(Solicitudes!$A$3:$A$502,$A98,Solicitudes!$D$3:$D$502,"&lt;="&amp;AA$3,Solicitudes!$E$3:$E$502,"&gt;="&amp;AA$3,Solicitudes!$G$3:$G$502,"Solicitada")+COUNTIFS(Solicitudes!$A$3:$A$502,$A98,Solicitudes!$D$3:$D$502,"&lt;="&amp;AA$3,Solicitudes!$E$3:$E$502,"&gt;="&amp;AA$3,Solicitudes!$G$3:$G$502,"Planificada")&gt;0,"P",""))))</f>
        <v/>
      </c>
      <c r="AB98" s="27">
        <f>IF(OR(AB$3="",$A98=""),"",IF(COUNTIFS(Solicitudes!$A$3:$A$502,$A98,Solicitudes!$D$3:$D$502,"&lt;="&amp;AB$3,Solicitudes!$E$3:$E$502,"&gt;="&amp;AB$3,Solicitudes!$G$3:$G$502,"Aprobada",Solicitudes!$L$3:$L$502,"&lt;&gt;Licencia",Solicitudes!$L$3:$L$502,"&lt;&gt;Ausencia")&gt;0,"V",IF(COUNTIFS(Solicitudes!$A$3:$A$502,$A98,Solicitudes!$D$3:$D$502,"&lt;="&amp;AB$3,Solicitudes!$E$3:$E$502,"&gt;="&amp;AB$3,Solicitudes!$G$3:$G$502,"Aprobada",Solicitudes!$L$3:$L$502,"Licencia")+COUNTIFS(Solicitudes!$A$3:$A$502,$A98,Solicitudes!$D$3:$D$502,"&lt;="&amp;AB$3,Solicitudes!$E$3:$E$502,"&gt;="&amp;AB$3,Solicitudes!$G$3:$G$502,"Aprobada",Solicitudes!$L$3:$L$502,"Ausencia")&gt;0,"L",IF(COUNTIFS(Solicitudes!$A$3:$A$502,$A98,Solicitudes!$D$3:$D$502,"&lt;="&amp;AB$3,Solicitudes!$E$3:$E$502,"&gt;="&amp;AB$3,Solicitudes!$G$3:$G$502,"Solicitada")+COUNTIFS(Solicitudes!$A$3:$A$502,$A98,Solicitudes!$D$3:$D$502,"&lt;="&amp;AB$3,Solicitudes!$E$3:$E$502,"&gt;="&amp;AB$3,Solicitudes!$G$3:$G$502,"Planificada")&gt;0,"P",""))))</f>
        <v/>
      </c>
      <c r="AC98" s="27">
        <f>IF(OR(AC$3="",$A98=""),"",IF(COUNTIFS(Solicitudes!$A$3:$A$502,$A98,Solicitudes!$D$3:$D$502,"&lt;="&amp;AC$3,Solicitudes!$E$3:$E$502,"&gt;="&amp;AC$3,Solicitudes!$G$3:$G$502,"Aprobada",Solicitudes!$L$3:$L$502,"&lt;&gt;Licencia",Solicitudes!$L$3:$L$502,"&lt;&gt;Ausencia")&gt;0,"V",IF(COUNTIFS(Solicitudes!$A$3:$A$502,$A98,Solicitudes!$D$3:$D$502,"&lt;="&amp;AC$3,Solicitudes!$E$3:$E$502,"&gt;="&amp;AC$3,Solicitudes!$G$3:$G$502,"Aprobada",Solicitudes!$L$3:$L$502,"Licencia")+COUNTIFS(Solicitudes!$A$3:$A$502,$A98,Solicitudes!$D$3:$D$502,"&lt;="&amp;AC$3,Solicitudes!$E$3:$E$502,"&gt;="&amp;AC$3,Solicitudes!$G$3:$G$502,"Aprobada",Solicitudes!$L$3:$L$502,"Ausencia")&gt;0,"L",IF(COUNTIFS(Solicitudes!$A$3:$A$502,$A98,Solicitudes!$D$3:$D$502,"&lt;="&amp;AC$3,Solicitudes!$E$3:$E$502,"&gt;="&amp;AC$3,Solicitudes!$G$3:$G$502,"Solicitada")+COUNTIFS(Solicitudes!$A$3:$A$502,$A98,Solicitudes!$D$3:$D$502,"&lt;="&amp;AC$3,Solicitudes!$E$3:$E$502,"&gt;="&amp;AC$3,Solicitudes!$G$3:$G$502,"Planificada")&gt;0,"P",""))))</f>
        <v/>
      </c>
      <c r="AD98" s="27">
        <f>IF(OR(AD$3="",$A98=""),"",IF(COUNTIFS(Solicitudes!$A$3:$A$502,$A98,Solicitudes!$D$3:$D$502,"&lt;="&amp;AD$3,Solicitudes!$E$3:$E$502,"&gt;="&amp;AD$3,Solicitudes!$G$3:$G$502,"Aprobada",Solicitudes!$L$3:$L$502,"&lt;&gt;Licencia",Solicitudes!$L$3:$L$502,"&lt;&gt;Ausencia")&gt;0,"V",IF(COUNTIFS(Solicitudes!$A$3:$A$502,$A98,Solicitudes!$D$3:$D$502,"&lt;="&amp;AD$3,Solicitudes!$E$3:$E$502,"&gt;="&amp;AD$3,Solicitudes!$G$3:$G$502,"Aprobada",Solicitudes!$L$3:$L$502,"Licencia")+COUNTIFS(Solicitudes!$A$3:$A$502,$A98,Solicitudes!$D$3:$D$502,"&lt;="&amp;AD$3,Solicitudes!$E$3:$E$502,"&gt;="&amp;AD$3,Solicitudes!$G$3:$G$502,"Aprobada",Solicitudes!$L$3:$L$502,"Ausencia")&gt;0,"L",IF(COUNTIFS(Solicitudes!$A$3:$A$502,$A98,Solicitudes!$D$3:$D$502,"&lt;="&amp;AD$3,Solicitudes!$E$3:$E$502,"&gt;="&amp;AD$3,Solicitudes!$G$3:$G$502,"Solicitada")+COUNTIFS(Solicitudes!$A$3:$A$502,$A98,Solicitudes!$D$3:$D$502,"&lt;="&amp;AD$3,Solicitudes!$E$3:$E$502,"&gt;="&amp;AD$3,Solicitudes!$G$3:$G$502,"Planificada")&gt;0,"P",""))))</f>
        <v/>
      </c>
      <c r="AE98" s="27">
        <f>IF(OR(AE$3="",$A98=""),"",IF(COUNTIFS(Solicitudes!$A$3:$A$502,$A98,Solicitudes!$D$3:$D$502,"&lt;="&amp;AE$3,Solicitudes!$E$3:$E$502,"&gt;="&amp;AE$3,Solicitudes!$G$3:$G$502,"Aprobada",Solicitudes!$L$3:$L$502,"&lt;&gt;Licencia",Solicitudes!$L$3:$L$502,"&lt;&gt;Ausencia")&gt;0,"V",IF(COUNTIFS(Solicitudes!$A$3:$A$502,$A98,Solicitudes!$D$3:$D$502,"&lt;="&amp;AE$3,Solicitudes!$E$3:$E$502,"&gt;="&amp;AE$3,Solicitudes!$G$3:$G$502,"Aprobada",Solicitudes!$L$3:$L$502,"Licencia")+COUNTIFS(Solicitudes!$A$3:$A$502,$A98,Solicitudes!$D$3:$D$502,"&lt;="&amp;AE$3,Solicitudes!$E$3:$E$502,"&gt;="&amp;AE$3,Solicitudes!$G$3:$G$502,"Aprobada",Solicitudes!$L$3:$L$502,"Ausencia")&gt;0,"L",IF(COUNTIFS(Solicitudes!$A$3:$A$502,$A98,Solicitudes!$D$3:$D$502,"&lt;="&amp;AE$3,Solicitudes!$E$3:$E$502,"&gt;="&amp;AE$3,Solicitudes!$G$3:$G$502,"Solicitada")+COUNTIFS(Solicitudes!$A$3:$A$502,$A98,Solicitudes!$D$3:$D$502,"&lt;="&amp;AE$3,Solicitudes!$E$3:$E$502,"&gt;="&amp;AE$3,Solicitudes!$G$3:$G$502,"Planificada")&gt;0,"P",""))))</f>
        <v/>
      </c>
      <c r="AF98" s="27">
        <f>IF(OR(AF$3="",$A98=""),"",IF(COUNTIFS(Solicitudes!$A$3:$A$502,$A98,Solicitudes!$D$3:$D$502,"&lt;="&amp;AF$3,Solicitudes!$E$3:$E$502,"&gt;="&amp;AF$3,Solicitudes!$G$3:$G$502,"Aprobada",Solicitudes!$L$3:$L$502,"&lt;&gt;Licencia",Solicitudes!$L$3:$L$502,"&lt;&gt;Ausencia")&gt;0,"V",IF(COUNTIFS(Solicitudes!$A$3:$A$502,$A98,Solicitudes!$D$3:$D$502,"&lt;="&amp;AF$3,Solicitudes!$E$3:$E$502,"&gt;="&amp;AF$3,Solicitudes!$G$3:$G$502,"Aprobada",Solicitudes!$L$3:$L$502,"Licencia")+COUNTIFS(Solicitudes!$A$3:$A$502,$A98,Solicitudes!$D$3:$D$502,"&lt;="&amp;AF$3,Solicitudes!$E$3:$E$502,"&gt;="&amp;AF$3,Solicitudes!$G$3:$G$502,"Aprobada",Solicitudes!$L$3:$L$502,"Ausencia")&gt;0,"L",IF(COUNTIFS(Solicitudes!$A$3:$A$502,$A98,Solicitudes!$D$3:$D$502,"&lt;="&amp;AF$3,Solicitudes!$E$3:$E$502,"&gt;="&amp;AF$3,Solicitudes!$G$3:$G$502,"Solicitada")+COUNTIFS(Solicitudes!$A$3:$A$502,$A98,Solicitudes!$D$3:$D$502,"&lt;="&amp;AF$3,Solicitudes!$E$3:$E$502,"&gt;="&amp;AF$3,Solicitudes!$G$3:$G$502,"Planificada")&gt;0,"P",""))))</f>
        <v/>
      </c>
      <c r="AG98" s="27">
        <f>IF(OR(AG$3="",$A98=""),"",IF(COUNTIFS(Solicitudes!$A$3:$A$502,$A98,Solicitudes!$D$3:$D$502,"&lt;="&amp;AG$3,Solicitudes!$E$3:$E$502,"&gt;="&amp;AG$3,Solicitudes!$G$3:$G$502,"Aprobada",Solicitudes!$L$3:$L$502,"&lt;&gt;Licencia",Solicitudes!$L$3:$L$502,"&lt;&gt;Ausencia")&gt;0,"V",IF(COUNTIFS(Solicitudes!$A$3:$A$502,$A98,Solicitudes!$D$3:$D$502,"&lt;="&amp;AG$3,Solicitudes!$E$3:$E$502,"&gt;="&amp;AG$3,Solicitudes!$G$3:$G$502,"Aprobada",Solicitudes!$L$3:$L$502,"Licencia")+COUNTIFS(Solicitudes!$A$3:$A$502,$A98,Solicitudes!$D$3:$D$502,"&lt;="&amp;AG$3,Solicitudes!$E$3:$E$502,"&gt;="&amp;AG$3,Solicitudes!$G$3:$G$502,"Aprobada",Solicitudes!$L$3:$L$502,"Ausencia")&gt;0,"L",IF(COUNTIFS(Solicitudes!$A$3:$A$502,$A98,Solicitudes!$D$3:$D$502,"&lt;="&amp;AG$3,Solicitudes!$E$3:$E$502,"&gt;="&amp;AG$3,Solicitudes!$G$3:$G$502,"Solicitada")+COUNTIFS(Solicitudes!$A$3:$A$502,$A98,Solicitudes!$D$3:$D$502,"&lt;="&amp;AG$3,Solicitudes!$E$3:$E$502,"&gt;="&amp;AG$3,Solicitudes!$G$3:$G$502,"Planificada")&gt;0,"P",""))))</f>
        <v/>
      </c>
    </row>
    <row r="99">
      <c r="A99">
        <f>IF(Saldos!A99="","",Saldos!A99)</f>
        <v/>
      </c>
      <c r="B99">
        <f>IF(A99="","",Saldos!B99)</f>
        <v/>
      </c>
      <c r="C99" s="27">
        <f>IF(OR(C$3="",$A99=""),"",IF(COUNTIFS(Solicitudes!$A$3:$A$502,$A99,Solicitudes!$D$3:$D$502,"&lt;="&amp;C$3,Solicitudes!$E$3:$E$502,"&gt;="&amp;C$3,Solicitudes!$G$3:$G$502,"Aprobada",Solicitudes!$L$3:$L$502,"&lt;&gt;Licencia",Solicitudes!$L$3:$L$502,"&lt;&gt;Ausencia")&gt;0,"V",IF(COUNTIFS(Solicitudes!$A$3:$A$502,$A99,Solicitudes!$D$3:$D$502,"&lt;="&amp;C$3,Solicitudes!$E$3:$E$502,"&gt;="&amp;C$3,Solicitudes!$G$3:$G$502,"Aprobada",Solicitudes!$L$3:$L$502,"Licencia")+COUNTIFS(Solicitudes!$A$3:$A$502,$A99,Solicitudes!$D$3:$D$502,"&lt;="&amp;C$3,Solicitudes!$E$3:$E$502,"&gt;="&amp;C$3,Solicitudes!$G$3:$G$502,"Aprobada",Solicitudes!$L$3:$L$502,"Ausencia")&gt;0,"L",IF(COUNTIFS(Solicitudes!$A$3:$A$502,$A99,Solicitudes!$D$3:$D$502,"&lt;="&amp;C$3,Solicitudes!$E$3:$E$502,"&gt;="&amp;C$3,Solicitudes!$G$3:$G$502,"Solicitada")+COUNTIFS(Solicitudes!$A$3:$A$502,$A99,Solicitudes!$D$3:$D$502,"&lt;="&amp;C$3,Solicitudes!$E$3:$E$502,"&gt;="&amp;C$3,Solicitudes!$G$3:$G$502,"Planificada")&gt;0,"P",""))))</f>
        <v/>
      </c>
      <c r="D99" s="27">
        <f>IF(OR(D$3="",$A99=""),"",IF(COUNTIFS(Solicitudes!$A$3:$A$502,$A99,Solicitudes!$D$3:$D$502,"&lt;="&amp;D$3,Solicitudes!$E$3:$E$502,"&gt;="&amp;D$3,Solicitudes!$G$3:$G$502,"Aprobada",Solicitudes!$L$3:$L$502,"&lt;&gt;Licencia",Solicitudes!$L$3:$L$502,"&lt;&gt;Ausencia")&gt;0,"V",IF(COUNTIFS(Solicitudes!$A$3:$A$502,$A99,Solicitudes!$D$3:$D$502,"&lt;="&amp;D$3,Solicitudes!$E$3:$E$502,"&gt;="&amp;D$3,Solicitudes!$G$3:$G$502,"Aprobada",Solicitudes!$L$3:$L$502,"Licencia")+COUNTIFS(Solicitudes!$A$3:$A$502,$A99,Solicitudes!$D$3:$D$502,"&lt;="&amp;D$3,Solicitudes!$E$3:$E$502,"&gt;="&amp;D$3,Solicitudes!$G$3:$G$502,"Aprobada",Solicitudes!$L$3:$L$502,"Ausencia")&gt;0,"L",IF(COUNTIFS(Solicitudes!$A$3:$A$502,$A99,Solicitudes!$D$3:$D$502,"&lt;="&amp;D$3,Solicitudes!$E$3:$E$502,"&gt;="&amp;D$3,Solicitudes!$G$3:$G$502,"Solicitada")+COUNTIFS(Solicitudes!$A$3:$A$502,$A99,Solicitudes!$D$3:$D$502,"&lt;="&amp;D$3,Solicitudes!$E$3:$E$502,"&gt;="&amp;D$3,Solicitudes!$G$3:$G$502,"Planificada")&gt;0,"P",""))))</f>
        <v/>
      </c>
      <c r="E99" s="27">
        <f>IF(OR(E$3="",$A99=""),"",IF(COUNTIFS(Solicitudes!$A$3:$A$502,$A99,Solicitudes!$D$3:$D$502,"&lt;="&amp;E$3,Solicitudes!$E$3:$E$502,"&gt;="&amp;E$3,Solicitudes!$G$3:$G$502,"Aprobada",Solicitudes!$L$3:$L$502,"&lt;&gt;Licencia",Solicitudes!$L$3:$L$502,"&lt;&gt;Ausencia")&gt;0,"V",IF(COUNTIFS(Solicitudes!$A$3:$A$502,$A99,Solicitudes!$D$3:$D$502,"&lt;="&amp;E$3,Solicitudes!$E$3:$E$502,"&gt;="&amp;E$3,Solicitudes!$G$3:$G$502,"Aprobada",Solicitudes!$L$3:$L$502,"Licencia")+COUNTIFS(Solicitudes!$A$3:$A$502,$A99,Solicitudes!$D$3:$D$502,"&lt;="&amp;E$3,Solicitudes!$E$3:$E$502,"&gt;="&amp;E$3,Solicitudes!$G$3:$G$502,"Aprobada",Solicitudes!$L$3:$L$502,"Ausencia")&gt;0,"L",IF(COUNTIFS(Solicitudes!$A$3:$A$502,$A99,Solicitudes!$D$3:$D$502,"&lt;="&amp;E$3,Solicitudes!$E$3:$E$502,"&gt;="&amp;E$3,Solicitudes!$G$3:$G$502,"Solicitada")+COUNTIFS(Solicitudes!$A$3:$A$502,$A99,Solicitudes!$D$3:$D$502,"&lt;="&amp;E$3,Solicitudes!$E$3:$E$502,"&gt;="&amp;E$3,Solicitudes!$G$3:$G$502,"Planificada")&gt;0,"P",""))))</f>
        <v/>
      </c>
      <c r="F99" s="27">
        <f>IF(OR(F$3="",$A99=""),"",IF(COUNTIFS(Solicitudes!$A$3:$A$502,$A99,Solicitudes!$D$3:$D$502,"&lt;="&amp;F$3,Solicitudes!$E$3:$E$502,"&gt;="&amp;F$3,Solicitudes!$G$3:$G$502,"Aprobada",Solicitudes!$L$3:$L$502,"&lt;&gt;Licencia",Solicitudes!$L$3:$L$502,"&lt;&gt;Ausencia")&gt;0,"V",IF(COUNTIFS(Solicitudes!$A$3:$A$502,$A99,Solicitudes!$D$3:$D$502,"&lt;="&amp;F$3,Solicitudes!$E$3:$E$502,"&gt;="&amp;F$3,Solicitudes!$G$3:$G$502,"Aprobada",Solicitudes!$L$3:$L$502,"Licencia")+COUNTIFS(Solicitudes!$A$3:$A$502,$A99,Solicitudes!$D$3:$D$502,"&lt;="&amp;F$3,Solicitudes!$E$3:$E$502,"&gt;="&amp;F$3,Solicitudes!$G$3:$G$502,"Aprobada",Solicitudes!$L$3:$L$502,"Ausencia")&gt;0,"L",IF(COUNTIFS(Solicitudes!$A$3:$A$502,$A99,Solicitudes!$D$3:$D$502,"&lt;="&amp;F$3,Solicitudes!$E$3:$E$502,"&gt;="&amp;F$3,Solicitudes!$G$3:$G$502,"Solicitada")+COUNTIFS(Solicitudes!$A$3:$A$502,$A99,Solicitudes!$D$3:$D$502,"&lt;="&amp;F$3,Solicitudes!$E$3:$E$502,"&gt;="&amp;F$3,Solicitudes!$G$3:$G$502,"Planificada")&gt;0,"P",""))))</f>
        <v/>
      </c>
      <c r="G99" s="27">
        <f>IF(OR(G$3="",$A99=""),"",IF(COUNTIFS(Solicitudes!$A$3:$A$502,$A99,Solicitudes!$D$3:$D$502,"&lt;="&amp;G$3,Solicitudes!$E$3:$E$502,"&gt;="&amp;G$3,Solicitudes!$G$3:$G$502,"Aprobada",Solicitudes!$L$3:$L$502,"&lt;&gt;Licencia",Solicitudes!$L$3:$L$502,"&lt;&gt;Ausencia")&gt;0,"V",IF(COUNTIFS(Solicitudes!$A$3:$A$502,$A99,Solicitudes!$D$3:$D$502,"&lt;="&amp;G$3,Solicitudes!$E$3:$E$502,"&gt;="&amp;G$3,Solicitudes!$G$3:$G$502,"Aprobada",Solicitudes!$L$3:$L$502,"Licencia")+COUNTIFS(Solicitudes!$A$3:$A$502,$A99,Solicitudes!$D$3:$D$502,"&lt;="&amp;G$3,Solicitudes!$E$3:$E$502,"&gt;="&amp;G$3,Solicitudes!$G$3:$G$502,"Aprobada",Solicitudes!$L$3:$L$502,"Ausencia")&gt;0,"L",IF(COUNTIFS(Solicitudes!$A$3:$A$502,$A99,Solicitudes!$D$3:$D$502,"&lt;="&amp;G$3,Solicitudes!$E$3:$E$502,"&gt;="&amp;G$3,Solicitudes!$G$3:$G$502,"Solicitada")+COUNTIFS(Solicitudes!$A$3:$A$502,$A99,Solicitudes!$D$3:$D$502,"&lt;="&amp;G$3,Solicitudes!$E$3:$E$502,"&gt;="&amp;G$3,Solicitudes!$G$3:$G$502,"Planificada")&gt;0,"P",""))))</f>
        <v/>
      </c>
      <c r="H99" s="27">
        <f>IF(OR(H$3="",$A99=""),"",IF(COUNTIFS(Solicitudes!$A$3:$A$502,$A99,Solicitudes!$D$3:$D$502,"&lt;="&amp;H$3,Solicitudes!$E$3:$E$502,"&gt;="&amp;H$3,Solicitudes!$G$3:$G$502,"Aprobada",Solicitudes!$L$3:$L$502,"&lt;&gt;Licencia",Solicitudes!$L$3:$L$502,"&lt;&gt;Ausencia")&gt;0,"V",IF(COUNTIFS(Solicitudes!$A$3:$A$502,$A99,Solicitudes!$D$3:$D$502,"&lt;="&amp;H$3,Solicitudes!$E$3:$E$502,"&gt;="&amp;H$3,Solicitudes!$G$3:$G$502,"Aprobada",Solicitudes!$L$3:$L$502,"Licencia")+COUNTIFS(Solicitudes!$A$3:$A$502,$A99,Solicitudes!$D$3:$D$502,"&lt;="&amp;H$3,Solicitudes!$E$3:$E$502,"&gt;="&amp;H$3,Solicitudes!$G$3:$G$502,"Aprobada",Solicitudes!$L$3:$L$502,"Ausencia")&gt;0,"L",IF(COUNTIFS(Solicitudes!$A$3:$A$502,$A99,Solicitudes!$D$3:$D$502,"&lt;="&amp;H$3,Solicitudes!$E$3:$E$502,"&gt;="&amp;H$3,Solicitudes!$G$3:$G$502,"Solicitada")+COUNTIFS(Solicitudes!$A$3:$A$502,$A99,Solicitudes!$D$3:$D$502,"&lt;="&amp;H$3,Solicitudes!$E$3:$E$502,"&gt;="&amp;H$3,Solicitudes!$G$3:$G$502,"Planificada")&gt;0,"P",""))))</f>
        <v/>
      </c>
      <c r="I99" s="27">
        <f>IF(OR(I$3="",$A99=""),"",IF(COUNTIFS(Solicitudes!$A$3:$A$502,$A99,Solicitudes!$D$3:$D$502,"&lt;="&amp;I$3,Solicitudes!$E$3:$E$502,"&gt;="&amp;I$3,Solicitudes!$G$3:$G$502,"Aprobada",Solicitudes!$L$3:$L$502,"&lt;&gt;Licencia",Solicitudes!$L$3:$L$502,"&lt;&gt;Ausencia")&gt;0,"V",IF(COUNTIFS(Solicitudes!$A$3:$A$502,$A99,Solicitudes!$D$3:$D$502,"&lt;="&amp;I$3,Solicitudes!$E$3:$E$502,"&gt;="&amp;I$3,Solicitudes!$G$3:$G$502,"Aprobada",Solicitudes!$L$3:$L$502,"Licencia")+COUNTIFS(Solicitudes!$A$3:$A$502,$A99,Solicitudes!$D$3:$D$502,"&lt;="&amp;I$3,Solicitudes!$E$3:$E$502,"&gt;="&amp;I$3,Solicitudes!$G$3:$G$502,"Aprobada",Solicitudes!$L$3:$L$502,"Ausencia")&gt;0,"L",IF(COUNTIFS(Solicitudes!$A$3:$A$502,$A99,Solicitudes!$D$3:$D$502,"&lt;="&amp;I$3,Solicitudes!$E$3:$E$502,"&gt;="&amp;I$3,Solicitudes!$G$3:$G$502,"Solicitada")+COUNTIFS(Solicitudes!$A$3:$A$502,$A99,Solicitudes!$D$3:$D$502,"&lt;="&amp;I$3,Solicitudes!$E$3:$E$502,"&gt;="&amp;I$3,Solicitudes!$G$3:$G$502,"Planificada")&gt;0,"P",""))))</f>
        <v/>
      </c>
      <c r="J99" s="27">
        <f>IF(OR(J$3="",$A99=""),"",IF(COUNTIFS(Solicitudes!$A$3:$A$502,$A99,Solicitudes!$D$3:$D$502,"&lt;="&amp;J$3,Solicitudes!$E$3:$E$502,"&gt;="&amp;J$3,Solicitudes!$G$3:$G$502,"Aprobada",Solicitudes!$L$3:$L$502,"&lt;&gt;Licencia",Solicitudes!$L$3:$L$502,"&lt;&gt;Ausencia")&gt;0,"V",IF(COUNTIFS(Solicitudes!$A$3:$A$502,$A99,Solicitudes!$D$3:$D$502,"&lt;="&amp;J$3,Solicitudes!$E$3:$E$502,"&gt;="&amp;J$3,Solicitudes!$G$3:$G$502,"Aprobada",Solicitudes!$L$3:$L$502,"Licencia")+COUNTIFS(Solicitudes!$A$3:$A$502,$A99,Solicitudes!$D$3:$D$502,"&lt;="&amp;J$3,Solicitudes!$E$3:$E$502,"&gt;="&amp;J$3,Solicitudes!$G$3:$G$502,"Aprobada",Solicitudes!$L$3:$L$502,"Ausencia")&gt;0,"L",IF(COUNTIFS(Solicitudes!$A$3:$A$502,$A99,Solicitudes!$D$3:$D$502,"&lt;="&amp;J$3,Solicitudes!$E$3:$E$502,"&gt;="&amp;J$3,Solicitudes!$G$3:$G$502,"Solicitada")+COUNTIFS(Solicitudes!$A$3:$A$502,$A99,Solicitudes!$D$3:$D$502,"&lt;="&amp;J$3,Solicitudes!$E$3:$E$502,"&gt;="&amp;J$3,Solicitudes!$G$3:$G$502,"Planificada")&gt;0,"P",""))))</f>
        <v/>
      </c>
      <c r="K99" s="27">
        <f>IF(OR(K$3="",$A99=""),"",IF(COUNTIFS(Solicitudes!$A$3:$A$502,$A99,Solicitudes!$D$3:$D$502,"&lt;="&amp;K$3,Solicitudes!$E$3:$E$502,"&gt;="&amp;K$3,Solicitudes!$G$3:$G$502,"Aprobada",Solicitudes!$L$3:$L$502,"&lt;&gt;Licencia",Solicitudes!$L$3:$L$502,"&lt;&gt;Ausencia")&gt;0,"V",IF(COUNTIFS(Solicitudes!$A$3:$A$502,$A99,Solicitudes!$D$3:$D$502,"&lt;="&amp;K$3,Solicitudes!$E$3:$E$502,"&gt;="&amp;K$3,Solicitudes!$G$3:$G$502,"Aprobada",Solicitudes!$L$3:$L$502,"Licencia")+COUNTIFS(Solicitudes!$A$3:$A$502,$A99,Solicitudes!$D$3:$D$502,"&lt;="&amp;K$3,Solicitudes!$E$3:$E$502,"&gt;="&amp;K$3,Solicitudes!$G$3:$G$502,"Aprobada",Solicitudes!$L$3:$L$502,"Ausencia")&gt;0,"L",IF(COUNTIFS(Solicitudes!$A$3:$A$502,$A99,Solicitudes!$D$3:$D$502,"&lt;="&amp;K$3,Solicitudes!$E$3:$E$502,"&gt;="&amp;K$3,Solicitudes!$G$3:$G$502,"Solicitada")+COUNTIFS(Solicitudes!$A$3:$A$502,$A99,Solicitudes!$D$3:$D$502,"&lt;="&amp;K$3,Solicitudes!$E$3:$E$502,"&gt;="&amp;K$3,Solicitudes!$G$3:$G$502,"Planificada")&gt;0,"P",""))))</f>
        <v/>
      </c>
      <c r="L99" s="27">
        <f>IF(OR(L$3="",$A99=""),"",IF(COUNTIFS(Solicitudes!$A$3:$A$502,$A99,Solicitudes!$D$3:$D$502,"&lt;="&amp;L$3,Solicitudes!$E$3:$E$502,"&gt;="&amp;L$3,Solicitudes!$G$3:$G$502,"Aprobada",Solicitudes!$L$3:$L$502,"&lt;&gt;Licencia",Solicitudes!$L$3:$L$502,"&lt;&gt;Ausencia")&gt;0,"V",IF(COUNTIFS(Solicitudes!$A$3:$A$502,$A99,Solicitudes!$D$3:$D$502,"&lt;="&amp;L$3,Solicitudes!$E$3:$E$502,"&gt;="&amp;L$3,Solicitudes!$G$3:$G$502,"Aprobada",Solicitudes!$L$3:$L$502,"Licencia")+COUNTIFS(Solicitudes!$A$3:$A$502,$A99,Solicitudes!$D$3:$D$502,"&lt;="&amp;L$3,Solicitudes!$E$3:$E$502,"&gt;="&amp;L$3,Solicitudes!$G$3:$G$502,"Aprobada",Solicitudes!$L$3:$L$502,"Ausencia")&gt;0,"L",IF(COUNTIFS(Solicitudes!$A$3:$A$502,$A99,Solicitudes!$D$3:$D$502,"&lt;="&amp;L$3,Solicitudes!$E$3:$E$502,"&gt;="&amp;L$3,Solicitudes!$G$3:$G$502,"Solicitada")+COUNTIFS(Solicitudes!$A$3:$A$502,$A99,Solicitudes!$D$3:$D$502,"&lt;="&amp;L$3,Solicitudes!$E$3:$E$502,"&gt;="&amp;L$3,Solicitudes!$G$3:$G$502,"Planificada")&gt;0,"P",""))))</f>
        <v/>
      </c>
      <c r="M99" s="27">
        <f>IF(OR(M$3="",$A99=""),"",IF(COUNTIFS(Solicitudes!$A$3:$A$502,$A99,Solicitudes!$D$3:$D$502,"&lt;="&amp;M$3,Solicitudes!$E$3:$E$502,"&gt;="&amp;M$3,Solicitudes!$G$3:$G$502,"Aprobada",Solicitudes!$L$3:$L$502,"&lt;&gt;Licencia",Solicitudes!$L$3:$L$502,"&lt;&gt;Ausencia")&gt;0,"V",IF(COUNTIFS(Solicitudes!$A$3:$A$502,$A99,Solicitudes!$D$3:$D$502,"&lt;="&amp;M$3,Solicitudes!$E$3:$E$502,"&gt;="&amp;M$3,Solicitudes!$G$3:$G$502,"Aprobada",Solicitudes!$L$3:$L$502,"Licencia")+COUNTIFS(Solicitudes!$A$3:$A$502,$A99,Solicitudes!$D$3:$D$502,"&lt;="&amp;M$3,Solicitudes!$E$3:$E$502,"&gt;="&amp;M$3,Solicitudes!$G$3:$G$502,"Aprobada",Solicitudes!$L$3:$L$502,"Ausencia")&gt;0,"L",IF(COUNTIFS(Solicitudes!$A$3:$A$502,$A99,Solicitudes!$D$3:$D$502,"&lt;="&amp;M$3,Solicitudes!$E$3:$E$502,"&gt;="&amp;M$3,Solicitudes!$G$3:$G$502,"Solicitada")+COUNTIFS(Solicitudes!$A$3:$A$502,$A99,Solicitudes!$D$3:$D$502,"&lt;="&amp;M$3,Solicitudes!$E$3:$E$502,"&gt;="&amp;M$3,Solicitudes!$G$3:$G$502,"Planificada")&gt;0,"P",""))))</f>
        <v/>
      </c>
      <c r="N99" s="27">
        <f>IF(OR(N$3="",$A99=""),"",IF(COUNTIFS(Solicitudes!$A$3:$A$502,$A99,Solicitudes!$D$3:$D$502,"&lt;="&amp;N$3,Solicitudes!$E$3:$E$502,"&gt;="&amp;N$3,Solicitudes!$G$3:$G$502,"Aprobada",Solicitudes!$L$3:$L$502,"&lt;&gt;Licencia",Solicitudes!$L$3:$L$502,"&lt;&gt;Ausencia")&gt;0,"V",IF(COUNTIFS(Solicitudes!$A$3:$A$502,$A99,Solicitudes!$D$3:$D$502,"&lt;="&amp;N$3,Solicitudes!$E$3:$E$502,"&gt;="&amp;N$3,Solicitudes!$G$3:$G$502,"Aprobada",Solicitudes!$L$3:$L$502,"Licencia")+COUNTIFS(Solicitudes!$A$3:$A$502,$A99,Solicitudes!$D$3:$D$502,"&lt;="&amp;N$3,Solicitudes!$E$3:$E$502,"&gt;="&amp;N$3,Solicitudes!$G$3:$G$502,"Aprobada",Solicitudes!$L$3:$L$502,"Ausencia")&gt;0,"L",IF(COUNTIFS(Solicitudes!$A$3:$A$502,$A99,Solicitudes!$D$3:$D$502,"&lt;="&amp;N$3,Solicitudes!$E$3:$E$502,"&gt;="&amp;N$3,Solicitudes!$G$3:$G$502,"Solicitada")+COUNTIFS(Solicitudes!$A$3:$A$502,$A99,Solicitudes!$D$3:$D$502,"&lt;="&amp;N$3,Solicitudes!$E$3:$E$502,"&gt;="&amp;N$3,Solicitudes!$G$3:$G$502,"Planificada")&gt;0,"P",""))))</f>
        <v/>
      </c>
      <c r="O99" s="27">
        <f>IF(OR(O$3="",$A99=""),"",IF(COUNTIFS(Solicitudes!$A$3:$A$502,$A99,Solicitudes!$D$3:$D$502,"&lt;="&amp;O$3,Solicitudes!$E$3:$E$502,"&gt;="&amp;O$3,Solicitudes!$G$3:$G$502,"Aprobada",Solicitudes!$L$3:$L$502,"&lt;&gt;Licencia",Solicitudes!$L$3:$L$502,"&lt;&gt;Ausencia")&gt;0,"V",IF(COUNTIFS(Solicitudes!$A$3:$A$502,$A99,Solicitudes!$D$3:$D$502,"&lt;="&amp;O$3,Solicitudes!$E$3:$E$502,"&gt;="&amp;O$3,Solicitudes!$G$3:$G$502,"Aprobada",Solicitudes!$L$3:$L$502,"Licencia")+COUNTIFS(Solicitudes!$A$3:$A$502,$A99,Solicitudes!$D$3:$D$502,"&lt;="&amp;O$3,Solicitudes!$E$3:$E$502,"&gt;="&amp;O$3,Solicitudes!$G$3:$G$502,"Aprobada",Solicitudes!$L$3:$L$502,"Ausencia")&gt;0,"L",IF(COUNTIFS(Solicitudes!$A$3:$A$502,$A99,Solicitudes!$D$3:$D$502,"&lt;="&amp;O$3,Solicitudes!$E$3:$E$502,"&gt;="&amp;O$3,Solicitudes!$G$3:$G$502,"Solicitada")+COUNTIFS(Solicitudes!$A$3:$A$502,$A99,Solicitudes!$D$3:$D$502,"&lt;="&amp;O$3,Solicitudes!$E$3:$E$502,"&gt;="&amp;O$3,Solicitudes!$G$3:$G$502,"Planificada")&gt;0,"P",""))))</f>
        <v/>
      </c>
      <c r="P99" s="27">
        <f>IF(OR(P$3="",$A99=""),"",IF(COUNTIFS(Solicitudes!$A$3:$A$502,$A99,Solicitudes!$D$3:$D$502,"&lt;="&amp;P$3,Solicitudes!$E$3:$E$502,"&gt;="&amp;P$3,Solicitudes!$G$3:$G$502,"Aprobada",Solicitudes!$L$3:$L$502,"&lt;&gt;Licencia",Solicitudes!$L$3:$L$502,"&lt;&gt;Ausencia")&gt;0,"V",IF(COUNTIFS(Solicitudes!$A$3:$A$502,$A99,Solicitudes!$D$3:$D$502,"&lt;="&amp;P$3,Solicitudes!$E$3:$E$502,"&gt;="&amp;P$3,Solicitudes!$G$3:$G$502,"Aprobada",Solicitudes!$L$3:$L$502,"Licencia")+COUNTIFS(Solicitudes!$A$3:$A$502,$A99,Solicitudes!$D$3:$D$502,"&lt;="&amp;P$3,Solicitudes!$E$3:$E$502,"&gt;="&amp;P$3,Solicitudes!$G$3:$G$502,"Aprobada",Solicitudes!$L$3:$L$502,"Ausencia")&gt;0,"L",IF(COUNTIFS(Solicitudes!$A$3:$A$502,$A99,Solicitudes!$D$3:$D$502,"&lt;="&amp;P$3,Solicitudes!$E$3:$E$502,"&gt;="&amp;P$3,Solicitudes!$G$3:$G$502,"Solicitada")+COUNTIFS(Solicitudes!$A$3:$A$502,$A99,Solicitudes!$D$3:$D$502,"&lt;="&amp;P$3,Solicitudes!$E$3:$E$502,"&gt;="&amp;P$3,Solicitudes!$G$3:$G$502,"Planificada")&gt;0,"P",""))))</f>
        <v/>
      </c>
      <c r="Q99" s="27">
        <f>IF(OR(Q$3="",$A99=""),"",IF(COUNTIFS(Solicitudes!$A$3:$A$502,$A99,Solicitudes!$D$3:$D$502,"&lt;="&amp;Q$3,Solicitudes!$E$3:$E$502,"&gt;="&amp;Q$3,Solicitudes!$G$3:$G$502,"Aprobada",Solicitudes!$L$3:$L$502,"&lt;&gt;Licencia",Solicitudes!$L$3:$L$502,"&lt;&gt;Ausencia")&gt;0,"V",IF(COUNTIFS(Solicitudes!$A$3:$A$502,$A99,Solicitudes!$D$3:$D$502,"&lt;="&amp;Q$3,Solicitudes!$E$3:$E$502,"&gt;="&amp;Q$3,Solicitudes!$G$3:$G$502,"Aprobada",Solicitudes!$L$3:$L$502,"Licencia")+COUNTIFS(Solicitudes!$A$3:$A$502,$A99,Solicitudes!$D$3:$D$502,"&lt;="&amp;Q$3,Solicitudes!$E$3:$E$502,"&gt;="&amp;Q$3,Solicitudes!$G$3:$G$502,"Aprobada",Solicitudes!$L$3:$L$502,"Ausencia")&gt;0,"L",IF(COUNTIFS(Solicitudes!$A$3:$A$502,$A99,Solicitudes!$D$3:$D$502,"&lt;="&amp;Q$3,Solicitudes!$E$3:$E$502,"&gt;="&amp;Q$3,Solicitudes!$G$3:$G$502,"Solicitada")+COUNTIFS(Solicitudes!$A$3:$A$502,$A99,Solicitudes!$D$3:$D$502,"&lt;="&amp;Q$3,Solicitudes!$E$3:$E$502,"&gt;="&amp;Q$3,Solicitudes!$G$3:$G$502,"Planificada")&gt;0,"P",""))))</f>
        <v/>
      </c>
      <c r="R99" s="27">
        <f>IF(OR(R$3="",$A99=""),"",IF(COUNTIFS(Solicitudes!$A$3:$A$502,$A99,Solicitudes!$D$3:$D$502,"&lt;="&amp;R$3,Solicitudes!$E$3:$E$502,"&gt;="&amp;R$3,Solicitudes!$G$3:$G$502,"Aprobada",Solicitudes!$L$3:$L$502,"&lt;&gt;Licencia",Solicitudes!$L$3:$L$502,"&lt;&gt;Ausencia")&gt;0,"V",IF(COUNTIFS(Solicitudes!$A$3:$A$502,$A99,Solicitudes!$D$3:$D$502,"&lt;="&amp;R$3,Solicitudes!$E$3:$E$502,"&gt;="&amp;R$3,Solicitudes!$G$3:$G$502,"Aprobada",Solicitudes!$L$3:$L$502,"Licencia")+COUNTIFS(Solicitudes!$A$3:$A$502,$A99,Solicitudes!$D$3:$D$502,"&lt;="&amp;R$3,Solicitudes!$E$3:$E$502,"&gt;="&amp;R$3,Solicitudes!$G$3:$G$502,"Aprobada",Solicitudes!$L$3:$L$502,"Ausencia")&gt;0,"L",IF(COUNTIFS(Solicitudes!$A$3:$A$502,$A99,Solicitudes!$D$3:$D$502,"&lt;="&amp;R$3,Solicitudes!$E$3:$E$502,"&gt;="&amp;R$3,Solicitudes!$G$3:$G$502,"Solicitada")+COUNTIFS(Solicitudes!$A$3:$A$502,$A99,Solicitudes!$D$3:$D$502,"&lt;="&amp;R$3,Solicitudes!$E$3:$E$502,"&gt;="&amp;R$3,Solicitudes!$G$3:$G$502,"Planificada")&gt;0,"P",""))))</f>
        <v/>
      </c>
      <c r="S99" s="27">
        <f>IF(OR(S$3="",$A99=""),"",IF(COUNTIFS(Solicitudes!$A$3:$A$502,$A99,Solicitudes!$D$3:$D$502,"&lt;="&amp;S$3,Solicitudes!$E$3:$E$502,"&gt;="&amp;S$3,Solicitudes!$G$3:$G$502,"Aprobada",Solicitudes!$L$3:$L$502,"&lt;&gt;Licencia",Solicitudes!$L$3:$L$502,"&lt;&gt;Ausencia")&gt;0,"V",IF(COUNTIFS(Solicitudes!$A$3:$A$502,$A99,Solicitudes!$D$3:$D$502,"&lt;="&amp;S$3,Solicitudes!$E$3:$E$502,"&gt;="&amp;S$3,Solicitudes!$G$3:$G$502,"Aprobada",Solicitudes!$L$3:$L$502,"Licencia")+COUNTIFS(Solicitudes!$A$3:$A$502,$A99,Solicitudes!$D$3:$D$502,"&lt;="&amp;S$3,Solicitudes!$E$3:$E$502,"&gt;="&amp;S$3,Solicitudes!$G$3:$G$502,"Aprobada",Solicitudes!$L$3:$L$502,"Ausencia")&gt;0,"L",IF(COUNTIFS(Solicitudes!$A$3:$A$502,$A99,Solicitudes!$D$3:$D$502,"&lt;="&amp;S$3,Solicitudes!$E$3:$E$502,"&gt;="&amp;S$3,Solicitudes!$G$3:$G$502,"Solicitada")+COUNTIFS(Solicitudes!$A$3:$A$502,$A99,Solicitudes!$D$3:$D$502,"&lt;="&amp;S$3,Solicitudes!$E$3:$E$502,"&gt;="&amp;S$3,Solicitudes!$G$3:$G$502,"Planificada")&gt;0,"P",""))))</f>
        <v/>
      </c>
      <c r="T99" s="27">
        <f>IF(OR(T$3="",$A99=""),"",IF(COUNTIFS(Solicitudes!$A$3:$A$502,$A99,Solicitudes!$D$3:$D$502,"&lt;="&amp;T$3,Solicitudes!$E$3:$E$502,"&gt;="&amp;T$3,Solicitudes!$G$3:$G$502,"Aprobada",Solicitudes!$L$3:$L$502,"&lt;&gt;Licencia",Solicitudes!$L$3:$L$502,"&lt;&gt;Ausencia")&gt;0,"V",IF(COUNTIFS(Solicitudes!$A$3:$A$502,$A99,Solicitudes!$D$3:$D$502,"&lt;="&amp;T$3,Solicitudes!$E$3:$E$502,"&gt;="&amp;T$3,Solicitudes!$G$3:$G$502,"Aprobada",Solicitudes!$L$3:$L$502,"Licencia")+COUNTIFS(Solicitudes!$A$3:$A$502,$A99,Solicitudes!$D$3:$D$502,"&lt;="&amp;T$3,Solicitudes!$E$3:$E$502,"&gt;="&amp;T$3,Solicitudes!$G$3:$G$502,"Aprobada",Solicitudes!$L$3:$L$502,"Ausencia")&gt;0,"L",IF(COUNTIFS(Solicitudes!$A$3:$A$502,$A99,Solicitudes!$D$3:$D$502,"&lt;="&amp;T$3,Solicitudes!$E$3:$E$502,"&gt;="&amp;T$3,Solicitudes!$G$3:$G$502,"Solicitada")+COUNTIFS(Solicitudes!$A$3:$A$502,$A99,Solicitudes!$D$3:$D$502,"&lt;="&amp;T$3,Solicitudes!$E$3:$E$502,"&gt;="&amp;T$3,Solicitudes!$G$3:$G$502,"Planificada")&gt;0,"P",""))))</f>
        <v/>
      </c>
      <c r="U99" s="27">
        <f>IF(OR(U$3="",$A99=""),"",IF(COUNTIFS(Solicitudes!$A$3:$A$502,$A99,Solicitudes!$D$3:$D$502,"&lt;="&amp;U$3,Solicitudes!$E$3:$E$502,"&gt;="&amp;U$3,Solicitudes!$G$3:$G$502,"Aprobada",Solicitudes!$L$3:$L$502,"&lt;&gt;Licencia",Solicitudes!$L$3:$L$502,"&lt;&gt;Ausencia")&gt;0,"V",IF(COUNTIFS(Solicitudes!$A$3:$A$502,$A99,Solicitudes!$D$3:$D$502,"&lt;="&amp;U$3,Solicitudes!$E$3:$E$502,"&gt;="&amp;U$3,Solicitudes!$G$3:$G$502,"Aprobada",Solicitudes!$L$3:$L$502,"Licencia")+COUNTIFS(Solicitudes!$A$3:$A$502,$A99,Solicitudes!$D$3:$D$502,"&lt;="&amp;U$3,Solicitudes!$E$3:$E$502,"&gt;="&amp;U$3,Solicitudes!$G$3:$G$502,"Aprobada",Solicitudes!$L$3:$L$502,"Ausencia")&gt;0,"L",IF(COUNTIFS(Solicitudes!$A$3:$A$502,$A99,Solicitudes!$D$3:$D$502,"&lt;="&amp;U$3,Solicitudes!$E$3:$E$502,"&gt;="&amp;U$3,Solicitudes!$G$3:$G$502,"Solicitada")+COUNTIFS(Solicitudes!$A$3:$A$502,$A99,Solicitudes!$D$3:$D$502,"&lt;="&amp;U$3,Solicitudes!$E$3:$E$502,"&gt;="&amp;U$3,Solicitudes!$G$3:$G$502,"Planificada")&gt;0,"P",""))))</f>
        <v/>
      </c>
      <c r="V99" s="27">
        <f>IF(OR(V$3="",$A99=""),"",IF(COUNTIFS(Solicitudes!$A$3:$A$502,$A99,Solicitudes!$D$3:$D$502,"&lt;="&amp;V$3,Solicitudes!$E$3:$E$502,"&gt;="&amp;V$3,Solicitudes!$G$3:$G$502,"Aprobada",Solicitudes!$L$3:$L$502,"&lt;&gt;Licencia",Solicitudes!$L$3:$L$502,"&lt;&gt;Ausencia")&gt;0,"V",IF(COUNTIFS(Solicitudes!$A$3:$A$502,$A99,Solicitudes!$D$3:$D$502,"&lt;="&amp;V$3,Solicitudes!$E$3:$E$502,"&gt;="&amp;V$3,Solicitudes!$G$3:$G$502,"Aprobada",Solicitudes!$L$3:$L$502,"Licencia")+COUNTIFS(Solicitudes!$A$3:$A$502,$A99,Solicitudes!$D$3:$D$502,"&lt;="&amp;V$3,Solicitudes!$E$3:$E$502,"&gt;="&amp;V$3,Solicitudes!$G$3:$G$502,"Aprobada",Solicitudes!$L$3:$L$502,"Ausencia")&gt;0,"L",IF(COUNTIFS(Solicitudes!$A$3:$A$502,$A99,Solicitudes!$D$3:$D$502,"&lt;="&amp;V$3,Solicitudes!$E$3:$E$502,"&gt;="&amp;V$3,Solicitudes!$G$3:$G$502,"Solicitada")+COUNTIFS(Solicitudes!$A$3:$A$502,$A99,Solicitudes!$D$3:$D$502,"&lt;="&amp;V$3,Solicitudes!$E$3:$E$502,"&gt;="&amp;V$3,Solicitudes!$G$3:$G$502,"Planificada")&gt;0,"P",""))))</f>
        <v/>
      </c>
      <c r="W99" s="27">
        <f>IF(OR(W$3="",$A99=""),"",IF(COUNTIFS(Solicitudes!$A$3:$A$502,$A99,Solicitudes!$D$3:$D$502,"&lt;="&amp;W$3,Solicitudes!$E$3:$E$502,"&gt;="&amp;W$3,Solicitudes!$G$3:$G$502,"Aprobada",Solicitudes!$L$3:$L$502,"&lt;&gt;Licencia",Solicitudes!$L$3:$L$502,"&lt;&gt;Ausencia")&gt;0,"V",IF(COUNTIFS(Solicitudes!$A$3:$A$502,$A99,Solicitudes!$D$3:$D$502,"&lt;="&amp;W$3,Solicitudes!$E$3:$E$502,"&gt;="&amp;W$3,Solicitudes!$G$3:$G$502,"Aprobada",Solicitudes!$L$3:$L$502,"Licencia")+COUNTIFS(Solicitudes!$A$3:$A$502,$A99,Solicitudes!$D$3:$D$502,"&lt;="&amp;W$3,Solicitudes!$E$3:$E$502,"&gt;="&amp;W$3,Solicitudes!$G$3:$G$502,"Aprobada",Solicitudes!$L$3:$L$502,"Ausencia")&gt;0,"L",IF(COUNTIFS(Solicitudes!$A$3:$A$502,$A99,Solicitudes!$D$3:$D$502,"&lt;="&amp;W$3,Solicitudes!$E$3:$E$502,"&gt;="&amp;W$3,Solicitudes!$G$3:$G$502,"Solicitada")+COUNTIFS(Solicitudes!$A$3:$A$502,$A99,Solicitudes!$D$3:$D$502,"&lt;="&amp;W$3,Solicitudes!$E$3:$E$502,"&gt;="&amp;W$3,Solicitudes!$G$3:$G$502,"Planificada")&gt;0,"P",""))))</f>
        <v/>
      </c>
      <c r="X99" s="27">
        <f>IF(OR(X$3="",$A99=""),"",IF(COUNTIFS(Solicitudes!$A$3:$A$502,$A99,Solicitudes!$D$3:$D$502,"&lt;="&amp;X$3,Solicitudes!$E$3:$E$502,"&gt;="&amp;X$3,Solicitudes!$G$3:$G$502,"Aprobada",Solicitudes!$L$3:$L$502,"&lt;&gt;Licencia",Solicitudes!$L$3:$L$502,"&lt;&gt;Ausencia")&gt;0,"V",IF(COUNTIFS(Solicitudes!$A$3:$A$502,$A99,Solicitudes!$D$3:$D$502,"&lt;="&amp;X$3,Solicitudes!$E$3:$E$502,"&gt;="&amp;X$3,Solicitudes!$G$3:$G$502,"Aprobada",Solicitudes!$L$3:$L$502,"Licencia")+COUNTIFS(Solicitudes!$A$3:$A$502,$A99,Solicitudes!$D$3:$D$502,"&lt;="&amp;X$3,Solicitudes!$E$3:$E$502,"&gt;="&amp;X$3,Solicitudes!$G$3:$G$502,"Aprobada",Solicitudes!$L$3:$L$502,"Ausencia")&gt;0,"L",IF(COUNTIFS(Solicitudes!$A$3:$A$502,$A99,Solicitudes!$D$3:$D$502,"&lt;="&amp;X$3,Solicitudes!$E$3:$E$502,"&gt;="&amp;X$3,Solicitudes!$G$3:$G$502,"Solicitada")+COUNTIFS(Solicitudes!$A$3:$A$502,$A99,Solicitudes!$D$3:$D$502,"&lt;="&amp;X$3,Solicitudes!$E$3:$E$502,"&gt;="&amp;X$3,Solicitudes!$G$3:$G$502,"Planificada")&gt;0,"P",""))))</f>
        <v/>
      </c>
      <c r="Y99" s="27">
        <f>IF(OR(Y$3="",$A99=""),"",IF(COUNTIFS(Solicitudes!$A$3:$A$502,$A99,Solicitudes!$D$3:$D$502,"&lt;="&amp;Y$3,Solicitudes!$E$3:$E$502,"&gt;="&amp;Y$3,Solicitudes!$G$3:$G$502,"Aprobada",Solicitudes!$L$3:$L$502,"&lt;&gt;Licencia",Solicitudes!$L$3:$L$502,"&lt;&gt;Ausencia")&gt;0,"V",IF(COUNTIFS(Solicitudes!$A$3:$A$502,$A99,Solicitudes!$D$3:$D$502,"&lt;="&amp;Y$3,Solicitudes!$E$3:$E$502,"&gt;="&amp;Y$3,Solicitudes!$G$3:$G$502,"Aprobada",Solicitudes!$L$3:$L$502,"Licencia")+COUNTIFS(Solicitudes!$A$3:$A$502,$A99,Solicitudes!$D$3:$D$502,"&lt;="&amp;Y$3,Solicitudes!$E$3:$E$502,"&gt;="&amp;Y$3,Solicitudes!$G$3:$G$502,"Aprobada",Solicitudes!$L$3:$L$502,"Ausencia")&gt;0,"L",IF(COUNTIFS(Solicitudes!$A$3:$A$502,$A99,Solicitudes!$D$3:$D$502,"&lt;="&amp;Y$3,Solicitudes!$E$3:$E$502,"&gt;="&amp;Y$3,Solicitudes!$G$3:$G$502,"Solicitada")+COUNTIFS(Solicitudes!$A$3:$A$502,$A99,Solicitudes!$D$3:$D$502,"&lt;="&amp;Y$3,Solicitudes!$E$3:$E$502,"&gt;="&amp;Y$3,Solicitudes!$G$3:$G$502,"Planificada")&gt;0,"P",""))))</f>
        <v/>
      </c>
      <c r="Z99" s="27">
        <f>IF(OR(Z$3="",$A99=""),"",IF(COUNTIFS(Solicitudes!$A$3:$A$502,$A99,Solicitudes!$D$3:$D$502,"&lt;="&amp;Z$3,Solicitudes!$E$3:$E$502,"&gt;="&amp;Z$3,Solicitudes!$G$3:$G$502,"Aprobada",Solicitudes!$L$3:$L$502,"&lt;&gt;Licencia",Solicitudes!$L$3:$L$502,"&lt;&gt;Ausencia")&gt;0,"V",IF(COUNTIFS(Solicitudes!$A$3:$A$502,$A99,Solicitudes!$D$3:$D$502,"&lt;="&amp;Z$3,Solicitudes!$E$3:$E$502,"&gt;="&amp;Z$3,Solicitudes!$G$3:$G$502,"Aprobada",Solicitudes!$L$3:$L$502,"Licencia")+COUNTIFS(Solicitudes!$A$3:$A$502,$A99,Solicitudes!$D$3:$D$502,"&lt;="&amp;Z$3,Solicitudes!$E$3:$E$502,"&gt;="&amp;Z$3,Solicitudes!$G$3:$G$502,"Aprobada",Solicitudes!$L$3:$L$502,"Ausencia")&gt;0,"L",IF(COUNTIFS(Solicitudes!$A$3:$A$502,$A99,Solicitudes!$D$3:$D$502,"&lt;="&amp;Z$3,Solicitudes!$E$3:$E$502,"&gt;="&amp;Z$3,Solicitudes!$G$3:$G$502,"Solicitada")+COUNTIFS(Solicitudes!$A$3:$A$502,$A99,Solicitudes!$D$3:$D$502,"&lt;="&amp;Z$3,Solicitudes!$E$3:$E$502,"&gt;="&amp;Z$3,Solicitudes!$G$3:$G$502,"Planificada")&gt;0,"P",""))))</f>
        <v/>
      </c>
      <c r="AA99" s="27">
        <f>IF(OR(AA$3="",$A99=""),"",IF(COUNTIFS(Solicitudes!$A$3:$A$502,$A99,Solicitudes!$D$3:$D$502,"&lt;="&amp;AA$3,Solicitudes!$E$3:$E$502,"&gt;="&amp;AA$3,Solicitudes!$G$3:$G$502,"Aprobada",Solicitudes!$L$3:$L$502,"&lt;&gt;Licencia",Solicitudes!$L$3:$L$502,"&lt;&gt;Ausencia")&gt;0,"V",IF(COUNTIFS(Solicitudes!$A$3:$A$502,$A99,Solicitudes!$D$3:$D$502,"&lt;="&amp;AA$3,Solicitudes!$E$3:$E$502,"&gt;="&amp;AA$3,Solicitudes!$G$3:$G$502,"Aprobada",Solicitudes!$L$3:$L$502,"Licencia")+COUNTIFS(Solicitudes!$A$3:$A$502,$A99,Solicitudes!$D$3:$D$502,"&lt;="&amp;AA$3,Solicitudes!$E$3:$E$502,"&gt;="&amp;AA$3,Solicitudes!$G$3:$G$502,"Aprobada",Solicitudes!$L$3:$L$502,"Ausencia")&gt;0,"L",IF(COUNTIFS(Solicitudes!$A$3:$A$502,$A99,Solicitudes!$D$3:$D$502,"&lt;="&amp;AA$3,Solicitudes!$E$3:$E$502,"&gt;="&amp;AA$3,Solicitudes!$G$3:$G$502,"Solicitada")+COUNTIFS(Solicitudes!$A$3:$A$502,$A99,Solicitudes!$D$3:$D$502,"&lt;="&amp;AA$3,Solicitudes!$E$3:$E$502,"&gt;="&amp;AA$3,Solicitudes!$G$3:$G$502,"Planificada")&gt;0,"P",""))))</f>
        <v/>
      </c>
      <c r="AB99" s="27">
        <f>IF(OR(AB$3="",$A99=""),"",IF(COUNTIFS(Solicitudes!$A$3:$A$502,$A99,Solicitudes!$D$3:$D$502,"&lt;="&amp;AB$3,Solicitudes!$E$3:$E$502,"&gt;="&amp;AB$3,Solicitudes!$G$3:$G$502,"Aprobada",Solicitudes!$L$3:$L$502,"&lt;&gt;Licencia",Solicitudes!$L$3:$L$502,"&lt;&gt;Ausencia")&gt;0,"V",IF(COUNTIFS(Solicitudes!$A$3:$A$502,$A99,Solicitudes!$D$3:$D$502,"&lt;="&amp;AB$3,Solicitudes!$E$3:$E$502,"&gt;="&amp;AB$3,Solicitudes!$G$3:$G$502,"Aprobada",Solicitudes!$L$3:$L$502,"Licencia")+COUNTIFS(Solicitudes!$A$3:$A$502,$A99,Solicitudes!$D$3:$D$502,"&lt;="&amp;AB$3,Solicitudes!$E$3:$E$502,"&gt;="&amp;AB$3,Solicitudes!$G$3:$G$502,"Aprobada",Solicitudes!$L$3:$L$502,"Ausencia")&gt;0,"L",IF(COUNTIFS(Solicitudes!$A$3:$A$502,$A99,Solicitudes!$D$3:$D$502,"&lt;="&amp;AB$3,Solicitudes!$E$3:$E$502,"&gt;="&amp;AB$3,Solicitudes!$G$3:$G$502,"Solicitada")+COUNTIFS(Solicitudes!$A$3:$A$502,$A99,Solicitudes!$D$3:$D$502,"&lt;="&amp;AB$3,Solicitudes!$E$3:$E$502,"&gt;="&amp;AB$3,Solicitudes!$G$3:$G$502,"Planificada")&gt;0,"P",""))))</f>
        <v/>
      </c>
      <c r="AC99" s="27">
        <f>IF(OR(AC$3="",$A99=""),"",IF(COUNTIFS(Solicitudes!$A$3:$A$502,$A99,Solicitudes!$D$3:$D$502,"&lt;="&amp;AC$3,Solicitudes!$E$3:$E$502,"&gt;="&amp;AC$3,Solicitudes!$G$3:$G$502,"Aprobada",Solicitudes!$L$3:$L$502,"&lt;&gt;Licencia",Solicitudes!$L$3:$L$502,"&lt;&gt;Ausencia")&gt;0,"V",IF(COUNTIFS(Solicitudes!$A$3:$A$502,$A99,Solicitudes!$D$3:$D$502,"&lt;="&amp;AC$3,Solicitudes!$E$3:$E$502,"&gt;="&amp;AC$3,Solicitudes!$G$3:$G$502,"Aprobada",Solicitudes!$L$3:$L$502,"Licencia")+COUNTIFS(Solicitudes!$A$3:$A$502,$A99,Solicitudes!$D$3:$D$502,"&lt;="&amp;AC$3,Solicitudes!$E$3:$E$502,"&gt;="&amp;AC$3,Solicitudes!$G$3:$G$502,"Aprobada",Solicitudes!$L$3:$L$502,"Ausencia")&gt;0,"L",IF(COUNTIFS(Solicitudes!$A$3:$A$502,$A99,Solicitudes!$D$3:$D$502,"&lt;="&amp;AC$3,Solicitudes!$E$3:$E$502,"&gt;="&amp;AC$3,Solicitudes!$G$3:$G$502,"Solicitada")+COUNTIFS(Solicitudes!$A$3:$A$502,$A99,Solicitudes!$D$3:$D$502,"&lt;="&amp;AC$3,Solicitudes!$E$3:$E$502,"&gt;="&amp;AC$3,Solicitudes!$G$3:$G$502,"Planificada")&gt;0,"P",""))))</f>
        <v/>
      </c>
      <c r="AD99" s="27">
        <f>IF(OR(AD$3="",$A99=""),"",IF(COUNTIFS(Solicitudes!$A$3:$A$502,$A99,Solicitudes!$D$3:$D$502,"&lt;="&amp;AD$3,Solicitudes!$E$3:$E$502,"&gt;="&amp;AD$3,Solicitudes!$G$3:$G$502,"Aprobada",Solicitudes!$L$3:$L$502,"&lt;&gt;Licencia",Solicitudes!$L$3:$L$502,"&lt;&gt;Ausencia")&gt;0,"V",IF(COUNTIFS(Solicitudes!$A$3:$A$502,$A99,Solicitudes!$D$3:$D$502,"&lt;="&amp;AD$3,Solicitudes!$E$3:$E$502,"&gt;="&amp;AD$3,Solicitudes!$G$3:$G$502,"Aprobada",Solicitudes!$L$3:$L$502,"Licencia")+COUNTIFS(Solicitudes!$A$3:$A$502,$A99,Solicitudes!$D$3:$D$502,"&lt;="&amp;AD$3,Solicitudes!$E$3:$E$502,"&gt;="&amp;AD$3,Solicitudes!$G$3:$G$502,"Aprobada",Solicitudes!$L$3:$L$502,"Ausencia")&gt;0,"L",IF(COUNTIFS(Solicitudes!$A$3:$A$502,$A99,Solicitudes!$D$3:$D$502,"&lt;="&amp;AD$3,Solicitudes!$E$3:$E$502,"&gt;="&amp;AD$3,Solicitudes!$G$3:$G$502,"Solicitada")+COUNTIFS(Solicitudes!$A$3:$A$502,$A99,Solicitudes!$D$3:$D$502,"&lt;="&amp;AD$3,Solicitudes!$E$3:$E$502,"&gt;="&amp;AD$3,Solicitudes!$G$3:$G$502,"Planificada")&gt;0,"P",""))))</f>
        <v/>
      </c>
      <c r="AE99" s="27">
        <f>IF(OR(AE$3="",$A99=""),"",IF(COUNTIFS(Solicitudes!$A$3:$A$502,$A99,Solicitudes!$D$3:$D$502,"&lt;="&amp;AE$3,Solicitudes!$E$3:$E$502,"&gt;="&amp;AE$3,Solicitudes!$G$3:$G$502,"Aprobada",Solicitudes!$L$3:$L$502,"&lt;&gt;Licencia",Solicitudes!$L$3:$L$502,"&lt;&gt;Ausencia")&gt;0,"V",IF(COUNTIFS(Solicitudes!$A$3:$A$502,$A99,Solicitudes!$D$3:$D$502,"&lt;="&amp;AE$3,Solicitudes!$E$3:$E$502,"&gt;="&amp;AE$3,Solicitudes!$G$3:$G$502,"Aprobada",Solicitudes!$L$3:$L$502,"Licencia")+COUNTIFS(Solicitudes!$A$3:$A$502,$A99,Solicitudes!$D$3:$D$502,"&lt;="&amp;AE$3,Solicitudes!$E$3:$E$502,"&gt;="&amp;AE$3,Solicitudes!$G$3:$G$502,"Aprobada",Solicitudes!$L$3:$L$502,"Ausencia")&gt;0,"L",IF(COUNTIFS(Solicitudes!$A$3:$A$502,$A99,Solicitudes!$D$3:$D$502,"&lt;="&amp;AE$3,Solicitudes!$E$3:$E$502,"&gt;="&amp;AE$3,Solicitudes!$G$3:$G$502,"Solicitada")+COUNTIFS(Solicitudes!$A$3:$A$502,$A99,Solicitudes!$D$3:$D$502,"&lt;="&amp;AE$3,Solicitudes!$E$3:$E$502,"&gt;="&amp;AE$3,Solicitudes!$G$3:$G$502,"Planificada")&gt;0,"P",""))))</f>
        <v/>
      </c>
      <c r="AF99" s="27">
        <f>IF(OR(AF$3="",$A99=""),"",IF(COUNTIFS(Solicitudes!$A$3:$A$502,$A99,Solicitudes!$D$3:$D$502,"&lt;="&amp;AF$3,Solicitudes!$E$3:$E$502,"&gt;="&amp;AF$3,Solicitudes!$G$3:$G$502,"Aprobada",Solicitudes!$L$3:$L$502,"&lt;&gt;Licencia",Solicitudes!$L$3:$L$502,"&lt;&gt;Ausencia")&gt;0,"V",IF(COUNTIFS(Solicitudes!$A$3:$A$502,$A99,Solicitudes!$D$3:$D$502,"&lt;="&amp;AF$3,Solicitudes!$E$3:$E$502,"&gt;="&amp;AF$3,Solicitudes!$G$3:$G$502,"Aprobada",Solicitudes!$L$3:$L$502,"Licencia")+COUNTIFS(Solicitudes!$A$3:$A$502,$A99,Solicitudes!$D$3:$D$502,"&lt;="&amp;AF$3,Solicitudes!$E$3:$E$502,"&gt;="&amp;AF$3,Solicitudes!$G$3:$G$502,"Aprobada",Solicitudes!$L$3:$L$502,"Ausencia")&gt;0,"L",IF(COUNTIFS(Solicitudes!$A$3:$A$502,$A99,Solicitudes!$D$3:$D$502,"&lt;="&amp;AF$3,Solicitudes!$E$3:$E$502,"&gt;="&amp;AF$3,Solicitudes!$G$3:$G$502,"Solicitada")+COUNTIFS(Solicitudes!$A$3:$A$502,$A99,Solicitudes!$D$3:$D$502,"&lt;="&amp;AF$3,Solicitudes!$E$3:$E$502,"&gt;="&amp;AF$3,Solicitudes!$G$3:$G$502,"Planificada")&gt;0,"P",""))))</f>
        <v/>
      </c>
      <c r="AG99" s="27">
        <f>IF(OR(AG$3="",$A99=""),"",IF(COUNTIFS(Solicitudes!$A$3:$A$502,$A99,Solicitudes!$D$3:$D$502,"&lt;="&amp;AG$3,Solicitudes!$E$3:$E$502,"&gt;="&amp;AG$3,Solicitudes!$G$3:$G$502,"Aprobada",Solicitudes!$L$3:$L$502,"&lt;&gt;Licencia",Solicitudes!$L$3:$L$502,"&lt;&gt;Ausencia")&gt;0,"V",IF(COUNTIFS(Solicitudes!$A$3:$A$502,$A99,Solicitudes!$D$3:$D$502,"&lt;="&amp;AG$3,Solicitudes!$E$3:$E$502,"&gt;="&amp;AG$3,Solicitudes!$G$3:$G$502,"Aprobada",Solicitudes!$L$3:$L$502,"Licencia")+COUNTIFS(Solicitudes!$A$3:$A$502,$A99,Solicitudes!$D$3:$D$502,"&lt;="&amp;AG$3,Solicitudes!$E$3:$E$502,"&gt;="&amp;AG$3,Solicitudes!$G$3:$G$502,"Aprobada",Solicitudes!$L$3:$L$502,"Ausencia")&gt;0,"L",IF(COUNTIFS(Solicitudes!$A$3:$A$502,$A99,Solicitudes!$D$3:$D$502,"&lt;="&amp;AG$3,Solicitudes!$E$3:$E$502,"&gt;="&amp;AG$3,Solicitudes!$G$3:$G$502,"Solicitada")+COUNTIFS(Solicitudes!$A$3:$A$502,$A99,Solicitudes!$D$3:$D$502,"&lt;="&amp;AG$3,Solicitudes!$E$3:$E$502,"&gt;="&amp;AG$3,Solicitudes!$G$3:$G$502,"Planificada")&gt;0,"P",""))))</f>
        <v/>
      </c>
    </row>
    <row r="100">
      <c r="A100">
        <f>IF(Saldos!A100="","",Saldos!A100)</f>
        <v/>
      </c>
      <c r="B100">
        <f>IF(A100="","",Saldos!B100)</f>
        <v/>
      </c>
      <c r="C100" s="27">
        <f>IF(OR(C$3="",$A100=""),"",IF(COUNTIFS(Solicitudes!$A$3:$A$502,$A100,Solicitudes!$D$3:$D$502,"&lt;="&amp;C$3,Solicitudes!$E$3:$E$502,"&gt;="&amp;C$3,Solicitudes!$G$3:$G$502,"Aprobada",Solicitudes!$L$3:$L$502,"&lt;&gt;Licencia",Solicitudes!$L$3:$L$502,"&lt;&gt;Ausencia")&gt;0,"V",IF(COUNTIFS(Solicitudes!$A$3:$A$502,$A100,Solicitudes!$D$3:$D$502,"&lt;="&amp;C$3,Solicitudes!$E$3:$E$502,"&gt;="&amp;C$3,Solicitudes!$G$3:$G$502,"Aprobada",Solicitudes!$L$3:$L$502,"Licencia")+COUNTIFS(Solicitudes!$A$3:$A$502,$A100,Solicitudes!$D$3:$D$502,"&lt;="&amp;C$3,Solicitudes!$E$3:$E$502,"&gt;="&amp;C$3,Solicitudes!$G$3:$G$502,"Aprobada",Solicitudes!$L$3:$L$502,"Ausencia")&gt;0,"L",IF(COUNTIFS(Solicitudes!$A$3:$A$502,$A100,Solicitudes!$D$3:$D$502,"&lt;="&amp;C$3,Solicitudes!$E$3:$E$502,"&gt;="&amp;C$3,Solicitudes!$G$3:$G$502,"Solicitada")+COUNTIFS(Solicitudes!$A$3:$A$502,$A100,Solicitudes!$D$3:$D$502,"&lt;="&amp;C$3,Solicitudes!$E$3:$E$502,"&gt;="&amp;C$3,Solicitudes!$G$3:$G$502,"Planificada")&gt;0,"P",""))))</f>
        <v/>
      </c>
      <c r="D100" s="27">
        <f>IF(OR(D$3="",$A100=""),"",IF(COUNTIFS(Solicitudes!$A$3:$A$502,$A100,Solicitudes!$D$3:$D$502,"&lt;="&amp;D$3,Solicitudes!$E$3:$E$502,"&gt;="&amp;D$3,Solicitudes!$G$3:$G$502,"Aprobada",Solicitudes!$L$3:$L$502,"&lt;&gt;Licencia",Solicitudes!$L$3:$L$502,"&lt;&gt;Ausencia")&gt;0,"V",IF(COUNTIFS(Solicitudes!$A$3:$A$502,$A100,Solicitudes!$D$3:$D$502,"&lt;="&amp;D$3,Solicitudes!$E$3:$E$502,"&gt;="&amp;D$3,Solicitudes!$G$3:$G$502,"Aprobada",Solicitudes!$L$3:$L$502,"Licencia")+COUNTIFS(Solicitudes!$A$3:$A$502,$A100,Solicitudes!$D$3:$D$502,"&lt;="&amp;D$3,Solicitudes!$E$3:$E$502,"&gt;="&amp;D$3,Solicitudes!$G$3:$G$502,"Aprobada",Solicitudes!$L$3:$L$502,"Ausencia")&gt;0,"L",IF(COUNTIFS(Solicitudes!$A$3:$A$502,$A100,Solicitudes!$D$3:$D$502,"&lt;="&amp;D$3,Solicitudes!$E$3:$E$502,"&gt;="&amp;D$3,Solicitudes!$G$3:$G$502,"Solicitada")+COUNTIFS(Solicitudes!$A$3:$A$502,$A100,Solicitudes!$D$3:$D$502,"&lt;="&amp;D$3,Solicitudes!$E$3:$E$502,"&gt;="&amp;D$3,Solicitudes!$G$3:$G$502,"Planificada")&gt;0,"P",""))))</f>
        <v/>
      </c>
      <c r="E100" s="27">
        <f>IF(OR(E$3="",$A100=""),"",IF(COUNTIFS(Solicitudes!$A$3:$A$502,$A100,Solicitudes!$D$3:$D$502,"&lt;="&amp;E$3,Solicitudes!$E$3:$E$502,"&gt;="&amp;E$3,Solicitudes!$G$3:$G$502,"Aprobada",Solicitudes!$L$3:$L$502,"&lt;&gt;Licencia",Solicitudes!$L$3:$L$502,"&lt;&gt;Ausencia")&gt;0,"V",IF(COUNTIFS(Solicitudes!$A$3:$A$502,$A100,Solicitudes!$D$3:$D$502,"&lt;="&amp;E$3,Solicitudes!$E$3:$E$502,"&gt;="&amp;E$3,Solicitudes!$G$3:$G$502,"Aprobada",Solicitudes!$L$3:$L$502,"Licencia")+COUNTIFS(Solicitudes!$A$3:$A$502,$A100,Solicitudes!$D$3:$D$502,"&lt;="&amp;E$3,Solicitudes!$E$3:$E$502,"&gt;="&amp;E$3,Solicitudes!$G$3:$G$502,"Aprobada",Solicitudes!$L$3:$L$502,"Ausencia")&gt;0,"L",IF(COUNTIFS(Solicitudes!$A$3:$A$502,$A100,Solicitudes!$D$3:$D$502,"&lt;="&amp;E$3,Solicitudes!$E$3:$E$502,"&gt;="&amp;E$3,Solicitudes!$G$3:$G$502,"Solicitada")+COUNTIFS(Solicitudes!$A$3:$A$502,$A100,Solicitudes!$D$3:$D$502,"&lt;="&amp;E$3,Solicitudes!$E$3:$E$502,"&gt;="&amp;E$3,Solicitudes!$G$3:$G$502,"Planificada")&gt;0,"P",""))))</f>
        <v/>
      </c>
      <c r="F100" s="27">
        <f>IF(OR(F$3="",$A100=""),"",IF(COUNTIFS(Solicitudes!$A$3:$A$502,$A100,Solicitudes!$D$3:$D$502,"&lt;="&amp;F$3,Solicitudes!$E$3:$E$502,"&gt;="&amp;F$3,Solicitudes!$G$3:$G$502,"Aprobada",Solicitudes!$L$3:$L$502,"&lt;&gt;Licencia",Solicitudes!$L$3:$L$502,"&lt;&gt;Ausencia")&gt;0,"V",IF(COUNTIFS(Solicitudes!$A$3:$A$502,$A100,Solicitudes!$D$3:$D$502,"&lt;="&amp;F$3,Solicitudes!$E$3:$E$502,"&gt;="&amp;F$3,Solicitudes!$G$3:$G$502,"Aprobada",Solicitudes!$L$3:$L$502,"Licencia")+COUNTIFS(Solicitudes!$A$3:$A$502,$A100,Solicitudes!$D$3:$D$502,"&lt;="&amp;F$3,Solicitudes!$E$3:$E$502,"&gt;="&amp;F$3,Solicitudes!$G$3:$G$502,"Aprobada",Solicitudes!$L$3:$L$502,"Ausencia")&gt;0,"L",IF(COUNTIFS(Solicitudes!$A$3:$A$502,$A100,Solicitudes!$D$3:$D$502,"&lt;="&amp;F$3,Solicitudes!$E$3:$E$502,"&gt;="&amp;F$3,Solicitudes!$G$3:$G$502,"Solicitada")+COUNTIFS(Solicitudes!$A$3:$A$502,$A100,Solicitudes!$D$3:$D$502,"&lt;="&amp;F$3,Solicitudes!$E$3:$E$502,"&gt;="&amp;F$3,Solicitudes!$G$3:$G$502,"Planificada")&gt;0,"P",""))))</f>
        <v/>
      </c>
      <c r="G100" s="27">
        <f>IF(OR(G$3="",$A100=""),"",IF(COUNTIFS(Solicitudes!$A$3:$A$502,$A100,Solicitudes!$D$3:$D$502,"&lt;="&amp;G$3,Solicitudes!$E$3:$E$502,"&gt;="&amp;G$3,Solicitudes!$G$3:$G$502,"Aprobada",Solicitudes!$L$3:$L$502,"&lt;&gt;Licencia",Solicitudes!$L$3:$L$502,"&lt;&gt;Ausencia")&gt;0,"V",IF(COUNTIFS(Solicitudes!$A$3:$A$502,$A100,Solicitudes!$D$3:$D$502,"&lt;="&amp;G$3,Solicitudes!$E$3:$E$502,"&gt;="&amp;G$3,Solicitudes!$G$3:$G$502,"Aprobada",Solicitudes!$L$3:$L$502,"Licencia")+COUNTIFS(Solicitudes!$A$3:$A$502,$A100,Solicitudes!$D$3:$D$502,"&lt;="&amp;G$3,Solicitudes!$E$3:$E$502,"&gt;="&amp;G$3,Solicitudes!$G$3:$G$502,"Aprobada",Solicitudes!$L$3:$L$502,"Ausencia")&gt;0,"L",IF(COUNTIFS(Solicitudes!$A$3:$A$502,$A100,Solicitudes!$D$3:$D$502,"&lt;="&amp;G$3,Solicitudes!$E$3:$E$502,"&gt;="&amp;G$3,Solicitudes!$G$3:$G$502,"Solicitada")+COUNTIFS(Solicitudes!$A$3:$A$502,$A100,Solicitudes!$D$3:$D$502,"&lt;="&amp;G$3,Solicitudes!$E$3:$E$502,"&gt;="&amp;G$3,Solicitudes!$G$3:$G$502,"Planificada")&gt;0,"P",""))))</f>
        <v/>
      </c>
      <c r="H100" s="27">
        <f>IF(OR(H$3="",$A100=""),"",IF(COUNTIFS(Solicitudes!$A$3:$A$502,$A100,Solicitudes!$D$3:$D$502,"&lt;="&amp;H$3,Solicitudes!$E$3:$E$502,"&gt;="&amp;H$3,Solicitudes!$G$3:$G$502,"Aprobada",Solicitudes!$L$3:$L$502,"&lt;&gt;Licencia",Solicitudes!$L$3:$L$502,"&lt;&gt;Ausencia")&gt;0,"V",IF(COUNTIFS(Solicitudes!$A$3:$A$502,$A100,Solicitudes!$D$3:$D$502,"&lt;="&amp;H$3,Solicitudes!$E$3:$E$502,"&gt;="&amp;H$3,Solicitudes!$G$3:$G$502,"Aprobada",Solicitudes!$L$3:$L$502,"Licencia")+COUNTIFS(Solicitudes!$A$3:$A$502,$A100,Solicitudes!$D$3:$D$502,"&lt;="&amp;H$3,Solicitudes!$E$3:$E$502,"&gt;="&amp;H$3,Solicitudes!$G$3:$G$502,"Aprobada",Solicitudes!$L$3:$L$502,"Ausencia")&gt;0,"L",IF(COUNTIFS(Solicitudes!$A$3:$A$502,$A100,Solicitudes!$D$3:$D$502,"&lt;="&amp;H$3,Solicitudes!$E$3:$E$502,"&gt;="&amp;H$3,Solicitudes!$G$3:$G$502,"Solicitada")+COUNTIFS(Solicitudes!$A$3:$A$502,$A100,Solicitudes!$D$3:$D$502,"&lt;="&amp;H$3,Solicitudes!$E$3:$E$502,"&gt;="&amp;H$3,Solicitudes!$G$3:$G$502,"Planificada")&gt;0,"P",""))))</f>
        <v/>
      </c>
      <c r="I100" s="27">
        <f>IF(OR(I$3="",$A100=""),"",IF(COUNTIFS(Solicitudes!$A$3:$A$502,$A100,Solicitudes!$D$3:$D$502,"&lt;="&amp;I$3,Solicitudes!$E$3:$E$502,"&gt;="&amp;I$3,Solicitudes!$G$3:$G$502,"Aprobada",Solicitudes!$L$3:$L$502,"&lt;&gt;Licencia",Solicitudes!$L$3:$L$502,"&lt;&gt;Ausencia")&gt;0,"V",IF(COUNTIFS(Solicitudes!$A$3:$A$502,$A100,Solicitudes!$D$3:$D$502,"&lt;="&amp;I$3,Solicitudes!$E$3:$E$502,"&gt;="&amp;I$3,Solicitudes!$G$3:$G$502,"Aprobada",Solicitudes!$L$3:$L$502,"Licencia")+COUNTIFS(Solicitudes!$A$3:$A$502,$A100,Solicitudes!$D$3:$D$502,"&lt;="&amp;I$3,Solicitudes!$E$3:$E$502,"&gt;="&amp;I$3,Solicitudes!$G$3:$G$502,"Aprobada",Solicitudes!$L$3:$L$502,"Ausencia")&gt;0,"L",IF(COUNTIFS(Solicitudes!$A$3:$A$502,$A100,Solicitudes!$D$3:$D$502,"&lt;="&amp;I$3,Solicitudes!$E$3:$E$502,"&gt;="&amp;I$3,Solicitudes!$G$3:$G$502,"Solicitada")+COUNTIFS(Solicitudes!$A$3:$A$502,$A100,Solicitudes!$D$3:$D$502,"&lt;="&amp;I$3,Solicitudes!$E$3:$E$502,"&gt;="&amp;I$3,Solicitudes!$G$3:$G$502,"Planificada")&gt;0,"P",""))))</f>
        <v/>
      </c>
      <c r="J100" s="27">
        <f>IF(OR(J$3="",$A100=""),"",IF(COUNTIFS(Solicitudes!$A$3:$A$502,$A100,Solicitudes!$D$3:$D$502,"&lt;="&amp;J$3,Solicitudes!$E$3:$E$502,"&gt;="&amp;J$3,Solicitudes!$G$3:$G$502,"Aprobada",Solicitudes!$L$3:$L$502,"&lt;&gt;Licencia",Solicitudes!$L$3:$L$502,"&lt;&gt;Ausencia")&gt;0,"V",IF(COUNTIFS(Solicitudes!$A$3:$A$502,$A100,Solicitudes!$D$3:$D$502,"&lt;="&amp;J$3,Solicitudes!$E$3:$E$502,"&gt;="&amp;J$3,Solicitudes!$G$3:$G$502,"Aprobada",Solicitudes!$L$3:$L$502,"Licencia")+COUNTIFS(Solicitudes!$A$3:$A$502,$A100,Solicitudes!$D$3:$D$502,"&lt;="&amp;J$3,Solicitudes!$E$3:$E$502,"&gt;="&amp;J$3,Solicitudes!$G$3:$G$502,"Aprobada",Solicitudes!$L$3:$L$502,"Ausencia")&gt;0,"L",IF(COUNTIFS(Solicitudes!$A$3:$A$502,$A100,Solicitudes!$D$3:$D$502,"&lt;="&amp;J$3,Solicitudes!$E$3:$E$502,"&gt;="&amp;J$3,Solicitudes!$G$3:$G$502,"Solicitada")+COUNTIFS(Solicitudes!$A$3:$A$502,$A100,Solicitudes!$D$3:$D$502,"&lt;="&amp;J$3,Solicitudes!$E$3:$E$502,"&gt;="&amp;J$3,Solicitudes!$G$3:$G$502,"Planificada")&gt;0,"P",""))))</f>
        <v/>
      </c>
      <c r="K100" s="27">
        <f>IF(OR(K$3="",$A100=""),"",IF(COUNTIFS(Solicitudes!$A$3:$A$502,$A100,Solicitudes!$D$3:$D$502,"&lt;="&amp;K$3,Solicitudes!$E$3:$E$502,"&gt;="&amp;K$3,Solicitudes!$G$3:$G$502,"Aprobada",Solicitudes!$L$3:$L$502,"&lt;&gt;Licencia",Solicitudes!$L$3:$L$502,"&lt;&gt;Ausencia")&gt;0,"V",IF(COUNTIFS(Solicitudes!$A$3:$A$502,$A100,Solicitudes!$D$3:$D$502,"&lt;="&amp;K$3,Solicitudes!$E$3:$E$502,"&gt;="&amp;K$3,Solicitudes!$G$3:$G$502,"Aprobada",Solicitudes!$L$3:$L$502,"Licencia")+COUNTIFS(Solicitudes!$A$3:$A$502,$A100,Solicitudes!$D$3:$D$502,"&lt;="&amp;K$3,Solicitudes!$E$3:$E$502,"&gt;="&amp;K$3,Solicitudes!$G$3:$G$502,"Aprobada",Solicitudes!$L$3:$L$502,"Ausencia")&gt;0,"L",IF(COUNTIFS(Solicitudes!$A$3:$A$502,$A100,Solicitudes!$D$3:$D$502,"&lt;="&amp;K$3,Solicitudes!$E$3:$E$502,"&gt;="&amp;K$3,Solicitudes!$G$3:$G$502,"Solicitada")+COUNTIFS(Solicitudes!$A$3:$A$502,$A100,Solicitudes!$D$3:$D$502,"&lt;="&amp;K$3,Solicitudes!$E$3:$E$502,"&gt;="&amp;K$3,Solicitudes!$G$3:$G$502,"Planificada")&gt;0,"P",""))))</f>
        <v/>
      </c>
      <c r="L100" s="27">
        <f>IF(OR(L$3="",$A100=""),"",IF(COUNTIFS(Solicitudes!$A$3:$A$502,$A100,Solicitudes!$D$3:$D$502,"&lt;="&amp;L$3,Solicitudes!$E$3:$E$502,"&gt;="&amp;L$3,Solicitudes!$G$3:$G$502,"Aprobada",Solicitudes!$L$3:$L$502,"&lt;&gt;Licencia",Solicitudes!$L$3:$L$502,"&lt;&gt;Ausencia")&gt;0,"V",IF(COUNTIFS(Solicitudes!$A$3:$A$502,$A100,Solicitudes!$D$3:$D$502,"&lt;="&amp;L$3,Solicitudes!$E$3:$E$502,"&gt;="&amp;L$3,Solicitudes!$G$3:$G$502,"Aprobada",Solicitudes!$L$3:$L$502,"Licencia")+COUNTIFS(Solicitudes!$A$3:$A$502,$A100,Solicitudes!$D$3:$D$502,"&lt;="&amp;L$3,Solicitudes!$E$3:$E$502,"&gt;="&amp;L$3,Solicitudes!$G$3:$G$502,"Aprobada",Solicitudes!$L$3:$L$502,"Ausencia")&gt;0,"L",IF(COUNTIFS(Solicitudes!$A$3:$A$502,$A100,Solicitudes!$D$3:$D$502,"&lt;="&amp;L$3,Solicitudes!$E$3:$E$502,"&gt;="&amp;L$3,Solicitudes!$G$3:$G$502,"Solicitada")+COUNTIFS(Solicitudes!$A$3:$A$502,$A100,Solicitudes!$D$3:$D$502,"&lt;="&amp;L$3,Solicitudes!$E$3:$E$502,"&gt;="&amp;L$3,Solicitudes!$G$3:$G$502,"Planificada")&gt;0,"P",""))))</f>
        <v/>
      </c>
      <c r="M100" s="27">
        <f>IF(OR(M$3="",$A100=""),"",IF(COUNTIFS(Solicitudes!$A$3:$A$502,$A100,Solicitudes!$D$3:$D$502,"&lt;="&amp;M$3,Solicitudes!$E$3:$E$502,"&gt;="&amp;M$3,Solicitudes!$G$3:$G$502,"Aprobada",Solicitudes!$L$3:$L$502,"&lt;&gt;Licencia",Solicitudes!$L$3:$L$502,"&lt;&gt;Ausencia")&gt;0,"V",IF(COUNTIFS(Solicitudes!$A$3:$A$502,$A100,Solicitudes!$D$3:$D$502,"&lt;="&amp;M$3,Solicitudes!$E$3:$E$502,"&gt;="&amp;M$3,Solicitudes!$G$3:$G$502,"Aprobada",Solicitudes!$L$3:$L$502,"Licencia")+COUNTIFS(Solicitudes!$A$3:$A$502,$A100,Solicitudes!$D$3:$D$502,"&lt;="&amp;M$3,Solicitudes!$E$3:$E$502,"&gt;="&amp;M$3,Solicitudes!$G$3:$G$502,"Aprobada",Solicitudes!$L$3:$L$502,"Ausencia")&gt;0,"L",IF(COUNTIFS(Solicitudes!$A$3:$A$502,$A100,Solicitudes!$D$3:$D$502,"&lt;="&amp;M$3,Solicitudes!$E$3:$E$502,"&gt;="&amp;M$3,Solicitudes!$G$3:$G$502,"Solicitada")+COUNTIFS(Solicitudes!$A$3:$A$502,$A100,Solicitudes!$D$3:$D$502,"&lt;="&amp;M$3,Solicitudes!$E$3:$E$502,"&gt;="&amp;M$3,Solicitudes!$G$3:$G$502,"Planificada")&gt;0,"P",""))))</f>
        <v/>
      </c>
      <c r="N100" s="27">
        <f>IF(OR(N$3="",$A100=""),"",IF(COUNTIFS(Solicitudes!$A$3:$A$502,$A100,Solicitudes!$D$3:$D$502,"&lt;="&amp;N$3,Solicitudes!$E$3:$E$502,"&gt;="&amp;N$3,Solicitudes!$G$3:$G$502,"Aprobada",Solicitudes!$L$3:$L$502,"&lt;&gt;Licencia",Solicitudes!$L$3:$L$502,"&lt;&gt;Ausencia")&gt;0,"V",IF(COUNTIFS(Solicitudes!$A$3:$A$502,$A100,Solicitudes!$D$3:$D$502,"&lt;="&amp;N$3,Solicitudes!$E$3:$E$502,"&gt;="&amp;N$3,Solicitudes!$G$3:$G$502,"Aprobada",Solicitudes!$L$3:$L$502,"Licencia")+COUNTIFS(Solicitudes!$A$3:$A$502,$A100,Solicitudes!$D$3:$D$502,"&lt;="&amp;N$3,Solicitudes!$E$3:$E$502,"&gt;="&amp;N$3,Solicitudes!$G$3:$G$502,"Aprobada",Solicitudes!$L$3:$L$502,"Ausencia")&gt;0,"L",IF(COUNTIFS(Solicitudes!$A$3:$A$502,$A100,Solicitudes!$D$3:$D$502,"&lt;="&amp;N$3,Solicitudes!$E$3:$E$502,"&gt;="&amp;N$3,Solicitudes!$G$3:$G$502,"Solicitada")+COUNTIFS(Solicitudes!$A$3:$A$502,$A100,Solicitudes!$D$3:$D$502,"&lt;="&amp;N$3,Solicitudes!$E$3:$E$502,"&gt;="&amp;N$3,Solicitudes!$G$3:$G$502,"Planificada")&gt;0,"P",""))))</f>
        <v/>
      </c>
      <c r="O100" s="27">
        <f>IF(OR(O$3="",$A100=""),"",IF(COUNTIFS(Solicitudes!$A$3:$A$502,$A100,Solicitudes!$D$3:$D$502,"&lt;="&amp;O$3,Solicitudes!$E$3:$E$502,"&gt;="&amp;O$3,Solicitudes!$G$3:$G$502,"Aprobada",Solicitudes!$L$3:$L$502,"&lt;&gt;Licencia",Solicitudes!$L$3:$L$502,"&lt;&gt;Ausencia")&gt;0,"V",IF(COUNTIFS(Solicitudes!$A$3:$A$502,$A100,Solicitudes!$D$3:$D$502,"&lt;="&amp;O$3,Solicitudes!$E$3:$E$502,"&gt;="&amp;O$3,Solicitudes!$G$3:$G$502,"Aprobada",Solicitudes!$L$3:$L$502,"Licencia")+COUNTIFS(Solicitudes!$A$3:$A$502,$A100,Solicitudes!$D$3:$D$502,"&lt;="&amp;O$3,Solicitudes!$E$3:$E$502,"&gt;="&amp;O$3,Solicitudes!$G$3:$G$502,"Aprobada",Solicitudes!$L$3:$L$502,"Ausencia")&gt;0,"L",IF(COUNTIFS(Solicitudes!$A$3:$A$502,$A100,Solicitudes!$D$3:$D$502,"&lt;="&amp;O$3,Solicitudes!$E$3:$E$502,"&gt;="&amp;O$3,Solicitudes!$G$3:$G$502,"Solicitada")+COUNTIFS(Solicitudes!$A$3:$A$502,$A100,Solicitudes!$D$3:$D$502,"&lt;="&amp;O$3,Solicitudes!$E$3:$E$502,"&gt;="&amp;O$3,Solicitudes!$G$3:$G$502,"Planificada")&gt;0,"P",""))))</f>
        <v/>
      </c>
      <c r="P100" s="27">
        <f>IF(OR(P$3="",$A100=""),"",IF(COUNTIFS(Solicitudes!$A$3:$A$502,$A100,Solicitudes!$D$3:$D$502,"&lt;="&amp;P$3,Solicitudes!$E$3:$E$502,"&gt;="&amp;P$3,Solicitudes!$G$3:$G$502,"Aprobada",Solicitudes!$L$3:$L$502,"&lt;&gt;Licencia",Solicitudes!$L$3:$L$502,"&lt;&gt;Ausencia")&gt;0,"V",IF(COUNTIFS(Solicitudes!$A$3:$A$502,$A100,Solicitudes!$D$3:$D$502,"&lt;="&amp;P$3,Solicitudes!$E$3:$E$502,"&gt;="&amp;P$3,Solicitudes!$G$3:$G$502,"Aprobada",Solicitudes!$L$3:$L$502,"Licencia")+COUNTIFS(Solicitudes!$A$3:$A$502,$A100,Solicitudes!$D$3:$D$502,"&lt;="&amp;P$3,Solicitudes!$E$3:$E$502,"&gt;="&amp;P$3,Solicitudes!$G$3:$G$502,"Aprobada",Solicitudes!$L$3:$L$502,"Ausencia")&gt;0,"L",IF(COUNTIFS(Solicitudes!$A$3:$A$502,$A100,Solicitudes!$D$3:$D$502,"&lt;="&amp;P$3,Solicitudes!$E$3:$E$502,"&gt;="&amp;P$3,Solicitudes!$G$3:$G$502,"Solicitada")+COUNTIFS(Solicitudes!$A$3:$A$502,$A100,Solicitudes!$D$3:$D$502,"&lt;="&amp;P$3,Solicitudes!$E$3:$E$502,"&gt;="&amp;P$3,Solicitudes!$G$3:$G$502,"Planificada")&gt;0,"P",""))))</f>
        <v/>
      </c>
      <c r="Q100" s="27">
        <f>IF(OR(Q$3="",$A100=""),"",IF(COUNTIFS(Solicitudes!$A$3:$A$502,$A100,Solicitudes!$D$3:$D$502,"&lt;="&amp;Q$3,Solicitudes!$E$3:$E$502,"&gt;="&amp;Q$3,Solicitudes!$G$3:$G$502,"Aprobada",Solicitudes!$L$3:$L$502,"&lt;&gt;Licencia",Solicitudes!$L$3:$L$502,"&lt;&gt;Ausencia")&gt;0,"V",IF(COUNTIFS(Solicitudes!$A$3:$A$502,$A100,Solicitudes!$D$3:$D$502,"&lt;="&amp;Q$3,Solicitudes!$E$3:$E$502,"&gt;="&amp;Q$3,Solicitudes!$G$3:$G$502,"Aprobada",Solicitudes!$L$3:$L$502,"Licencia")+COUNTIFS(Solicitudes!$A$3:$A$502,$A100,Solicitudes!$D$3:$D$502,"&lt;="&amp;Q$3,Solicitudes!$E$3:$E$502,"&gt;="&amp;Q$3,Solicitudes!$G$3:$G$502,"Aprobada",Solicitudes!$L$3:$L$502,"Ausencia")&gt;0,"L",IF(COUNTIFS(Solicitudes!$A$3:$A$502,$A100,Solicitudes!$D$3:$D$502,"&lt;="&amp;Q$3,Solicitudes!$E$3:$E$502,"&gt;="&amp;Q$3,Solicitudes!$G$3:$G$502,"Solicitada")+COUNTIFS(Solicitudes!$A$3:$A$502,$A100,Solicitudes!$D$3:$D$502,"&lt;="&amp;Q$3,Solicitudes!$E$3:$E$502,"&gt;="&amp;Q$3,Solicitudes!$G$3:$G$502,"Planificada")&gt;0,"P",""))))</f>
        <v/>
      </c>
      <c r="R100" s="27">
        <f>IF(OR(R$3="",$A100=""),"",IF(COUNTIFS(Solicitudes!$A$3:$A$502,$A100,Solicitudes!$D$3:$D$502,"&lt;="&amp;R$3,Solicitudes!$E$3:$E$502,"&gt;="&amp;R$3,Solicitudes!$G$3:$G$502,"Aprobada",Solicitudes!$L$3:$L$502,"&lt;&gt;Licencia",Solicitudes!$L$3:$L$502,"&lt;&gt;Ausencia")&gt;0,"V",IF(COUNTIFS(Solicitudes!$A$3:$A$502,$A100,Solicitudes!$D$3:$D$502,"&lt;="&amp;R$3,Solicitudes!$E$3:$E$502,"&gt;="&amp;R$3,Solicitudes!$G$3:$G$502,"Aprobada",Solicitudes!$L$3:$L$502,"Licencia")+COUNTIFS(Solicitudes!$A$3:$A$502,$A100,Solicitudes!$D$3:$D$502,"&lt;="&amp;R$3,Solicitudes!$E$3:$E$502,"&gt;="&amp;R$3,Solicitudes!$G$3:$G$502,"Aprobada",Solicitudes!$L$3:$L$502,"Ausencia")&gt;0,"L",IF(COUNTIFS(Solicitudes!$A$3:$A$502,$A100,Solicitudes!$D$3:$D$502,"&lt;="&amp;R$3,Solicitudes!$E$3:$E$502,"&gt;="&amp;R$3,Solicitudes!$G$3:$G$502,"Solicitada")+COUNTIFS(Solicitudes!$A$3:$A$502,$A100,Solicitudes!$D$3:$D$502,"&lt;="&amp;R$3,Solicitudes!$E$3:$E$502,"&gt;="&amp;R$3,Solicitudes!$G$3:$G$502,"Planificada")&gt;0,"P",""))))</f>
        <v/>
      </c>
      <c r="S100" s="27">
        <f>IF(OR(S$3="",$A100=""),"",IF(COUNTIFS(Solicitudes!$A$3:$A$502,$A100,Solicitudes!$D$3:$D$502,"&lt;="&amp;S$3,Solicitudes!$E$3:$E$502,"&gt;="&amp;S$3,Solicitudes!$G$3:$G$502,"Aprobada",Solicitudes!$L$3:$L$502,"&lt;&gt;Licencia",Solicitudes!$L$3:$L$502,"&lt;&gt;Ausencia")&gt;0,"V",IF(COUNTIFS(Solicitudes!$A$3:$A$502,$A100,Solicitudes!$D$3:$D$502,"&lt;="&amp;S$3,Solicitudes!$E$3:$E$502,"&gt;="&amp;S$3,Solicitudes!$G$3:$G$502,"Aprobada",Solicitudes!$L$3:$L$502,"Licencia")+COUNTIFS(Solicitudes!$A$3:$A$502,$A100,Solicitudes!$D$3:$D$502,"&lt;="&amp;S$3,Solicitudes!$E$3:$E$502,"&gt;="&amp;S$3,Solicitudes!$G$3:$G$502,"Aprobada",Solicitudes!$L$3:$L$502,"Ausencia")&gt;0,"L",IF(COUNTIFS(Solicitudes!$A$3:$A$502,$A100,Solicitudes!$D$3:$D$502,"&lt;="&amp;S$3,Solicitudes!$E$3:$E$502,"&gt;="&amp;S$3,Solicitudes!$G$3:$G$502,"Solicitada")+COUNTIFS(Solicitudes!$A$3:$A$502,$A100,Solicitudes!$D$3:$D$502,"&lt;="&amp;S$3,Solicitudes!$E$3:$E$502,"&gt;="&amp;S$3,Solicitudes!$G$3:$G$502,"Planificada")&gt;0,"P",""))))</f>
        <v/>
      </c>
      <c r="T100" s="27">
        <f>IF(OR(T$3="",$A100=""),"",IF(COUNTIFS(Solicitudes!$A$3:$A$502,$A100,Solicitudes!$D$3:$D$502,"&lt;="&amp;T$3,Solicitudes!$E$3:$E$502,"&gt;="&amp;T$3,Solicitudes!$G$3:$G$502,"Aprobada",Solicitudes!$L$3:$L$502,"&lt;&gt;Licencia",Solicitudes!$L$3:$L$502,"&lt;&gt;Ausencia")&gt;0,"V",IF(COUNTIFS(Solicitudes!$A$3:$A$502,$A100,Solicitudes!$D$3:$D$502,"&lt;="&amp;T$3,Solicitudes!$E$3:$E$502,"&gt;="&amp;T$3,Solicitudes!$G$3:$G$502,"Aprobada",Solicitudes!$L$3:$L$502,"Licencia")+COUNTIFS(Solicitudes!$A$3:$A$502,$A100,Solicitudes!$D$3:$D$502,"&lt;="&amp;T$3,Solicitudes!$E$3:$E$502,"&gt;="&amp;T$3,Solicitudes!$G$3:$G$502,"Aprobada",Solicitudes!$L$3:$L$502,"Ausencia")&gt;0,"L",IF(COUNTIFS(Solicitudes!$A$3:$A$502,$A100,Solicitudes!$D$3:$D$502,"&lt;="&amp;T$3,Solicitudes!$E$3:$E$502,"&gt;="&amp;T$3,Solicitudes!$G$3:$G$502,"Solicitada")+COUNTIFS(Solicitudes!$A$3:$A$502,$A100,Solicitudes!$D$3:$D$502,"&lt;="&amp;T$3,Solicitudes!$E$3:$E$502,"&gt;="&amp;T$3,Solicitudes!$G$3:$G$502,"Planificada")&gt;0,"P",""))))</f>
        <v/>
      </c>
      <c r="U100" s="27">
        <f>IF(OR(U$3="",$A100=""),"",IF(COUNTIFS(Solicitudes!$A$3:$A$502,$A100,Solicitudes!$D$3:$D$502,"&lt;="&amp;U$3,Solicitudes!$E$3:$E$502,"&gt;="&amp;U$3,Solicitudes!$G$3:$G$502,"Aprobada",Solicitudes!$L$3:$L$502,"&lt;&gt;Licencia",Solicitudes!$L$3:$L$502,"&lt;&gt;Ausencia")&gt;0,"V",IF(COUNTIFS(Solicitudes!$A$3:$A$502,$A100,Solicitudes!$D$3:$D$502,"&lt;="&amp;U$3,Solicitudes!$E$3:$E$502,"&gt;="&amp;U$3,Solicitudes!$G$3:$G$502,"Aprobada",Solicitudes!$L$3:$L$502,"Licencia")+COUNTIFS(Solicitudes!$A$3:$A$502,$A100,Solicitudes!$D$3:$D$502,"&lt;="&amp;U$3,Solicitudes!$E$3:$E$502,"&gt;="&amp;U$3,Solicitudes!$G$3:$G$502,"Aprobada",Solicitudes!$L$3:$L$502,"Ausencia")&gt;0,"L",IF(COUNTIFS(Solicitudes!$A$3:$A$502,$A100,Solicitudes!$D$3:$D$502,"&lt;="&amp;U$3,Solicitudes!$E$3:$E$502,"&gt;="&amp;U$3,Solicitudes!$G$3:$G$502,"Solicitada")+COUNTIFS(Solicitudes!$A$3:$A$502,$A100,Solicitudes!$D$3:$D$502,"&lt;="&amp;U$3,Solicitudes!$E$3:$E$502,"&gt;="&amp;U$3,Solicitudes!$G$3:$G$502,"Planificada")&gt;0,"P",""))))</f>
        <v/>
      </c>
      <c r="V100" s="27">
        <f>IF(OR(V$3="",$A100=""),"",IF(COUNTIFS(Solicitudes!$A$3:$A$502,$A100,Solicitudes!$D$3:$D$502,"&lt;="&amp;V$3,Solicitudes!$E$3:$E$502,"&gt;="&amp;V$3,Solicitudes!$G$3:$G$502,"Aprobada",Solicitudes!$L$3:$L$502,"&lt;&gt;Licencia",Solicitudes!$L$3:$L$502,"&lt;&gt;Ausencia")&gt;0,"V",IF(COUNTIFS(Solicitudes!$A$3:$A$502,$A100,Solicitudes!$D$3:$D$502,"&lt;="&amp;V$3,Solicitudes!$E$3:$E$502,"&gt;="&amp;V$3,Solicitudes!$G$3:$G$502,"Aprobada",Solicitudes!$L$3:$L$502,"Licencia")+COUNTIFS(Solicitudes!$A$3:$A$502,$A100,Solicitudes!$D$3:$D$502,"&lt;="&amp;V$3,Solicitudes!$E$3:$E$502,"&gt;="&amp;V$3,Solicitudes!$G$3:$G$502,"Aprobada",Solicitudes!$L$3:$L$502,"Ausencia")&gt;0,"L",IF(COUNTIFS(Solicitudes!$A$3:$A$502,$A100,Solicitudes!$D$3:$D$502,"&lt;="&amp;V$3,Solicitudes!$E$3:$E$502,"&gt;="&amp;V$3,Solicitudes!$G$3:$G$502,"Solicitada")+COUNTIFS(Solicitudes!$A$3:$A$502,$A100,Solicitudes!$D$3:$D$502,"&lt;="&amp;V$3,Solicitudes!$E$3:$E$502,"&gt;="&amp;V$3,Solicitudes!$G$3:$G$502,"Planificada")&gt;0,"P",""))))</f>
        <v/>
      </c>
      <c r="W100" s="27">
        <f>IF(OR(W$3="",$A100=""),"",IF(COUNTIFS(Solicitudes!$A$3:$A$502,$A100,Solicitudes!$D$3:$D$502,"&lt;="&amp;W$3,Solicitudes!$E$3:$E$502,"&gt;="&amp;W$3,Solicitudes!$G$3:$G$502,"Aprobada",Solicitudes!$L$3:$L$502,"&lt;&gt;Licencia",Solicitudes!$L$3:$L$502,"&lt;&gt;Ausencia")&gt;0,"V",IF(COUNTIFS(Solicitudes!$A$3:$A$502,$A100,Solicitudes!$D$3:$D$502,"&lt;="&amp;W$3,Solicitudes!$E$3:$E$502,"&gt;="&amp;W$3,Solicitudes!$G$3:$G$502,"Aprobada",Solicitudes!$L$3:$L$502,"Licencia")+COUNTIFS(Solicitudes!$A$3:$A$502,$A100,Solicitudes!$D$3:$D$502,"&lt;="&amp;W$3,Solicitudes!$E$3:$E$502,"&gt;="&amp;W$3,Solicitudes!$G$3:$G$502,"Aprobada",Solicitudes!$L$3:$L$502,"Ausencia")&gt;0,"L",IF(COUNTIFS(Solicitudes!$A$3:$A$502,$A100,Solicitudes!$D$3:$D$502,"&lt;="&amp;W$3,Solicitudes!$E$3:$E$502,"&gt;="&amp;W$3,Solicitudes!$G$3:$G$502,"Solicitada")+COUNTIFS(Solicitudes!$A$3:$A$502,$A100,Solicitudes!$D$3:$D$502,"&lt;="&amp;W$3,Solicitudes!$E$3:$E$502,"&gt;="&amp;W$3,Solicitudes!$G$3:$G$502,"Planificada")&gt;0,"P",""))))</f>
        <v/>
      </c>
      <c r="X100" s="27">
        <f>IF(OR(X$3="",$A100=""),"",IF(COUNTIFS(Solicitudes!$A$3:$A$502,$A100,Solicitudes!$D$3:$D$502,"&lt;="&amp;X$3,Solicitudes!$E$3:$E$502,"&gt;="&amp;X$3,Solicitudes!$G$3:$G$502,"Aprobada",Solicitudes!$L$3:$L$502,"&lt;&gt;Licencia",Solicitudes!$L$3:$L$502,"&lt;&gt;Ausencia")&gt;0,"V",IF(COUNTIFS(Solicitudes!$A$3:$A$502,$A100,Solicitudes!$D$3:$D$502,"&lt;="&amp;X$3,Solicitudes!$E$3:$E$502,"&gt;="&amp;X$3,Solicitudes!$G$3:$G$502,"Aprobada",Solicitudes!$L$3:$L$502,"Licencia")+COUNTIFS(Solicitudes!$A$3:$A$502,$A100,Solicitudes!$D$3:$D$502,"&lt;="&amp;X$3,Solicitudes!$E$3:$E$502,"&gt;="&amp;X$3,Solicitudes!$G$3:$G$502,"Aprobada",Solicitudes!$L$3:$L$502,"Ausencia")&gt;0,"L",IF(COUNTIFS(Solicitudes!$A$3:$A$502,$A100,Solicitudes!$D$3:$D$502,"&lt;="&amp;X$3,Solicitudes!$E$3:$E$502,"&gt;="&amp;X$3,Solicitudes!$G$3:$G$502,"Solicitada")+COUNTIFS(Solicitudes!$A$3:$A$502,$A100,Solicitudes!$D$3:$D$502,"&lt;="&amp;X$3,Solicitudes!$E$3:$E$502,"&gt;="&amp;X$3,Solicitudes!$G$3:$G$502,"Planificada")&gt;0,"P",""))))</f>
        <v/>
      </c>
      <c r="Y100" s="27">
        <f>IF(OR(Y$3="",$A100=""),"",IF(COUNTIFS(Solicitudes!$A$3:$A$502,$A100,Solicitudes!$D$3:$D$502,"&lt;="&amp;Y$3,Solicitudes!$E$3:$E$502,"&gt;="&amp;Y$3,Solicitudes!$G$3:$G$502,"Aprobada",Solicitudes!$L$3:$L$502,"&lt;&gt;Licencia",Solicitudes!$L$3:$L$502,"&lt;&gt;Ausencia")&gt;0,"V",IF(COUNTIFS(Solicitudes!$A$3:$A$502,$A100,Solicitudes!$D$3:$D$502,"&lt;="&amp;Y$3,Solicitudes!$E$3:$E$502,"&gt;="&amp;Y$3,Solicitudes!$G$3:$G$502,"Aprobada",Solicitudes!$L$3:$L$502,"Licencia")+COUNTIFS(Solicitudes!$A$3:$A$502,$A100,Solicitudes!$D$3:$D$502,"&lt;="&amp;Y$3,Solicitudes!$E$3:$E$502,"&gt;="&amp;Y$3,Solicitudes!$G$3:$G$502,"Aprobada",Solicitudes!$L$3:$L$502,"Ausencia")&gt;0,"L",IF(COUNTIFS(Solicitudes!$A$3:$A$502,$A100,Solicitudes!$D$3:$D$502,"&lt;="&amp;Y$3,Solicitudes!$E$3:$E$502,"&gt;="&amp;Y$3,Solicitudes!$G$3:$G$502,"Solicitada")+COUNTIFS(Solicitudes!$A$3:$A$502,$A100,Solicitudes!$D$3:$D$502,"&lt;="&amp;Y$3,Solicitudes!$E$3:$E$502,"&gt;="&amp;Y$3,Solicitudes!$G$3:$G$502,"Planificada")&gt;0,"P",""))))</f>
        <v/>
      </c>
      <c r="Z100" s="27">
        <f>IF(OR(Z$3="",$A100=""),"",IF(COUNTIFS(Solicitudes!$A$3:$A$502,$A100,Solicitudes!$D$3:$D$502,"&lt;="&amp;Z$3,Solicitudes!$E$3:$E$502,"&gt;="&amp;Z$3,Solicitudes!$G$3:$G$502,"Aprobada",Solicitudes!$L$3:$L$502,"&lt;&gt;Licencia",Solicitudes!$L$3:$L$502,"&lt;&gt;Ausencia")&gt;0,"V",IF(COUNTIFS(Solicitudes!$A$3:$A$502,$A100,Solicitudes!$D$3:$D$502,"&lt;="&amp;Z$3,Solicitudes!$E$3:$E$502,"&gt;="&amp;Z$3,Solicitudes!$G$3:$G$502,"Aprobada",Solicitudes!$L$3:$L$502,"Licencia")+COUNTIFS(Solicitudes!$A$3:$A$502,$A100,Solicitudes!$D$3:$D$502,"&lt;="&amp;Z$3,Solicitudes!$E$3:$E$502,"&gt;="&amp;Z$3,Solicitudes!$G$3:$G$502,"Aprobada",Solicitudes!$L$3:$L$502,"Ausencia")&gt;0,"L",IF(COUNTIFS(Solicitudes!$A$3:$A$502,$A100,Solicitudes!$D$3:$D$502,"&lt;="&amp;Z$3,Solicitudes!$E$3:$E$502,"&gt;="&amp;Z$3,Solicitudes!$G$3:$G$502,"Solicitada")+COUNTIFS(Solicitudes!$A$3:$A$502,$A100,Solicitudes!$D$3:$D$502,"&lt;="&amp;Z$3,Solicitudes!$E$3:$E$502,"&gt;="&amp;Z$3,Solicitudes!$G$3:$G$502,"Planificada")&gt;0,"P",""))))</f>
        <v/>
      </c>
      <c r="AA100" s="27">
        <f>IF(OR(AA$3="",$A100=""),"",IF(COUNTIFS(Solicitudes!$A$3:$A$502,$A100,Solicitudes!$D$3:$D$502,"&lt;="&amp;AA$3,Solicitudes!$E$3:$E$502,"&gt;="&amp;AA$3,Solicitudes!$G$3:$G$502,"Aprobada",Solicitudes!$L$3:$L$502,"&lt;&gt;Licencia",Solicitudes!$L$3:$L$502,"&lt;&gt;Ausencia")&gt;0,"V",IF(COUNTIFS(Solicitudes!$A$3:$A$502,$A100,Solicitudes!$D$3:$D$502,"&lt;="&amp;AA$3,Solicitudes!$E$3:$E$502,"&gt;="&amp;AA$3,Solicitudes!$G$3:$G$502,"Aprobada",Solicitudes!$L$3:$L$502,"Licencia")+COUNTIFS(Solicitudes!$A$3:$A$502,$A100,Solicitudes!$D$3:$D$502,"&lt;="&amp;AA$3,Solicitudes!$E$3:$E$502,"&gt;="&amp;AA$3,Solicitudes!$G$3:$G$502,"Aprobada",Solicitudes!$L$3:$L$502,"Ausencia")&gt;0,"L",IF(COUNTIFS(Solicitudes!$A$3:$A$502,$A100,Solicitudes!$D$3:$D$502,"&lt;="&amp;AA$3,Solicitudes!$E$3:$E$502,"&gt;="&amp;AA$3,Solicitudes!$G$3:$G$502,"Solicitada")+COUNTIFS(Solicitudes!$A$3:$A$502,$A100,Solicitudes!$D$3:$D$502,"&lt;="&amp;AA$3,Solicitudes!$E$3:$E$502,"&gt;="&amp;AA$3,Solicitudes!$G$3:$G$502,"Planificada")&gt;0,"P",""))))</f>
        <v/>
      </c>
      <c r="AB100" s="27">
        <f>IF(OR(AB$3="",$A100=""),"",IF(COUNTIFS(Solicitudes!$A$3:$A$502,$A100,Solicitudes!$D$3:$D$502,"&lt;="&amp;AB$3,Solicitudes!$E$3:$E$502,"&gt;="&amp;AB$3,Solicitudes!$G$3:$G$502,"Aprobada",Solicitudes!$L$3:$L$502,"&lt;&gt;Licencia",Solicitudes!$L$3:$L$502,"&lt;&gt;Ausencia")&gt;0,"V",IF(COUNTIFS(Solicitudes!$A$3:$A$502,$A100,Solicitudes!$D$3:$D$502,"&lt;="&amp;AB$3,Solicitudes!$E$3:$E$502,"&gt;="&amp;AB$3,Solicitudes!$G$3:$G$502,"Aprobada",Solicitudes!$L$3:$L$502,"Licencia")+COUNTIFS(Solicitudes!$A$3:$A$502,$A100,Solicitudes!$D$3:$D$502,"&lt;="&amp;AB$3,Solicitudes!$E$3:$E$502,"&gt;="&amp;AB$3,Solicitudes!$G$3:$G$502,"Aprobada",Solicitudes!$L$3:$L$502,"Ausencia")&gt;0,"L",IF(COUNTIFS(Solicitudes!$A$3:$A$502,$A100,Solicitudes!$D$3:$D$502,"&lt;="&amp;AB$3,Solicitudes!$E$3:$E$502,"&gt;="&amp;AB$3,Solicitudes!$G$3:$G$502,"Solicitada")+COUNTIFS(Solicitudes!$A$3:$A$502,$A100,Solicitudes!$D$3:$D$502,"&lt;="&amp;AB$3,Solicitudes!$E$3:$E$502,"&gt;="&amp;AB$3,Solicitudes!$G$3:$G$502,"Planificada")&gt;0,"P",""))))</f>
        <v/>
      </c>
      <c r="AC100" s="27">
        <f>IF(OR(AC$3="",$A100=""),"",IF(COUNTIFS(Solicitudes!$A$3:$A$502,$A100,Solicitudes!$D$3:$D$502,"&lt;="&amp;AC$3,Solicitudes!$E$3:$E$502,"&gt;="&amp;AC$3,Solicitudes!$G$3:$G$502,"Aprobada",Solicitudes!$L$3:$L$502,"&lt;&gt;Licencia",Solicitudes!$L$3:$L$502,"&lt;&gt;Ausencia")&gt;0,"V",IF(COUNTIFS(Solicitudes!$A$3:$A$502,$A100,Solicitudes!$D$3:$D$502,"&lt;="&amp;AC$3,Solicitudes!$E$3:$E$502,"&gt;="&amp;AC$3,Solicitudes!$G$3:$G$502,"Aprobada",Solicitudes!$L$3:$L$502,"Licencia")+COUNTIFS(Solicitudes!$A$3:$A$502,$A100,Solicitudes!$D$3:$D$502,"&lt;="&amp;AC$3,Solicitudes!$E$3:$E$502,"&gt;="&amp;AC$3,Solicitudes!$G$3:$G$502,"Aprobada",Solicitudes!$L$3:$L$502,"Ausencia")&gt;0,"L",IF(COUNTIFS(Solicitudes!$A$3:$A$502,$A100,Solicitudes!$D$3:$D$502,"&lt;="&amp;AC$3,Solicitudes!$E$3:$E$502,"&gt;="&amp;AC$3,Solicitudes!$G$3:$G$502,"Solicitada")+COUNTIFS(Solicitudes!$A$3:$A$502,$A100,Solicitudes!$D$3:$D$502,"&lt;="&amp;AC$3,Solicitudes!$E$3:$E$502,"&gt;="&amp;AC$3,Solicitudes!$G$3:$G$502,"Planificada")&gt;0,"P",""))))</f>
        <v/>
      </c>
      <c r="AD100" s="27">
        <f>IF(OR(AD$3="",$A100=""),"",IF(COUNTIFS(Solicitudes!$A$3:$A$502,$A100,Solicitudes!$D$3:$D$502,"&lt;="&amp;AD$3,Solicitudes!$E$3:$E$502,"&gt;="&amp;AD$3,Solicitudes!$G$3:$G$502,"Aprobada",Solicitudes!$L$3:$L$502,"&lt;&gt;Licencia",Solicitudes!$L$3:$L$502,"&lt;&gt;Ausencia")&gt;0,"V",IF(COUNTIFS(Solicitudes!$A$3:$A$502,$A100,Solicitudes!$D$3:$D$502,"&lt;="&amp;AD$3,Solicitudes!$E$3:$E$502,"&gt;="&amp;AD$3,Solicitudes!$G$3:$G$502,"Aprobada",Solicitudes!$L$3:$L$502,"Licencia")+COUNTIFS(Solicitudes!$A$3:$A$502,$A100,Solicitudes!$D$3:$D$502,"&lt;="&amp;AD$3,Solicitudes!$E$3:$E$502,"&gt;="&amp;AD$3,Solicitudes!$G$3:$G$502,"Aprobada",Solicitudes!$L$3:$L$502,"Ausencia")&gt;0,"L",IF(COUNTIFS(Solicitudes!$A$3:$A$502,$A100,Solicitudes!$D$3:$D$502,"&lt;="&amp;AD$3,Solicitudes!$E$3:$E$502,"&gt;="&amp;AD$3,Solicitudes!$G$3:$G$502,"Solicitada")+COUNTIFS(Solicitudes!$A$3:$A$502,$A100,Solicitudes!$D$3:$D$502,"&lt;="&amp;AD$3,Solicitudes!$E$3:$E$502,"&gt;="&amp;AD$3,Solicitudes!$G$3:$G$502,"Planificada")&gt;0,"P",""))))</f>
        <v/>
      </c>
      <c r="AE100" s="27">
        <f>IF(OR(AE$3="",$A100=""),"",IF(COUNTIFS(Solicitudes!$A$3:$A$502,$A100,Solicitudes!$D$3:$D$502,"&lt;="&amp;AE$3,Solicitudes!$E$3:$E$502,"&gt;="&amp;AE$3,Solicitudes!$G$3:$G$502,"Aprobada",Solicitudes!$L$3:$L$502,"&lt;&gt;Licencia",Solicitudes!$L$3:$L$502,"&lt;&gt;Ausencia")&gt;0,"V",IF(COUNTIFS(Solicitudes!$A$3:$A$502,$A100,Solicitudes!$D$3:$D$502,"&lt;="&amp;AE$3,Solicitudes!$E$3:$E$502,"&gt;="&amp;AE$3,Solicitudes!$G$3:$G$502,"Aprobada",Solicitudes!$L$3:$L$502,"Licencia")+COUNTIFS(Solicitudes!$A$3:$A$502,$A100,Solicitudes!$D$3:$D$502,"&lt;="&amp;AE$3,Solicitudes!$E$3:$E$502,"&gt;="&amp;AE$3,Solicitudes!$G$3:$G$502,"Aprobada",Solicitudes!$L$3:$L$502,"Ausencia")&gt;0,"L",IF(COUNTIFS(Solicitudes!$A$3:$A$502,$A100,Solicitudes!$D$3:$D$502,"&lt;="&amp;AE$3,Solicitudes!$E$3:$E$502,"&gt;="&amp;AE$3,Solicitudes!$G$3:$G$502,"Solicitada")+COUNTIFS(Solicitudes!$A$3:$A$502,$A100,Solicitudes!$D$3:$D$502,"&lt;="&amp;AE$3,Solicitudes!$E$3:$E$502,"&gt;="&amp;AE$3,Solicitudes!$G$3:$G$502,"Planificada")&gt;0,"P",""))))</f>
        <v/>
      </c>
      <c r="AF100" s="27">
        <f>IF(OR(AF$3="",$A100=""),"",IF(COUNTIFS(Solicitudes!$A$3:$A$502,$A100,Solicitudes!$D$3:$D$502,"&lt;="&amp;AF$3,Solicitudes!$E$3:$E$502,"&gt;="&amp;AF$3,Solicitudes!$G$3:$G$502,"Aprobada",Solicitudes!$L$3:$L$502,"&lt;&gt;Licencia",Solicitudes!$L$3:$L$502,"&lt;&gt;Ausencia")&gt;0,"V",IF(COUNTIFS(Solicitudes!$A$3:$A$502,$A100,Solicitudes!$D$3:$D$502,"&lt;="&amp;AF$3,Solicitudes!$E$3:$E$502,"&gt;="&amp;AF$3,Solicitudes!$G$3:$G$502,"Aprobada",Solicitudes!$L$3:$L$502,"Licencia")+COUNTIFS(Solicitudes!$A$3:$A$502,$A100,Solicitudes!$D$3:$D$502,"&lt;="&amp;AF$3,Solicitudes!$E$3:$E$502,"&gt;="&amp;AF$3,Solicitudes!$G$3:$G$502,"Aprobada",Solicitudes!$L$3:$L$502,"Ausencia")&gt;0,"L",IF(COUNTIFS(Solicitudes!$A$3:$A$502,$A100,Solicitudes!$D$3:$D$502,"&lt;="&amp;AF$3,Solicitudes!$E$3:$E$502,"&gt;="&amp;AF$3,Solicitudes!$G$3:$G$502,"Solicitada")+COUNTIFS(Solicitudes!$A$3:$A$502,$A100,Solicitudes!$D$3:$D$502,"&lt;="&amp;AF$3,Solicitudes!$E$3:$E$502,"&gt;="&amp;AF$3,Solicitudes!$G$3:$G$502,"Planificada")&gt;0,"P",""))))</f>
        <v/>
      </c>
      <c r="AG100" s="27">
        <f>IF(OR(AG$3="",$A100=""),"",IF(COUNTIFS(Solicitudes!$A$3:$A$502,$A100,Solicitudes!$D$3:$D$502,"&lt;="&amp;AG$3,Solicitudes!$E$3:$E$502,"&gt;="&amp;AG$3,Solicitudes!$G$3:$G$502,"Aprobada",Solicitudes!$L$3:$L$502,"&lt;&gt;Licencia",Solicitudes!$L$3:$L$502,"&lt;&gt;Ausencia")&gt;0,"V",IF(COUNTIFS(Solicitudes!$A$3:$A$502,$A100,Solicitudes!$D$3:$D$502,"&lt;="&amp;AG$3,Solicitudes!$E$3:$E$502,"&gt;="&amp;AG$3,Solicitudes!$G$3:$G$502,"Aprobada",Solicitudes!$L$3:$L$502,"Licencia")+COUNTIFS(Solicitudes!$A$3:$A$502,$A100,Solicitudes!$D$3:$D$502,"&lt;="&amp;AG$3,Solicitudes!$E$3:$E$502,"&gt;="&amp;AG$3,Solicitudes!$G$3:$G$502,"Aprobada",Solicitudes!$L$3:$L$502,"Ausencia")&gt;0,"L",IF(COUNTIFS(Solicitudes!$A$3:$A$502,$A100,Solicitudes!$D$3:$D$502,"&lt;="&amp;AG$3,Solicitudes!$E$3:$E$502,"&gt;="&amp;AG$3,Solicitudes!$G$3:$G$502,"Solicitada")+COUNTIFS(Solicitudes!$A$3:$A$502,$A100,Solicitudes!$D$3:$D$502,"&lt;="&amp;AG$3,Solicitudes!$E$3:$E$502,"&gt;="&amp;AG$3,Solicitudes!$G$3:$G$502,"Planificada")&gt;0,"P",""))))</f>
        <v/>
      </c>
    </row>
    <row r="101">
      <c r="A101">
        <f>IF(Saldos!A101="","",Saldos!A101)</f>
        <v/>
      </c>
      <c r="B101">
        <f>IF(A101="","",Saldos!B101)</f>
        <v/>
      </c>
      <c r="C101" s="27">
        <f>IF(OR(C$3="",$A101=""),"",IF(COUNTIFS(Solicitudes!$A$3:$A$502,$A101,Solicitudes!$D$3:$D$502,"&lt;="&amp;C$3,Solicitudes!$E$3:$E$502,"&gt;="&amp;C$3,Solicitudes!$G$3:$G$502,"Aprobada",Solicitudes!$L$3:$L$502,"&lt;&gt;Licencia",Solicitudes!$L$3:$L$502,"&lt;&gt;Ausencia")&gt;0,"V",IF(COUNTIFS(Solicitudes!$A$3:$A$502,$A101,Solicitudes!$D$3:$D$502,"&lt;="&amp;C$3,Solicitudes!$E$3:$E$502,"&gt;="&amp;C$3,Solicitudes!$G$3:$G$502,"Aprobada",Solicitudes!$L$3:$L$502,"Licencia")+COUNTIFS(Solicitudes!$A$3:$A$502,$A101,Solicitudes!$D$3:$D$502,"&lt;="&amp;C$3,Solicitudes!$E$3:$E$502,"&gt;="&amp;C$3,Solicitudes!$G$3:$G$502,"Aprobada",Solicitudes!$L$3:$L$502,"Ausencia")&gt;0,"L",IF(COUNTIFS(Solicitudes!$A$3:$A$502,$A101,Solicitudes!$D$3:$D$502,"&lt;="&amp;C$3,Solicitudes!$E$3:$E$502,"&gt;="&amp;C$3,Solicitudes!$G$3:$G$502,"Solicitada")+COUNTIFS(Solicitudes!$A$3:$A$502,$A101,Solicitudes!$D$3:$D$502,"&lt;="&amp;C$3,Solicitudes!$E$3:$E$502,"&gt;="&amp;C$3,Solicitudes!$G$3:$G$502,"Planificada")&gt;0,"P",""))))</f>
        <v/>
      </c>
      <c r="D101" s="27">
        <f>IF(OR(D$3="",$A101=""),"",IF(COUNTIFS(Solicitudes!$A$3:$A$502,$A101,Solicitudes!$D$3:$D$502,"&lt;="&amp;D$3,Solicitudes!$E$3:$E$502,"&gt;="&amp;D$3,Solicitudes!$G$3:$G$502,"Aprobada",Solicitudes!$L$3:$L$502,"&lt;&gt;Licencia",Solicitudes!$L$3:$L$502,"&lt;&gt;Ausencia")&gt;0,"V",IF(COUNTIFS(Solicitudes!$A$3:$A$502,$A101,Solicitudes!$D$3:$D$502,"&lt;="&amp;D$3,Solicitudes!$E$3:$E$502,"&gt;="&amp;D$3,Solicitudes!$G$3:$G$502,"Aprobada",Solicitudes!$L$3:$L$502,"Licencia")+COUNTIFS(Solicitudes!$A$3:$A$502,$A101,Solicitudes!$D$3:$D$502,"&lt;="&amp;D$3,Solicitudes!$E$3:$E$502,"&gt;="&amp;D$3,Solicitudes!$G$3:$G$502,"Aprobada",Solicitudes!$L$3:$L$502,"Ausencia")&gt;0,"L",IF(COUNTIFS(Solicitudes!$A$3:$A$502,$A101,Solicitudes!$D$3:$D$502,"&lt;="&amp;D$3,Solicitudes!$E$3:$E$502,"&gt;="&amp;D$3,Solicitudes!$G$3:$G$502,"Solicitada")+COUNTIFS(Solicitudes!$A$3:$A$502,$A101,Solicitudes!$D$3:$D$502,"&lt;="&amp;D$3,Solicitudes!$E$3:$E$502,"&gt;="&amp;D$3,Solicitudes!$G$3:$G$502,"Planificada")&gt;0,"P",""))))</f>
        <v/>
      </c>
      <c r="E101" s="27">
        <f>IF(OR(E$3="",$A101=""),"",IF(COUNTIFS(Solicitudes!$A$3:$A$502,$A101,Solicitudes!$D$3:$D$502,"&lt;="&amp;E$3,Solicitudes!$E$3:$E$502,"&gt;="&amp;E$3,Solicitudes!$G$3:$G$502,"Aprobada",Solicitudes!$L$3:$L$502,"&lt;&gt;Licencia",Solicitudes!$L$3:$L$502,"&lt;&gt;Ausencia")&gt;0,"V",IF(COUNTIFS(Solicitudes!$A$3:$A$502,$A101,Solicitudes!$D$3:$D$502,"&lt;="&amp;E$3,Solicitudes!$E$3:$E$502,"&gt;="&amp;E$3,Solicitudes!$G$3:$G$502,"Aprobada",Solicitudes!$L$3:$L$502,"Licencia")+COUNTIFS(Solicitudes!$A$3:$A$502,$A101,Solicitudes!$D$3:$D$502,"&lt;="&amp;E$3,Solicitudes!$E$3:$E$502,"&gt;="&amp;E$3,Solicitudes!$G$3:$G$502,"Aprobada",Solicitudes!$L$3:$L$502,"Ausencia")&gt;0,"L",IF(COUNTIFS(Solicitudes!$A$3:$A$502,$A101,Solicitudes!$D$3:$D$502,"&lt;="&amp;E$3,Solicitudes!$E$3:$E$502,"&gt;="&amp;E$3,Solicitudes!$G$3:$G$502,"Solicitada")+COUNTIFS(Solicitudes!$A$3:$A$502,$A101,Solicitudes!$D$3:$D$502,"&lt;="&amp;E$3,Solicitudes!$E$3:$E$502,"&gt;="&amp;E$3,Solicitudes!$G$3:$G$502,"Planificada")&gt;0,"P",""))))</f>
        <v/>
      </c>
      <c r="F101" s="27">
        <f>IF(OR(F$3="",$A101=""),"",IF(COUNTIFS(Solicitudes!$A$3:$A$502,$A101,Solicitudes!$D$3:$D$502,"&lt;="&amp;F$3,Solicitudes!$E$3:$E$502,"&gt;="&amp;F$3,Solicitudes!$G$3:$G$502,"Aprobada",Solicitudes!$L$3:$L$502,"&lt;&gt;Licencia",Solicitudes!$L$3:$L$502,"&lt;&gt;Ausencia")&gt;0,"V",IF(COUNTIFS(Solicitudes!$A$3:$A$502,$A101,Solicitudes!$D$3:$D$502,"&lt;="&amp;F$3,Solicitudes!$E$3:$E$502,"&gt;="&amp;F$3,Solicitudes!$G$3:$G$502,"Aprobada",Solicitudes!$L$3:$L$502,"Licencia")+COUNTIFS(Solicitudes!$A$3:$A$502,$A101,Solicitudes!$D$3:$D$502,"&lt;="&amp;F$3,Solicitudes!$E$3:$E$502,"&gt;="&amp;F$3,Solicitudes!$G$3:$G$502,"Aprobada",Solicitudes!$L$3:$L$502,"Ausencia")&gt;0,"L",IF(COUNTIFS(Solicitudes!$A$3:$A$502,$A101,Solicitudes!$D$3:$D$502,"&lt;="&amp;F$3,Solicitudes!$E$3:$E$502,"&gt;="&amp;F$3,Solicitudes!$G$3:$G$502,"Solicitada")+COUNTIFS(Solicitudes!$A$3:$A$502,$A101,Solicitudes!$D$3:$D$502,"&lt;="&amp;F$3,Solicitudes!$E$3:$E$502,"&gt;="&amp;F$3,Solicitudes!$G$3:$G$502,"Planificada")&gt;0,"P",""))))</f>
        <v/>
      </c>
      <c r="G101" s="27">
        <f>IF(OR(G$3="",$A101=""),"",IF(COUNTIFS(Solicitudes!$A$3:$A$502,$A101,Solicitudes!$D$3:$D$502,"&lt;="&amp;G$3,Solicitudes!$E$3:$E$502,"&gt;="&amp;G$3,Solicitudes!$G$3:$G$502,"Aprobada",Solicitudes!$L$3:$L$502,"&lt;&gt;Licencia",Solicitudes!$L$3:$L$502,"&lt;&gt;Ausencia")&gt;0,"V",IF(COUNTIFS(Solicitudes!$A$3:$A$502,$A101,Solicitudes!$D$3:$D$502,"&lt;="&amp;G$3,Solicitudes!$E$3:$E$502,"&gt;="&amp;G$3,Solicitudes!$G$3:$G$502,"Aprobada",Solicitudes!$L$3:$L$502,"Licencia")+COUNTIFS(Solicitudes!$A$3:$A$502,$A101,Solicitudes!$D$3:$D$502,"&lt;="&amp;G$3,Solicitudes!$E$3:$E$502,"&gt;="&amp;G$3,Solicitudes!$G$3:$G$502,"Aprobada",Solicitudes!$L$3:$L$502,"Ausencia")&gt;0,"L",IF(COUNTIFS(Solicitudes!$A$3:$A$502,$A101,Solicitudes!$D$3:$D$502,"&lt;="&amp;G$3,Solicitudes!$E$3:$E$502,"&gt;="&amp;G$3,Solicitudes!$G$3:$G$502,"Solicitada")+COUNTIFS(Solicitudes!$A$3:$A$502,$A101,Solicitudes!$D$3:$D$502,"&lt;="&amp;G$3,Solicitudes!$E$3:$E$502,"&gt;="&amp;G$3,Solicitudes!$G$3:$G$502,"Planificada")&gt;0,"P",""))))</f>
        <v/>
      </c>
      <c r="H101" s="27">
        <f>IF(OR(H$3="",$A101=""),"",IF(COUNTIFS(Solicitudes!$A$3:$A$502,$A101,Solicitudes!$D$3:$D$502,"&lt;="&amp;H$3,Solicitudes!$E$3:$E$502,"&gt;="&amp;H$3,Solicitudes!$G$3:$G$502,"Aprobada",Solicitudes!$L$3:$L$502,"&lt;&gt;Licencia",Solicitudes!$L$3:$L$502,"&lt;&gt;Ausencia")&gt;0,"V",IF(COUNTIFS(Solicitudes!$A$3:$A$502,$A101,Solicitudes!$D$3:$D$502,"&lt;="&amp;H$3,Solicitudes!$E$3:$E$502,"&gt;="&amp;H$3,Solicitudes!$G$3:$G$502,"Aprobada",Solicitudes!$L$3:$L$502,"Licencia")+COUNTIFS(Solicitudes!$A$3:$A$502,$A101,Solicitudes!$D$3:$D$502,"&lt;="&amp;H$3,Solicitudes!$E$3:$E$502,"&gt;="&amp;H$3,Solicitudes!$G$3:$G$502,"Aprobada",Solicitudes!$L$3:$L$502,"Ausencia")&gt;0,"L",IF(COUNTIFS(Solicitudes!$A$3:$A$502,$A101,Solicitudes!$D$3:$D$502,"&lt;="&amp;H$3,Solicitudes!$E$3:$E$502,"&gt;="&amp;H$3,Solicitudes!$G$3:$G$502,"Solicitada")+COUNTIFS(Solicitudes!$A$3:$A$502,$A101,Solicitudes!$D$3:$D$502,"&lt;="&amp;H$3,Solicitudes!$E$3:$E$502,"&gt;="&amp;H$3,Solicitudes!$G$3:$G$502,"Planificada")&gt;0,"P",""))))</f>
        <v/>
      </c>
      <c r="I101" s="27">
        <f>IF(OR(I$3="",$A101=""),"",IF(COUNTIFS(Solicitudes!$A$3:$A$502,$A101,Solicitudes!$D$3:$D$502,"&lt;="&amp;I$3,Solicitudes!$E$3:$E$502,"&gt;="&amp;I$3,Solicitudes!$G$3:$G$502,"Aprobada",Solicitudes!$L$3:$L$502,"&lt;&gt;Licencia",Solicitudes!$L$3:$L$502,"&lt;&gt;Ausencia")&gt;0,"V",IF(COUNTIFS(Solicitudes!$A$3:$A$502,$A101,Solicitudes!$D$3:$D$502,"&lt;="&amp;I$3,Solicitudes!$E$3:$E$502,"&gt;="&amp;I$3,Solicitudes!$G$3:$G$502,"Aprobada",Solicitudes!$L$3:$L$502,"Licencia")+COUNTIFS(Solicitudes!$A$3:$A$502,$A101,Solicitudes!$D$3:$D$502,"&lt;="&amp;I$3,Solicitudes!$E$3:$E$502,"&gt;="&amp;I$3,Solicitudes!$G$3:$G$502,"Aprobada",Solicitudes!$L$3:$L$502,"Ausencia")&gt;0,"L",IF(COUNTIFS(Solicitudes!$A$3:$A$502,$A101,Solicitudes!$D$3:$D$502,"&lt;="&amp;I$3,Solicitudes!$E$3:$E$502,"&gt;="&amp;I$3,Solicitudes!$G$3:$G$502,"Solicitada")+COUNTIFS(Solicitudes!$A$3:$A$502,$A101,Solicitudes!$D$3:$D$502,"&lt;="&amp;I$3,Solicitudes!$E$3:$E$502,"&gt;="&amp;I$3,Solicitudes!$G$3:$G$502,"Planificada")&gt;0,"P",""))))</f>
        <v/>
      </c>
      <c r="J101" s="27">
        <f>IF(OR(J$3="",$A101=""),"",IF(COUNTIFS(Solicitudes!$A$3:$A$502,$A101,Solicitudes!$D$3:$D$502,"&lt;="&amp;J$3,Solicitudes!$E$3:$E$502,"&gt;="&amp;J$3,Solicitudes!$G$3:$G$502,"Aprobada",Solicitudes!$L$3:$L$502,"&lt;&gt;Licencia",Solicitudes!$L$3:$L$502,"&lt;&gt;Ausencia")&gt;0,"V",IF(COUNTIFS(Solicitudes!$A$3:$A$502,$A101,Solicitudes!$D$3:$D$502,"&lt;="&amp;J$3,Solicitudes!$E$3:$E$502,"&gt;="&amp;J$3,Solicitudes!$G$3:$G$502,"Aprobada",Solicitudes!$L$3:$L$502,"Licencia")+COUNTIFS(Solicitudes!$A$3:$A$502,$A101,Solicitudes!$D$3:$D$502,"&lt;="&amp;J$3,Solicitudes!$E$3:$E$502,"&gt;="&amp;J$3,Solicitudes!$G$3:$G$502,"Aprobada",Solicitudes!$L$3:$L$502,"Ausencia")&gt;0,"L",IF(COUNTIFS(Solicitudes!$A$3:$A$502,$A101,Solicitudes!$D$3:$D$502,"&lt;="&amp;J$3,Solicitudes!$E$3:$E$502,"&gt;="&amp;J$3,Solicitudes!$G$3:$G$502,"Solicitada")+COUNTIFS(Solicitudes!$A$3:$A$502,$A101,Solicitudes!$D$3:$D$502,"&lt;="&amp;J$3,Solicitudes!$E$3:$E$502,"&gt;="&amp;J$3,Solicitudes!$G$3:$G$502,"Planificada")&gt;0,"P",""))))</f>
        <v/>
      </c>
      <c r="K101" s="27">
        <f>IF(OR(K$3="",$A101=""),"",IF(COUNTIFS(Solicitudes!$A$3:$A$502,$A101,Solicitudes!$D$3:$D$502,"&lt;="&amp;K$3,Solicitudes!$E$3:$E$502,"&gt;="&amp;K$3,Solicitudes!$G$3:$G$502,"Aprobada",Solicitudes!$L$3:$L$502,"&lt;&gt;Licencia",Solicitudes!$L$3:$L$502,"&lt;&gt;Ausencia")&gt;0,"V",IF(COUNTIFS(Solicitudes!$A$3:$A$502,$A101,Solicitudes!$D$3:$D$502,"&lt;="&amp;K$3,Solicitudes!$E$3:$E$502,"&gt;="&amp;K$3,Solicitudes!$G$3:$G$502,"Aprobada",Solicitudes!$L$3:$L$502,"Licencia")+COUNTIFS(Solicitudes!$A$3:$A$502,$A101,Solicitudes!$D$3:$D$502,"&lt;="&amp;K$3,Solicitudes!$E$3:$E$502,"&gt;="&amp;K$3,Solicitudes!$G$3:$G$502,"Aprobada",Solicitudes!$L$3:$L$502,"Ausencia")&gt;0,"L",IF(COUNTIFS(Solicitudes!$A$3:$A$502,$A101,Solicitudes!$D$3:$D$502,"&lt;="&amp;K$3,Solicitudes!$E$3:$E$502,"&gt;="&amp;K$3,Solicitudes!$G$3:$G$502,"Solicitada")+COUNTIFS(Solicitudes!$A$3:$A$502,$A101,Solicitudes!$D$3:$D$502,"&lt;="&amp;K$3,Solicitudes!$E$3:$E$502,"&gt;="&amp;K$3,Solicitudes!$G$3:$G$502,"Planificada")&gt;0,"P",""))))</f>
        <v/>
      </c>
      <c r="L101" s="27">
        <f>IF(OR(L$3="",$A101=""),"",IF(COUNTIFS(Solicitudes!$A$3:$A$502,$A101,Solicitudes!$D$3:$D$502,"&lt;="&amp;L$3,Solicitudes!$E$3:$E$502,"&gt;="&amp;L$3,Solicitudes!$G$3:$G$502,"Aprobada",Solicitudes!$L$3:$L$502,"&lt;&gt;Licencia",Solicitudes!$L$3:$L$502,"&lt;&gt;Ausencia")&gt;0,"V",IF(COUNTIFS(Solicitudes!$A$3:$A$502,$A101,Solicitudes!$D$3:$D$502,"&lt;="&amp;L$3,Solicitudes!$E$3:$E$502,"&gt;="&amp;L$3,Solicitudes!$G$3:$G$502,"Aprobada",Solicitudes!$L$3:$L$502,"Licencia")+COUNTIFS(Solicitudes!$A$3:$A$502,$A101,Solicitudes!$D$3:$D$502,"&lt;="&amp;L$3,Solicitudes!$E$3:$E$502,"&gt;="&amp;L$3,Solicitudes!$G$3:$G$502,"Aprobada",Solicitudes!$L$3:$L$502,"Ausencia")&gt;0,"L",IF(COUNTIFS(Solicitudes!$A$3:$A$502,$A101,Solicitudes!$D$3:$D$502,"&lt;="&amp;L$3,Solicitudes!$E$3:$E$502,"&gt;="&amp;L$3,Solicitudes!$G$3:$G$502,"Solicitada")+COUNTIFS(Solicitudes!$A$3:$A$502,$A101,Solicitudes!$D$3:$D$502,"&lt;="&amp;L$3,Solicitudes!$E$3:$E$502,"&gt;="&amp;L$3,Solicitudes!$G$3:$G$502,"Planificada")&gt;0,"P",""))))</f>
        <v/>
      </c>
      <c r="M101" s="27">
        <f>IF(OR(M$3="",$A101=""),"",IF(COUNTIFS(Solicitudes!$A$3:$A$502,$A101,Solicitudes!$D$3:$D$502,"&lt;="&amp;M$3,Solicitudes!$E$3:$E$502,"&gt;="&amp;M$3,Solicitudes!$G$3:$G$502,"Aprobada",Solicitudes!$L$3:$L$502,"&lt;&gt;Licencia",Solicitudes!$L$3:$L$502,"&lt;&gt;Ausencia")&gt;0,"V",IF(COUNTIFS(Solicitudes!$A$3:$A$502,$A101,Solicitudes!$D$3:$D$502,"&lt;="&amp;M$3,Solicitudes!$E$3:$E$502,"&gt;="&amp;M$3,Solicitudes!$G$3:$G$502,"Aprobada",Solicitudes!$L$3:$L$502,"Licencia")+COUNTIFS(Solicitudes!$A$3:$A$502,$A101,Solicitudes!$D$3:$D$502,"&lt;="&amp;M$3,Solicitudes!$E$3:$E$502,"&gt;="&amp;M$3,Solicitudes!$G$3:$G$502,"Aprobada",Solicitudes!$L$3:$L$502,"Ausencia")&gt;0,"L",IF(COUNTIFS(Solicitudes!$A$3:$A$502,$A101,Solicitudes!$D$3:$D$502,"&lt;="&amp;M$3,Solicitudes!$E$3:$E$502,"&gt;="&amp;M$3,Solicitudes!$G$3:$G$502,"Solicitada")+COUNTIFS(Solicitudes!$A$3:$A$502,$A101,Solicitudes!$D$3:$D$502,"&lt;="&amp;M$3,Solicitudes!$E$3:$E$502,"&gt;="&amp;M$3,Solicitudes!$G$3:$G$502,"Planificada")&gt;0,"P",""))))</f>
        <v/>
      </c>
      <c r="N101" s="27">
        <f>IF(OR(N$3="",$A101=""),"",IF(COUNTIFS(Solicitudes!$A$3:$A$502,$A101,Solicitudes!$D$3:$D$502,"&lt;="&amp;N$3,Solicitudes!$E$3:$E$502,"&gt;="&amp;N$3,Solicitudes!$G$3:$G$502,"Aprobada",Solicitudes!$L$3:$L$502,"&lt;&gt;Licencia",Solicitudes!$L$3:$L$502,"&lt;&gt;Ausencia")&gt;0,"V",IF(COUNTIFS(Solicitudes!$A$3:$A$502,$A101,Solicitudes!$D$3:$D$502,"&lt;="&amp;N$3,Solicitudes!$E$3:$E$502,"&gt;="&amp;N$3,Solicitudes!$G$3:$G$502,"Aprobada",Solicitudes!$L$3:$L$502,"Licencia")+COUNTIFS(Solicitudes!$A$3:$A$502,$A101,Solicitudes!$D$3:$D$502,"&lt;="&amp;N$3,Solicitudes!$E$3:$E$502,"&gt;="&amp;N$3,Solicitudes!$G$3:$G$502,"Aprobada",Solicitudes!$L$3:$L$502,"Ausencia")&gt;0,"L",IF(COUNTIFS(Solicitudes!$A$3:$A$502,$A101,Solicitudes!$D$3:$D$502,"&lt;="&amp;N$3,Solicitudes!$E$3:$E$502,"&gt;="&amp;N$3,Solicitudes!$G$3:$G$502,"Solicitada")+COUNTIFS(Solicitudes!$A$3:$A$502,$A101,Solicitudes!$D$3:$D$502,"&lt;="&amp;N$3,Solicitudes!$E$3:$E$502,"&gt;="&amp;N$3,Solicitudes!$G$3:$G$502,"Planificada")&gt;0,"P",""))))</f>
        <v/>
      </c>
      <c r="O101" s="27">
        <f>IF(OR(O$3="",$A101=""),"",IF(COUNTIFS(Solicitudes!$A$3:$A$502,$A101,Solicitudes!$D$3:$D$502,"&lt;="&amp;O$3,Solicitudes!$E$3:$E$502,"&gt;="&amp;O$3,Solicitudes!$G$3:$G$502,"Aprobada",Solicitudes!$L$3:$L$502,"&lt;&gt;Licencia",Solicitudes!$L$3:$L$502,"&lt;&gt;Ausencia")&gt;0,"V",IF(COUNTIFS(Solicitudes!$A$3:$A$502,$A101,Solicitudes!$D$3:$D$502,"&lt;="&amp;O$3,Solicitudes!$E$3:$E$502,"&gt;="&amp;O$3,Solicitudes!$G$3:$G$502,"Aprobada",Solicitudes!$L$3:$L$502,"Licencia")+COUNTIFS(Solicitudes!$A$3:$A$502,$A101,Solicitudes!$D$3:$D$502,"&lt;="&amp;O$3,Solicitudes!$E$3:$E$502,"&gt;="&amp;O$3,Solicitudes!$G$3:$G$502,"Aprobada",Solicitudes!$L$3:$L$502,"Ausencia")&gt;0,"L",IF(COUNTIFS(Solicitudes!$A$3:$A$502,$A101,Solicitudes!$D$3:$D$502,"&lt;="&amp;O$3,Solicitudes!$E$3:$E$502,"&gt;="&amp;O$3,Solicitudes!$G$3:$G$502,"Solicitada")+COUNTIFS(Solicitudes!$A$3:$A$502,$A101,Solicitudes!$D$3:$D$502,"&lt;="&amp;O$3,Solicitudes!$E$3:$E$502,"&gt;="&amp;O$3,Solicitudes!$G$3:$G$502,"Planificada")&gt;0,"P",""))))</f>
        <v/>
      </c>
      <c r="P101" s="27">
        <f>IF(OR(P$3="",$A101=""),"",IF(COUNTIFS(Solicitudes!$A$3:$A$502,$A101,Solicitudes!$D$3:$D$502,"&lt;="&amp;P$3,Solicitudes!$E$3:$E$502,"&gt;="&amp;P$3,Solicitudes!$G$3:$G$502,"Aprobada",Solicitudes!$L$3:$L$502,"&lt;&gt;Licencia",Solicitudes!$L$3:$L$502,"&lt;&gt;Ausencia")&gt;0,"V",IF(COUNTIFS(Solicitudes!$A$3:$A$502,$A101,Solicitudes!$D$3:$D$502,"&lt;="&amp;P$3,Solicitudes!$E$3:$E$502,"&gt;="&amp;P$3,Solicitudes!$G$3:$G$502,"Aprobada",Solicitudes!$L$3:$L$502,"Licencia")+COUNTIFS(Solicitudes!$A$3:$A$502,$A101,Solicitudes!$D$3:$D$502,"&lt;="&amp;P$3,Solicitudes!$E$3:$E$502,"&gt;="&amp;P$3,Solicitudes!$G$3:$G$502,"Aprobada",Solicitudes!$L$3:$L$502,"Ausencia")&gt;0,"L",IF(COUNTIFS(Solicitudes!$A$3:$A$502,$A101,Solicitudes!$D$3:$D$502,"&lt;="&amp;P$3,Solicitudes!$E$3:$E$502,"&gt;="&amp;P$3,Solicitudes!$G$3:$G$502,"Solicitada")+COUNTIFS(Solicitudes!$A$3:$A$502,$A101,Solicitudes!$D$3:$D$502,"&lt;="&amp;P$3,Solicitudes!$E$3:$E$502,"&gt;="&amp;P$3,Solicitudes!$G$3:$G$502,"Planificada")&gt;0,"P",""))))</f>
        <v/>
      </c>
      <c r="Q101" s="27">
        <f>IF(OR(Q$3="",$A101=""),"",IF(COUNTIFS(Solicitudes!$A$3:$A$502,$A101,Solicitudes!$D$3:$D$502,"&lt;="&amp;Q$3,Solicitudes!$E$3:$E$502,"&gt;="&amp;Q$3,Solicitudes!$G$3:$G$502,"Aprobada",Solicitudes!$L$3:$L$502,"&lt;&gt;Licencia",Solicitudes!$L$3:$L$502,"&lt;&gt;Ausencia")&gt;0,"V",IF(COUNTIFS(Solicitudes!$A$3:$A$502,$A101,Solicitudes!$D$3:$D$502,"&lt;="&amp;Q$3,Solicitudes!$E$3:$E$502,"&gt;="&amp;Q$3,Solicitudes!$G$3:$G$502,"Aprobada",Solicitudes!$L$3:$L$502,"Licencia")+COUNTIFS(Solicitudes!$A$3:$A$502,$A101,Solicitudes!$D$3:$D$502,"&lt;="&amp;Q$3,Solicitudes!$E$3:$E$502,"&gt;="&amp;Q$3,Solicitudes!$G$3:$G$502,"Aprobada",Solicitudes!$L$3:$L$502,"Ausencia")&gt;0,"L",IF(COUNTIFS(Solicitudes!$A$3:$A$502,$A101,Solicitudes!$D$3:$D$502,"&lt;="&amp;Q$3,Solicitudes!$E$3:$E$502,"&gt;="&amp;Q$3,Solicitudes!$G$3:$G$502,"Solicitada")+COUNTIFS(Solicitudes!$A$3:$A$502,$A101,Solicitudes!$D$3:$D$502,"&lt;="&amp;Q$3,Solicitudes!$E$3:$E$502,"&gt;="&amp;Q$3,Solicitudes!$G$3:$G$502,"Planificada")&gt;0,"P",""))))</f>
        <v/>
      </c>
      <c r="R101" s="27">
        <f>IF(OR(R$3="",$A101=""),"",IF(COUNTIFS(Solicitudes!$A$3:$A$502,$A101,Solicitudes!$D$3:$D$502,"&lt;="&amp;R$3,Solicitudes!$E$3:$E$502,"&gt;="&amp;R$3,Solicitudes!$G$3:$G$502,"Aprobada",Solicitudes!$L$3:$L$502,"&lt;&gt;Licencia",Solicitudes!$L$3:$L$502,"&lt;&gt;Ausencia")&gt;0,"V",IF(COUNTIFS(Solicitudes!$A$3:$A$502,$A101,Solicitudes!$D$3:$D$502,"&lt;="&amp;R$3,Solicitudes!$E$3:$E$502,"&gt;="&amp;R$3,Solicitudes!$G$3:$G$502,"Aprobada",Solicitudes!$L$3:$L$502,"Licencia")+COUNTIFS(Solicitudes!$A$3:$A$502,$A101,Solicitudes!$D$3:$D$502,"&lt;="&amp;R$3,Solicitudes!$E$3:$E$502,"&gt;="&amp;R$3,Solicitudes!$G$3:$G$502,"Aprobada",Solicitudes!$L$3:$L$502,"Ausencia")&gt;0,"L",IF(COUNTIFS(Solicitudes!$A$3:$A$502,$A101,Solicitudes!$D$3:$D$502,"&lt;="&amp;R$3,Solicitudes!$E$3:$E$502,"&gt;="&amp;R$3,Solicitudes!$G$3:$G$502,"Solicitada")+COUNTIFS(Solicitudes!$A$3:$A$502,$A101,Solicitudes!$D$3:$D$502,"&lt;="&amp;R$3,Solicitudes!$E$3:$E$502,"&gt;="&amp;R$3,Solicitudes!$G$3:$G$502,"Planificada")&gt;0,"P",""))))</f>
        <v/>
      </c>
      <c r="S101" s="27">
        <f>IF(OR(S$3="",$A101=""),"",IF(COUNTIFS(Solicitudes!$A$3:$A$502,$A101,Solicitudes!$D$3:$D$502,"&lt;="&amp;S$3,Solicitudes!$E$3:$E$502,"&gt;="&amp;S$3,Solicitudes!$G$3:$G$502,"Aprobada",Solicitudes!$L$3:$L$502,"&lt;&gt;Licencia",Solicitudes!$L$3:$L$502,"&lt;&gt;Ausencia")&gt;0,"V",IF(COUNTIFS(Solicitudes!$A$3:$A$502,$A101,Solicitudes!$D$3:$D$502,"&lt;="&amp;S$3,Solicitudes!$E$3:$E$502,"&gt;="&amp;S$3,Solicitudes!$G$3:$G$502,"Aprobada",Solicitudes!$L$3:$L$502,"Licencia")+COUNTIFS(Solicitudes!$A$3:$A$502,$A101,Solicitudes!$D$3:$D$502,"&lt;="&amp;S$3,Solicitudes!$E$3:$E$502,"&gt;="&amp;S$3,Solicitudes!$G$3:$G$502,"Aprobada",Solicitudes!$L$3:$L$502,"Ausencia")&gt;0,"L",IF(COUNTIFS(Solicitudes!$A$3:$A$502,$A101,Solicitudes!$D$3:$D$502,"&lt;="&amp;S$3,Solicitudes!$E$3:$E$502,"&gt;="&amp;S$3,Solicitudes!$G$3:$G$502,"Solicitada")+COUNTIFS(Solicitudes!$A$3:$A$502,$A101,Solicitudes!$D$3:$D$502,"&lt;="&amp;S$3,Solicitudes!$E$3:$E$502,"&gt;="&amp;S$3,Solicitudes!$G$3:$G$502,"Planificada")&gt;0,"P",""))))</f>
        <v/>
      </c>
      <c r="T101" s="27">
        <f>IF(OR(T$3="",$A101=""),"",IF(COUNTIFS(Solicitudes!$A$3:$A$502,$A101,Solicitudes!$D$3:$D$502,"&lt;="&amp;T$3,Solicitudes!$E$3:$E$502,"&gt;="&amp;T$3,Solicitudes!$G$3:$G$502,"Aprobada",Solicitudes!$L$3:$L$502,"&lt;&gt;Licencia",Solicitudes!$L$3:$L$502,"&lt;&gt;Ausencia")&gt;0,"V",IF(COUNTIFS(Solicitudes!$A$3:$A$502,$A101,Solicitudes!$D$3:$D$502,"&lt;="&amp;T$3,Solicitudes!$E$3:$E$502,"&gt;="&amp;T$3,Solicitudes!$G$3:$G$502,"Aprobada",Solicitudes!$L$3:$L$502,"Licencia")+COUNTIFS(Solicitudes!$A$3:$A$502,$A101,Solicitudes!$D$3:$D$502,"&lt;="&amp;T$3,Solicitudes!$E$3:$E$502,"&gt;="&amp;T$3,Solicitudes!$G$3:$G$502,"Aprobada",Solicitudes!$L$3:$L$502,"Ausencia")&gt;0,"L",IF(COUNTIFS(Solicitudes!$A$3:$A$502,$A101,Solicitudes!$D$3:$D$502,"&lt;="&amp;T$3,Solicitudes!$E$3:$E$502,"&gt;="&amp;T$3,Solicitudes!$G$3:$G$502,"Solicitada")+COUNTIFS(Solicitudes!$A$3:$A$502,$A101,Solicitudes!$D$3:$D$502,"&lt;="&amp;T$3,Solicitudes!$E$3:$E$502,"&gt;="&amp;T$3,Solicitudes!$G$3:$G$502,"Planificada")&gt;0,"P",""))))</f>
        <v/>
      </c>
      <c r="U101" s="27">
        <f>IF(OR(U$3="",$A101=""),"",IF(COUNTIFS(Solicitudes!$A$3:$A$502,$A101,Solicitudes!$D$3:$D$502,"&lt;="&amp;U$3,Solicitudes!$E$3:$E$502,"&gt;="&amp;U$3,Solicitudes!$G$3:$G$502,"Aprobada",Solicitudes!$L$3:$L$502,"&lt;&gt;Licencia",Solicitudes!$L$3:$L$502,"&lt;&gt;Ausencia")&gt;0,"V",IF(COUNTIFS(Solicitudes!$A$3:$A$502,$A101,Solicitudes!$D$3:$D$502,"&lt;="&amp;U$3,Solicitudes!$E$3:$E$502,"&gt;="&amp;U$3,Solicitudes!$G$3:$G$502,"Aprobada",Solicitudes!$L$3:$L$502,"Licencia")+COUNTIFS(Solicitudes!$A$3:$A$502,$A101,Solicitudes!$D$3:$D$502,"&lt;="&amp;U$3,Solicitudes!$E$3:$E$502,"&gt;="&amp;U$3,Solicitudes!$G$3:$G$502,"Aprobada",Solicitudes!$L$3:$L$502,"Ausencia")&gt;0,"L",IF(COUNTIFS(Solicitudes!$A$3:$A$502,$A101,Solicitudes!$D$3:$D$502,"&lt;="&amp;U$3,Solicitudes!$E$3:$E$502,"&gt;="&amp;U$3,Solicitudes!$G$3:$G$502,"Solicitada")+COUNTIFS(Solicitudes!$A$3:$A$502,$A101,Solicitudes!$D$3:$D$502,"&lt;="&amp;U$3,Solicitudes!$E$3:$E$502,"&gt;="&amp;U$3,Solicitudes!$G$3:$G$502,"Planificada")&gt;0,"P",""))))</f>
        <v/>
      </c>
      <c r="V101" s="27">
        <f>IF(OR(V$3="",$A101=""),"",IF(COUNTIFS(Solicitudes!$A$3:$A$502,$A101,Solicitudes!$D$3:$D$502,"&lt;="&amp;V$3,Solicitudes!$E$3:$E$502,"&gt;="&amp;V$3,Solicitudes!$G$3:$G$502,"Aprobada",Solicitudes!$L$3:$L$502,"&lt;&gt;Licencia",Solicitudes!$L$3:$L$502,"&lt;&gt;Ausencia")&gt;0,"V",IF(COUNTIFS(Solicitudes!$A$3:$A$502,$A101,Solicitudes!$D$3:$D$502,"&lt;="&amp;V$3,Solicitudes!$E$3:$E$502,"&gt;="&amp;V$3,Solicitudes!$G$3:$G$502,"Aprobada",Solicitudes!$L$3:$L$502,"Licencia")+COUNTIFS(Solicitudes!$A$3:$A$502,$A101,Solicitudes!$D$3:$D$502,"&lt;="&amp;V$3,Solicitudes!$E$3:$E$502,"&gt;="&amp;V$3,Solicitudes!$G$3:$G$502,"Aprobada",Solicitudes!$L$3:$L$502,"Ausencia")&gt;0,"L",IF(COUNTIFS(Solicitudes!$A$3:$A$502,$A101,Solicitudes!$D$3:$D$502,"&lt;="&amp;V$3,Solicitudes!$E$3:$E$502,"&gt;="&amp;V$3,Solicitudes!$G$3:$G$502,"Solicitada")+COUNTIFS(Solicitudes!$A$3:$A$502,$A101,Solicitudes!$D$3:$D$502,"&lt;="&amp;V$3,Solicitudes!$E$3:$E$502,"&gt;="&amp;V$3,Solicitudes!$G$3:$G$502,"Planificada")&gt;0,"P",""))))</f>
        <v/>
      </c>
      <c r="W101" s="27">
        <f>IF(OR(W$3="",$A101=""),"",IF(COUNTIFS(Solicitudes!$A$3:$A$502,$A101,Solicitudes!$D$3:$D$502,"&lt;="&amp;W$3,Solicitudes!$E$3:$E$502,"&gt;="&amp;W$3,Solicitudes!$G$3:$G$502,"Aprobada",Solicitudes!$L$3:$L$502,"&lt;&gt;Licencia",Solicitudes!$L$3:$L$502,"&lt;&gt;Ausencia")&gt;0,"V",IF(COUNTIFS(Solicitudes!$A$3:$A$502,$A101,Solicitudes!$D$3:$D$502,"&lt;="&amp;W$3,Solicitudes!$E$3:$E$502,"&gt;="&amp;W$3,Solicitudes!$G$3:$G$502,"Aprobada",Solicitudes!$L$3:$L$502,"Licencia")+COUNTIFS(Solicitudes!$A$3:$A$502,$A101,Solicitudes!$D$3:$D$502,"&lt;="&amp;W$3,Solicitudes!$E$3:$E$502,"&gt;="&amp;W$3,Solicitudes!$G$3:$G$502,"Aprobada",Solicitudes!$L$3:$L$502,"Ausencia")&gt;0,"L",IF(COUNTIFS(Solicitudes!$A$3:$A$502,$A101,Solicitudes!$D$3:$D$502,"&lt;="&amp;W$3,Solicitudes!$E$3:$E$502,"&gt;="&amp;W$3,Solicitudes!$G$3:$G$502,"Solicitada")+COUNTIFS(Solicitudes!$A$3:$A$502,$A101,Solicitudes!$D$3:$D$502,"&lt;="&amp;W$3,Solicitudes!$E$3:$E$502,"&gt;="&amp;W$3,Solicitudes!$G$3:$G$502,"Planificada")&gt;0,"P",""))))</f>
        <v/>
      </c>
      <c r="X101" s="27">
        <f>IF(OR(X$3="",$A101=""),"",IF(COUNTIFS(Solicitudes!$A$3:$A$502,$A101,Solicitudes!$D$3:$D$502,"&lt;="&amp;X$3,Solicitudes!$E$3:$E$502,"&gt;="&amp;X$3,Solicitudes!$G$3:$G$502,"Aprobada",Solicitudes!$L$3:$L$502,"&lt;&gt;Licencia",Solicitudes!$L$3:$L$502,"&lt;&gt;Ausencia")&gt;0,"V",IF(COUNTIFS(Solicitudes!$A$3:$A$502,$A101,Solicitudes!$D$3:$D$502,"&lt;="&amp;X$3,Solicitudes!$E$3:$E$502,"&gt;="&amp;X$3,Solicitudes!$G$3:$G$502,"Aprobada",Solicitudes!$L$3:$L$502,"Licencia")+COUNTIFS(Solicitudes!$A$3:$A$502,$A101,Solicitudes!$D$3:$D$502,"&lt;="&amp;X$3,Solicitudes!$E$3:$E$502,"&gt;="&amp;X$3,Solicitudes!$G$3:$G$502,"Aprobada",Solicitudes!$L$3:$L$502,"Ausencia")&gt;0,"L",IF(COUNTIFS(Solicitudes!$A$3:$A$502,$A101,Solicitudes!$D$3:$D$502,"&lt;="&amp;X$3,Solicitudes!$E$3:$E$502,"&gt;="&amp;X$3,Solicitudes!$G$3:$G$502,"Solicitada")+COUNTIFS(Solicitudes!$A$3:$A$502,$A101,Solicitudes!$D$3:$D$502,"&lt;="&amp;X$3,Solicitudes!$E$3:$E$502,"&gt;="&amp;X$3,Solicitudes!$G$3:$G$502,"Planificada")&gt;0,"P",""))))</f>
        <v/>
      </c>
      <c r="Y101" s="27">
        <f>IF(OR(Y$3="",$A101=""),"",IF(COUNTIFS(Solicitudes!$A$3:$A$502,$A101,Solicitudes!$D$3:$D$502,"&lt;="&amp;Y$3,Solicitudes!$E$3:$E$502,"&gt;="&amp;Y$3,Solicitudes!$G$3:$G$502,"Aprobada",Solicitudes!$L$3:$L$502,"&lt;&gt;Licencia",Solicitudes!$L$3:$L$502,"&lt;&gt;Ausencia")&gt;0,"V",IF(COUNTIFS(Solicitudes!$A$3:$A$502,$A101,Solicitudes!$D$3:$D$502,"&lt;="&amp;Y$3,Solicitudes!$E$3:$E$502,"&gt;="&amp;Y$3,Solicitudes!$G$3:$G$502,"Aprobada",Solicitudes!$L$3:$L$502,"Licencia")+COUNTIFS(Solicitudes!$A$3:$A$502,$A101,Solicitudes!$D$3:$D$502,"&lt;="&amp;Y$3,Solicitudes!$E$3:$E$502,"&gt;="&amp;Y$3,Solicitudes!$G$3:$G$502,"Aprobada",Solicitudes!$L$3:$L$502,"Ausencia")&gt;0,"L",IF(COUNTIFS(Solicitudes!$A$3:$A$502,$A101,Solicitudes!$D$3:$D$502,"&lt;="&amp;Y$3,Solicitudes!$E$3:$E$502,"&gt;="&amp;Y$3,Solicitudes!$G$3:$G$502,"Solicitada")+COUNTIFS(Solicitudes!$A$3:$A$502,$A101,Solicitudes!$D$3:$D$502,"&lt;="&amp;Y$3,Solicitudes!$E$3:$E$502,"&gt;="&amp;Y$3,Solicitudes!$G$3:$G$502,"Planificada")&gt;0,"P",""))))</f>
        <v/>
      </c>
      <c r="Z101" s="27">
        <f>IF(OR(Z$3="",$A101=""),"",IF(COUNTIFS(Solicitudes!$A$3:$A$502,$A101,Solicitudes!$D$3:$D$502,"&lt;="&amp;Z$3,Solicitudes!$E$3:$E$502,"&gt;="&amp;Z$3,Solicitudes!$G$3:$G$502,"Aprobada",Solicitudes!$L$3:$L$502,"&lt;&gt;Licencia",Solicitudes!$L$3:$L$502,"&lt;&gt;Ausencia")&gt;0,"V",IF(COUNTIFS(Solicitudes!$A$3:$A$502,$A101,Solicitudes!$D$3:$D$502,"&lt;="&amp;Z$3,Solicitudes!$E$3:$E$502,"&gt;="&amp;Z$3,Solicitudes!$G$3:$G$502,"Aprobada",Solicitudes!$L$3:$L$502,"Licencia")+COUNTIFS(Solicitudes!$A$3:$A$502,$A101,Solicitudes!$D$3:$D$502,"&lt;="&amp;Z$3,Solicitudes!$E$3:$E$502,"&gt;="&amp;Z$3,Solicitudes!$G$3:$G$502,"Aprobada",Solicitudes!$L$3:$L$502,"Ausencia")&gt;0,"L",IF(COUNTIFS(Solicitudes!$A$3:$A$502,$A101,Solicitudes!$D$3:$D$502,"&lt;="&amp;Z$3,Solicitudes!$E$3:$E$502,"&gt;="&amp;Z$3,Solicitudes!$G$3:$G$502,"Solicitada")+COUNTIFS(Solicitudes!$A$3:$A$502,$A101,Solicitudes!$D$3:$D$502,"&lt;="&amp;Z$3,Solicitudes!$E$3:$E$502,"&gt;="&amp;Z$3,Solicitudes!$G$3:$G$502,"Planificada")&gt;0,"P",""))))</f>
        <v/>
      </c>
      <c r="AA101" s="27">
        <f>IF(OR(AA$3="",$A101=""),"",IF(COUNTIFS(Solicitudes!$A$3:$A$502,$A101,Solicitudes!$D$3:$D$502,"&lt;="&amp;AA$3,Solicitudes!$E$3:$E$502,"&gt;="&amp;AA$3,Solicitudes!$G$3:$G$502,"Aprobada",Solicitudes!$L$3:$L$502,"&lt;&gt;Licencia",Solicitudes!$L$3:$L$502,"&lt;&gt;Ausencia")&gt;0,"V",IF(COUNTIFS(Solicitudes!$A$3:$A$502,$A101,Solicitudes!$D$3:$D$502,"&lt;="&amp;AA$3,Solicitudes!$E$3:$E$502,"&gt;="&amp;AA$3,Solicitudes!$G$3:$G$502,"Aprobada",Solicitudes!$L$3:$L$502,"Licencia")+COUNTIFS(Solicitudes!$A$3:$A$502,$A101,Solicitudes!$D$3:$D$502,"&lt;="&amp;AA$3,Solicitudes!$E$3:$E$502,"&gt;="&amp;AA$3,Solicitudes!$G$3:$G$502,"Aprobada",Solicitudes!$L$3:$L$502,"Ausencia")&gt;0,"L",IF(COUNTIFS(Solicitudes!$A$3:$A$502,$A101,Solicitudes!$D$3:$D$502,"&lt;="&amp;AA$3,Solicitudes!$E$3:$E$502,"&gt;="&amp;AA$3,Solicitudes!$G$3:$G$502,"Solicitada")+COUNTIFS(Solicitudes!$A$3:$A$502,$A101,Solicitudes!$D$3:$D$502,"&lt;="&amp;AA$3,Solicitudes!$E$3:$E$502,"&gt;="&amp;AA$3,Solicitudes!$G$3:$G$502,"Planificada")&gt;0,"P",""))))</f>
        <v/>
      </c>
      <c r="AB101" s="27">
        <f>IF(OR(AB$3="",$A101=""),"",IF(COUNTIFS(Solicitudes!$A$3:$A$502,$A101,Solicitudes!$D$3:$D$502,"&lt;="&amp;AB$3,Solicitudes!$E$3:$E$502,"&gt;="&amp;AB$3,Solicitudes!$G$3:$G$502,"Aprobada",Solicitudes!$L$3:$L$502,"&lt;&gt;Licencia",Solicitudes!$L$3:$L$502,"&lt;&gt;Ausencia")&gt;0,"V",IF(COUNTIFS(Solicitudes!$A$3:$A$502,$A101,Solicitudes!$D$3:$D$502,"&lt;="&amp;AB$3,Solicitudes!$E$3:$E$502,"&gt;="&amp;AB$3,Solicitudes!$G$3:$G$502,"Aprobada",Solicitudes!$L$3:$L$502,"Licencia")+COUNTIFS(Solicitudes!$A$3:$A$502,$A101,Solicitudes!$D$3:$D$502,"&lt;="&amp;AB$3,Solicitudes!$E$3:$E$502,"&gt;="&amp;AB$3,Solicitudes!$G$3:$G$502,"Aprobada",Solicitudes!$L$3:$L$502,"Ausencia")&gt;0,"L",IF(COUNTIFS(Solicitudes!$A$3:$A$502,$A101,Solicitudes!$D$3:$D$502,"&lt;="&amp;AB$3,Solicitudes!$E$3:$E$502,"&gt;="&amp;AB$3,Solicitudes!$G$3:$G$502,"Solicitada")+COUNTIFS(Solicitudes!$A$3:$A$502,$A101,Solicitudes!$D$3:$D$502,"&lt;="&amp;AB$3,Solicitudes!$E$3:$E$502,"&gt;="&amp;AB$3,Solicitudes!$G$3:$G$502,"Planificada")&gt;0,"P",""))))</f>
        <v/>
      </c>
      <c r="AC101" s="27">
        <f>IF(OR(AC$3="",$A101=""),"",IF(COUNTIFS(Solicitudes!$A$3:$A$502,$A101,Solicitudes!$D$3:$D$502,"&lt;="&amp;AC$3,Solicitudes!$E$3:$E$502,"&gt;="&amp;AC$3,Solicitudes!$G$3:$G$502,"Aprobada",Solicitudes!$L$3:$L$502,"&lt;&gt;Licencia",Solicitudes!$L$3:$L$502,"&lt;&gt;Ausencia")&gt;0,"V",IF(COUNTIFS(Solicitudes!$A$3:$A$502,$A101,Solicitudes!$D$3:$D$502,"&lt;="&amp;AC$3,Solicitudes!$E$3:$E$502,"&gt;="&amp;AC$3,Solicitudes!$G$3:$G$502,"Aprobada",Solicitudes!$L$3:$L$502,"Licencia")+COUNTIFS(Solicitudes!$A$3:$A$502,$A101,Solicitudes!$D$3:$D$502,"&lt;="&amp;AC$3,Solicitudes!$E$3:$E$502,"&gt;="&amp;AC$3,Solicitudes!$G$3:$G$502,"Aprobada",Solicitudes!$L$3:$L$502,"Ausencia")&gt;0,"L",IF(COUNTIFS(Solicitudes!$A$3:$A$502,$A101,Solicitudes!$D$3:$D$502,"&lt;="&amp;AC$3,Solicitudes!$E$3:$E$502,"&gt;="&amp;AC$3,Solicitudes!$G$3:$G$502,"Solicitada")+COUNTIFS(Solicitudes!$A$3:$A$502,$A101,Solicitudes!$D$3:$D$502,"&lt;="&amp;AC$3,Solicitudes!$E$3:$E$502,"&gt;="&amp;AC$3,Solicitudes!$G$3:$G$502,"Planificada")&gt;0,"P",""))))</f>
        <v/>
      </c>
      <c r="AD101" s="27">
        <f>IF(OR(AD$3="",$A101=""),"",IF(COUNTIFS(Solicitudes!$A$3:$A$502,$A101,Solicitudes!$D$3:$D$502,"&lt;="&amp;AD$3,Solicitudes!$E$3:$E$502,"&gt;="&amp;AD$3,Solicitudes!$G$3:$G$502,"Aprobada",Solicitudes!$L$3:$L$502,"&lt;&gt;Licencia",Solicitudes!$L$3:$L$502,"&lt;&gt;Ausencia")&gt;0,"V",IF(COUNTIFS(Solicitudes!$A$3:$A$502,$A101,Solicitudes!$D$3:$D$502,"&lt;="&amp;AD$3,Solicitudes!$E$3:$E$502,"&gt;="&amp;AD$3,Solicitudes!$G$3:$G$502,"Aprobada",Solicitudes!$L$3:$L$502,"Licencia")+COUNTIFS(Solicitudes!$A$3:$A$502,$A101,Solicitudes!$D$3:$D$502,"&lt;="&amp;AD$3,Solicitudes!$E$3:$E$502,"&gt;="&amp;AD$3,Solicitudes!$G$3:$G$502,"Aprobada",Solicitudes!$L$3:$L$502,"Ausencia")&gt;0,"L",IF(COUNTIFS(Solicitudes!$A$3:$A$502,$A101,Solicitudes!$D$3:$D$502,"&lt;="&amp;AD$3,Solicitudes!$E$3:$E$502,"&gt;="&amp;AD$3,Solicitudes!$G$3:$G$502,"Solicitada")+COUNTIFS(Solicitudes!$A$3:$A$502,$A101,Solicitudes!$D$3:$D$502,"&lt;="&amp;AD$3,Solicitudes!$E$3:$E$502,"&gt;="&amp;AD$3,Solicitudes!$G$3:$G$502,"Planificada")&gt;0,"P",""))))</f>
        <v/>
      </c>
      <c r="AE101" s="27">
        <f>IF(OR(AE$3="",$A101=""),"",IF(COUNTIFS(Solicitudes!$A$3:$A$502,$A101,Solicitudes!$D$3:$D$502,"&lt;="&amp;AE$3,Solicitudes!$E$3:$E$502,"&gt;="&amp;AE$3,Solicitudes!$G$3:$G$502,"Aprobada",Solicitudes!$L$3:$L$502,"&lt;&gt;Licencia",Solicitudes!$L$3:$L$502,"&lt;&gt;Ausencia")&gt;0,"V",IF(COUNTIFS(Solicitudes!$A$3:$A$502,$A101,Solicitudes!$D$3:$D$502,"&lt;="&amp;AE$3,Solicitudes!$E$3:$E$502,"&gt;="&amp;AE$3,Solicitudes!$G$3:$G$502,"Aprobada",Solicitudes!$L$3:$L$502,"Licencia")+COUNTIFS(Solicitudes!$A$3:$A$502,$A101,Solicitudes!$D$3:$D$502,"&lt;="&amp;AE$3,Solicitudes!$E$3:$E$502,"&gt;="&amp;AE$3,Solicitudes!$G$3:$G$502,"Aprobada",Solicitudes!$L$3:$L$502,"Ausencia")&gt;0,"L",IF(COUNTIFS(Solicitudes!$A$3:$A$502,$A101,Solicitudes!$D$3:$D$502,"&lt;="&amp;AE$3,Solicitudes!$E$3:$E$502,"&gt;="&amp;AE$3,Solicitudes!$G$3:$G$502,"Solicitada")+COUNTIFS(Solicitudes!$A$3:$A$502,$A101,Solicitudes!$D$3:$D$502,"&lt;="&amp;AE$3,Solicitudes!$E$3:$E$502,"&gt;="&amp;AE$3,Solicitudes!$G$3:$G$502,"Planificada")&gt;0,"P",""))))</f>
        <v/>
      </c>
      <c r="AF101" s="27">
        <f>IF(OR(AF$3="",$A101=""),"",IF(COUNTIFS(Solicitudes!$A$3:$A$502,$A101,Solicitudes!$D$3:$D$502,"&lt;="&amp;AF$3,Solicitudes!$E$3:$E$502,"&gt;="&amp;AF$3,Solicitudes!$G$3:$G$502,"Aprobada",Solicitudes!$L$3:$L$502,"&lt;&gt;Licencia",Solicitudes!$L$3:$L$502,"&lt;&gt;Ausencia")&gt;0,"V",IF(COUNTIFS(Solicitudes!$A$3:$A$502,$A101,Solicitudes!$D$3:$D$502,"&lt;="&amp;AF$3,Solicitudes!$E$3:$E$502,"&gt;="&amp;AF$3,Solicitudes!$G$3:$G$502,"Aprobada",Solicitudes!$L$3:$L$502,"Licencia")+COUNTIFS(Solicitudes!$A$3:$A$502,$A101,Solicitudes!$D$3:$D$502,"&lt;="&amp;AF$3,Solicitudes!$E$3:$E$502,"&gt;="&amp;AF$3,Solicitudes!$G$3:$G$502,"Aprobada",Solicitudes!$L$3:$L$502,"Ausencia")&gt;0,"L",IF(COUNTIFS(Solicitudes!$A$3:$A$502,$A101,Solicitudes!$D$3:$D$502,"&lt;="&amp;AF$3,Solicitudes!$E$3:$E$502,"&gt;="&amp;AF$3,Solicitudes!$G$3:$G$502,"Solicitada")+COUNTIFS(Solicitudes!$A$3:$A$502,$A101,Solicitudes!$D$3:$D$502,"&lt;="&amp;AF$3,Solicitudes!$E$3:$E$502,"&gt;="&amp;AF$3,Solicitudes!$G$3:$G$502,"Planificada")&gt;0,"P",""))))</f>
        <v/>
      </c>
      <c r="AG101" s="27">
        <f>IF(OR(AG$3="",$A101=""),"",IF(COUNTIFS(Solicitudes!$A$3:$A$502,$A101,Solicitudes!$D$3:$D$502,"&lt;="&amp;AG$3,Solicitudes!$E$3:$E$502,"&gt;="&amp;AG$3,Solicitudes!$G$3:$G$502,"Aprobada",Solicitudes!$L$3:$L$502,"&lt;&gt;Licencia",Solicitudes!$L$3:$L$502,"&lt;&gt;Ausencia")&gt;0,"V",IF(COUNTIFS(Solicitudes!$A$3:$A$502,$A101,Solicitudes!$D$3:$D$502,"&lt;="&amp;AG$3,Solicitudes!$E$3:$E$502,"&gt;="&amp;AG$3,Solicitudes!$G$3:$G$502,"Aprobada",Solicitudes!$L$3:$L$502,"Licencia")+COUNTIFS(Solicitudes!$A$3:$A$502,$A101,Solicitudes!$D$3:$D$502,"&lt;="&amp;AG$3,Solicitudes!$E$3:$E$502,"&gt;="&amp;AG$3,Solicitudes!$G$3:$G$502,"Aprobada",Solicitudes!$L$3:$L$502,"Ausencia")&gt;0,"L",IF(COUNTIFS(Solicitudes!$A$3:$A$502,$A101,Solicitudes!$D$3:$D$502,"&lt;="&amp;AG$3,Solicitudes!$E$3:$E$502,"&gt;="&amp;AG$3,Solicitudes!$G$3:$G$502,"Solicitada")+COUNTIFS(Solicitudes!$A$3:$A$502,$A101,Solicitudes!$D$3:$D$502,"&lt;="&amp;AG$3,Solicitudes!$E$3:$E$502,"&gt;="&amp;AG$3,Solicitudes!$G$3:$G$502,"Planificada")&gt;0,"P",""))))</f>
        <v/>
      </c>
    </row>
    <row r="102">
      <c r="A102">
        <f>IF(Saldos!A102="","",Saldos!A102)</f>
        <v/>
      </c>
      <c r="B102">
        <f>IF(A102="","",Saldos!B102)</f>
        <v/>
      </c>
      <c r="C102" s="27">
        <f>IF(OR(C$3="",$A102=""),"",IF(COUNTIFS(Solicitudes!$A$3:$A$502,$A102,Solicitudes!$D$3:$D$502,"&lt;="&amp;C$3,Solicitudes!$E$3:$E$502,"&gt;="&amp;C$3,Solicitudes!$G$3:$G$502,"Aprobada",Solicitudes!$L$3:$L$502,"&lt;&gt;Licencia",Solicitudes!$L$3:$L$502,"&lt;&gt;Ausencia")&gt;0,"V",IF(COUNTIFS(Solicitudes!$A$3:$A$502,$A102,Solicitudes!$D$3:$D$502,"&lt;="&amp;C$3,Solicitudes!$E$3:$E$502,"&gt;="&amp;C$3,Solicitudes!$G$3:$G$502,"Aprobada",Solicitudes!$L$3:$L$502,"Licencia")+COUNTIFS(Solicitudes!$A$3:$A$502,$A102,Solicitudes!$D$3:$D$502,"&lt;="&amp;C$3,Solicitudes!$E$3:$E$502,"&gt;="&amp;C$3,Solicitudes!$G$3:$G$502,"Aprobada",Solicitudes!$L$3:$L$502,"Ausencia")&gt;0,"L",IF(COUNTIFS(Solicitudes!$A$3:$A$502,$A102,Solicitudes!$D$3:$D$502,"&lt;="&amp;C$3,Solicitudes!$E$3:$E$502,"&gt;="&amp;C$3,Solicitudes!$G$3:$G$502,"Solicitada")+COUNTIFS(Solicitudes!$A$3:$A$502,$A102,Solicitudes!$D$3:$D$502,"&lt;="&amp;C$3,Solicitudes!$E$3:$E$502,"&gt;="&amp;C$3,Solicitudes!$G$3:$G$502,"Planificada")&gt;0,"P",""))))</f>
        <v/>
      </c>
      <c r="D102" s="27">
        <f>IF(OR(D$3="",$A102=""),"",IF(COUNTIFS(Solicitudes!$A$3:$A$502,$A102,Solicitudes!$D$3:$D$502,"&lt;="&amp;D$3,Solicitudes!$E$3:$E$502,"&gt;="&amp;D$3,Solicitudes!$G$3:$G$502,"Aprobada",Solicitudes!$L$3:$L$502,"&lt;&gt;Licencia",Solicitudes!$L$3:$L$502,"&lt;&gt;Ausencia")&gt;0,"V",IF(COUNTIFS(Solicitudes!$A$3:$A$502,$A102,Solicitudes!$D$3:$D$502,"&lt;="&amp;D$3,Solicitudes!$E$3:$E$502,"&gt;="&amp;D$3,Solicitudes!$G$3:$G$502,"Aprobada",Solicitudes!$L$3:$L$502,"Licencia")+COUNTIFS(Solicitudes!$A$3:$A$502,$A102,Solicitudes!$D$3:$D$502,"&lt;="&amp;D$3,Solicitudes!$E$3:$E$502,"&gt;="&amp;D$3,Solicitudes!$G$3:$G$502,"Aprobada",Solicitudes!$L$3:$L$502,"Ausencia")&gt;0,"L",IF(COUNTIFS(Solicitudes!$A$3:$A$502,$A102,Solicitudes!$D$3:$D$502,"&lt;="&amp;D$3,Solicitudes!$E$3:$E$502,"&gt;="&amp;D$3,Solicitudes!$G$3:$G$502,"Solicitada")+COUNTIFS(Solicitudes!$A$3:$A$502,$A102,Solicitudes!$D$3:$D$502,"&lt;="&amp;D$3,Solicitudes!$E$3:$E$502,"&gt;="&amp;D$3,Solicitudes!$G$3:$G$502,"Planificada")&gt;0,"P",""))))</f>
        <v/>
      </c>
      <c r="E102" s="27">
        <f>IF(OR(E$3="",$A102=""),"",IF(COUNTIFS(Solicitudes!$A$3:$A$502,$A102,Solicitudes!$D$3:$D$502,"&lt;="&amp;E$3,Solicitudes!$E$3:$E$502,"&gt;="&amp;E$3,Solicitudes!$G$3:$G$502,"Aprobada",Solicitudes!$L$3:$L$502,"&lt;&gt;Licencia",Solicitudes!$L$3:$L$502,"&lt;&gt;Ausencia")&gt;0,"V",IF(COUNTIFS(Solicitudes!$A$3:$A$502,$A102,Solicitudes!$D$3:$D$502,"&lt;="&amp;E$3,Solicitudes!$E$3:$E$502,"&gt;="&amp;E$3,Solicitudes!$G$3:$G$502,"Aprobada",Solicitudes!$L$3:$L$502,"Licencia")+COUNTIFS(Solicitudes!$A$3:$A$502,$A102,Solicitudes!$D$3:$D$502,"&lt;="&amp;E$3,Solicitudes!$E$3:$E$502,"&gt;="&amp;E$3,Solicitudes!$G$3:$G$502,"Aprobada",Solicitudes!$L$3:$L$502,"Ausencia")&gt;0,"L",IF(COUNTIFS(Solicitudes!$A$3:$A$502,$A102,Solicitudes!$D$3:$D$502,"&lt;="&amp;E$3,Solicitudes!$E$3:$E$502,"&gt;="&amp;E$3,Solicitudes!$G$3:$G$502,"Solicitada")+COUNTIFS(Solicitudes!$A$3:$A$502,$A102,Solicitudes!$D$3:$D$502,"&lt;="&amp;E$3,Solicitudes!$E$3:$E$502,"&gt;="&amp;E$3,Solicitudes!$G$3:$G$502,"Planificada")&gt;0,"P",""))))</f>
        <v/>
      </c>
      <c r="F102" s="27">
        <f>IF(OR(F$3="",$A102=""),"",IF(COUNTIFS(Solicitudes!$A$3:$A$502,$A102,Solicitudes!$D$3:$D$502,"&lt;="&amp;F$3,Solicitudes!$E$3:$E$502,"&gt;="&amp;F$3,Solicitudes!$G$3:$G$502,"Aprobada",Solicitudes!$L$3:$L$502,"&lt;&gt;Licencia",Solicitudes!$L$3:$L$502,"&lt;&gt;Ausencia")&gt;0,"V",IF(COUNTIFS(Solicitudes!$A$3:$A$502,$A102,Solicitudes!$D$3:$D$502,"&lt;="&amp;F$3,Solicitudes!$E$3:$E$502,"&gt;="&amp;F$3,Solicitudes!$G$3:$G$502,"Aprobada",Solicitudes!$L$3:$L$502,"Licencia")+COUNTIFS(Solicitudes!$A$3:$A$502,$A102,Solicitudes!$D$3:$D$502,"&lt;="&amp;F$3,Solicitudes!$E$3:$E$502,"&gt;="&amp;F$3,Solicitudes!$G$3:$G$502,"Aprobada",Solicitudes!$L$3:$L$502,"Ausencia")&gt;0,"L",IF(COUNTIFS(Solicitudes!$A$3:$A$502,$A102,Solicitudes!$D$3:$D$502,"&lt;="&amp;F$3,Solicitudes!$E$3:$E$502,"&gt;="&amp;F$3,Solicitudes!$G$3:$G$502,"Solicitada")+COUNTIFS(Solicitudes!$A$3:$A$502,$A102,Solicitudes!$D$3:$D$502,"&lt;="&amp;F$3,Solicitudes!$E$3:$E$502,"&gt;="&amp;F$3,Solicitudes!$G$3:$G$502,"Planificada")&gt;0,"P",""))))</f>
        <v/>
      </c>
      <c r="G102" s="27">
        <f>IF(OR(G$3="",$A102=""),"",IF(COUNTIFS(Solicitudes!$A$3:$A$502,$A102,Solicitudes!$D$3:$D$502,"&lt;="&amp;G$3,Solicitudes!$E$3:$E$502,"&gt;="&amp;G$3,Solicitudes!$G$3:$G$502,"Aprobada",Solicitudes!$L$3:$L$502,"&lt;&gt;Licencia",Solicitudes!$L$3:$L$502,"&lt;&gt;Ausencia")&gt;0,"V",IF(COUNTIFS(Solicitudes!$A$3:$A$502,$A102,Solicitudes!$D$3:$D$502,"&lt;="&amp;G$3,Solicitudes!$E$3:$E$502,"&gt;="&amp;G$3,Solicitudes!$G$3:$G$502,"Aprobada",Solicitudes!$L$3:$L$502,"Licencia")+COUNTIFS(Solicitudes!$A$3:$A$502,$A102,Solicitudes!$D$3:$D$502,"&lt;="&amp;G$3,Solicitudes!$E$3:$E$502,"&gt;="&amp;G$3,Solicitudes!$G$3:$G$502,"Aprobada",Solicitudes!$L$3:$L$502,"Ausencia")&gt;0,"L",IF(COUNTIFS(Solicitudes!$A$3:$A$502,$A102,Solicitudes!$D$3:$D$502,"&lt;="&amp;G$3,Solicitudes!$E$3:$E$502,"&gt;="&amp;G$3,Solicitudes!$G$3:$G$502,"Solicitada")+COUNTIFS(Solicitudes!$A$3:$A$502,$A102,Solicitudes!$D$3:$D$502,"&lt;="&amp;G$3,Solicitudes!$E$3:$E$502,"&gt;="&amp;G$3,Solicitudes!$G$3:$G$502,"Planificada")&gt;0,"P",""))))</f>
        <v/>
      </c>
      <c r="H102" s="27">
        <f>IF(OR(H$3="",$A102=""),"",IF(COUNTIFS(Solicitudes!$A$3:$A$502,$A102,Solicitudes!$D$3:$D$502,"&lt;="&amp;H$3,Solicitudes!$E$3:$E$502,"&gt;="&amp;H$3,Solicitudes!$G$3:$G$502,"Aprobada",Solicitudes!$L$3:$L$502,"&lt;&gt;Licencia",Solicitudes!$L$3:$L$502,"&lt;&gt;Ausencia")&gt;0,"V",IF(COUNTIFS(Solicitudes!$A$3:$A$502,$A102,Solicitudes!$D$3:$D$502,"&lt;="&amp;H$3,Solicitudes!$E$3:$E$502,"&gt;="&amp;H$3,Solicitudes!$G$3:$G$502,"Aprobada",Solicitudes!$L$3:$L$502,"Licencia")+COUNTIFS(Solicitudes!$A$3:$A$502,$A102,Solicitudes!$D$3:$D$502,"&lt;="&amp;H$3,Solicitudes!$E$3:$E$502,"&gt;="&amp;H$3,Solicitudes!$G$3:$G$502,"Aprobada",Solicitudes!$L$3:$L$502,"Ausencia")&gt;0,"L",IF(COUNTIFS(Solicitudes!$A$3:$A$502,$A102,Solicitudes!$D$3:$D$502,"&lt;="&amp;H$3,Solicitudes!$E$3:$E$502,"&gt;="&amp;H$3,Solicitudes!$G$3:$G$502,"Solicitada")+COUNTIFS(Solicitudes!$A$3:$A$502,$A102,Solicitudes!$D$3:$D$502,"&lt;="&amp;H$3,Solicitudes!$E$3:$E$502,"&gt;="&amp;H$3,Solicitudes!$G$3:$G$502,"Planificada")&gt;0,"P",""))))</f>
        <v/>
      </c>
      <c r="I102" s="27">
        <f>IF(OR(I$3="",$A102=""),"",IF(COUNTIFS(Solicitudes!$A$3:$A$502,$A102,Solicitudes!$D$3:$D$502,"&lt;="&amp;I$3,Solicitudes!$E$3:$E$502,"&gt;="&amp;I$3,Solicitudes!$G$3:$G$502,"Aprobada",Solicitudes!$L$3:$L$502,"&lt;&gt;Licencia",Solicitudes!$L$3:$L$502,"&lt;&gt;Ausencia")&gt;0,"V",IF(COUNTIFS(Solicitudes!$A$3:$A$502,$A102,Solicitudes!$D$3:$D$502,"&lt;="&amp;I$3,Solicitudes!$E$3:$E$502,"&gt;="&amp;I$3,Solicitudes!$G$3:$G$502,"Aprobada",Solicitudes!$L$3:$L$502,"Licencia")+COUNTIFS(Solicitudes!$A$3:$A$502,$A102,Solicitudes!$D$3:$D$502,"&lt;="&amp;I$3,Solicitudes!$E$3:$E$502,"&gt;="&amp;I$3,Solicitudes!$G$3:$G$502,"Aprobada",Solicitudes!$L$3:$L$502,"Ausencia")&gt;0,"L",IF(COUNTIFS(Solicitudes!$A$3:$A$502,$A102,Solicitudes!$D$3:$D$502,"&lt;="&amp;I$3,Solicitudes!$E$3:$E$502,"&gt;="&amp;I$3,Solicitudes!$G$3:$G$502,"Solicitada")+COUNTIFS(Solicitudes!$A$3:$A$502,$A102,Solicitudes!$D$3:$D$502,"&lt;="&amp;I$3,Solicitudes!$E$3:$E$502,"&gt;="&amp;I$3,Solicitudes!$G$3:$G$502,"Planificada")&gt;0,"P",""))))</f>
        <v/>
      </c>
      <c r="J102" s="27">
        <f>IF(OR(J$3="",$A102=""),"",IF(COUNTIFS(Solicitudes!$A$3:$A$502,$A102,Solicitudes!$D$3:$D$502,"&lt;="&amp;J$3,Solicitudes!$E$3:$E$502,"&gt;="&amp;J$3,Solicitudes!$G$3:$G$502,"Aprobada",Solicitudes!$L$3:$L$502,"&lt;&gt;Licencia",Solicitudes!$L$3:$L$502,"&lt;&gt;Ausencia")&gt;0,"V",IF(COUNTIFS(Solicitudes!$A$3:$A$502,$A102,Solicitudes!$D$3:$D$502,"&lt;="&amp;J$3,Solicitudes!$E$3:$E$502,"&gt;="&amp;J$3,Solicitudes!$G$3:$G$502,"Aprobada",Solicitudes!$L$3:$L$502,"Licencia")+COUNTIFS(Solicitudes!$A$3:$A$502,$A102,Solicitudes!$D$3:$D$502,"&lt;="&amp;J$3,Solicitudes!$E$3:$E$502,"&gt;="&amp;J$3,Solicitudes!$G$3:$G$502,"Aprobada",Solicitudes!$L$3:$L$502,"Ausencia")&gt;0,"L",IF(COUNTIFS(Solicitudes!$A$3:$A$502,$A102,Solicitudes!$D$3:$D$502,"&lt;="&amp;J$3,Solicitudes!$E$3:$E$502,"&gt;="&amp;J$3,Solicitudes!$G$3:$G$502,"Solicitada")+COUNTIFS(Solicitudes!$A$3:$A$502,$A102,Solicitudes!$D$3:$D$502,"&lt;="&amp;J$3,Solicitudes!$E$3:$E$502,"&gt;="&amp;J$3,Solicitudes!$G$3:$G$502,"Planificada")&gt;0,"P",""))))</f>
        <v/>
      </c>
      <c r="K102" s="27">
        <f>IF(OR(K$3="",$A102=""),"",IF(COUNTIFS(Solicitudes!$A$3:$A$502,$A102,Solicitudes!$D$3:$D$502,"&lt;="&amp;K$3,Solicitudes!$E$3:$E$502,"&gt;="&amp;K$3,Solicitudes!$G$3:$G$502,"Aprobada",Solicitudes!$L$3:$L$502,"&lt;&gt;Licencia",Solicitudes!$L$3:$L$502,"&lt;&gt;Ausencia")&gt;0,"V",IF(COUNTIFS(Solicitudes!$A$3:$A$502,$A102,Solicitudes!$D$3:$D$502,"&lt;="&amp;K$3,Solicitudes!$E$3:$E$502,"&gt;="&amp;K$3,Solicitudes!$G$3:$G$502,"Aprobada",Solicitudes!$L$3:$L$502,"Licencia")+COUNTIFS(Solicitudes!$A$3:$A$502,$A102,Solicitudes!$D$3:$D$502,"&lt;="&amp;K$3,Solicitudes!$E$3:$E$502,"&gt;="&amp;K$3,Solicitudes!$G$3:$G$502,"Aprobada",Solicitudes!$L$3:$L$502,"Ausencia")&gt;0,"L",IF(COUNTIFS(Solicitudes!$A$3:$A$502,$A102,Solicitudes!$D$3:$D$502,"&lt;="&amp;K$3,Solicitudes!$E$3:$E$502,"&gt;="&amp;K$3,Solicitudes!$G$3:$G$502,"Solicitada")+COUNTIFS(Solicitudes!$A$3:$A$502,$A102,Solicitudes!$D$3:$D$502,"&lt;="&amp;K$3,Solicitudes!$E$3:$E$502,"&gt;="&amp;K$3,Solicitudes!$G$3:$G$502,"Planificada")&gt;0,"P",""))))</f>
        <v/>
      </c>
      <c r="L102" s="27">
        <f>IF(OR(L$3="",$A102=""),"",IF(COUNTIFS(Solicitudes!$A$3:$A$502,$A102,Solicitudes!$D$3:$D$502,"&lt;="&amp;L$3,Solicitudes!$E$3:$E$502,"&gt;="&amp;L$3,Solicitudes!$G$3:$G$502,"Aprobada",Solicitudes!$L$3:$L$502,"&lt;&gt;Licencia",Solicitudes!$L$3:$L$502,"&lt;&gt;Ausencia")&gt;0,"V",IF(COUNTIFS(Solicitudes!$A$3:$A$502,$A102,Solicitudes!$D$3:$D$502,"&lt;="&amp;L$3,Solicitudes!$E$3:$E$502,"&gt;="&amp;L$3,Solicitudes!$G$3:$G$502,"Aprobada",Solicitudes!$L$3:$L$502,"Licencia")+COUNTIFS(Solicitudes!$A$3:$A$502,$A102,Solicitudes!$D$3:$D$502,"&lt;="&amp;L$3,Solicitudes!$E$3:$E$502,"&gt;="&amp;L$3,Solicitudes!$G$3:$G$502,"Aprobada",Solicitudes!$L$3:$L$502,"Ausencia")&gt;0,"L",IF(COUNTIFS(Solicitudes!$A$3:$A$502,$A102,Solicitudes!$D$3:$D$502,"&lt;="&amp;L$3,Solicitudes!$E$3:$E$502,"&gt;="&amp;L$3,Solicitudes!$G$3:$G$502,"Solicitada")+COUNTIFS(Solicitudes!$A$3:$A$502,$A102,Solicitudes!$D$3:$D$502,"&lt;="&amp;L$3,Solicitudes!$E$3:$E$502,"&gt;="&amp;L$3,Solicitudes!$G$3:$G$502,"Planificada")&gt;0,"P",""))))</f>
        <v/>
      </c>
      <c r="M102" s="27">
        <f>IF(OR(M$3="",$A102=""),"",IF(COUNTIFS(Solicitudes!$A$3:$A$502,$A102,Solicitudes!$D$3:$D$502,"&lt;="&amp;M$3,Solicitudes!$E$3:$E$502,"&gt;="&amp;M$3,Solicitudes!$G$3:$G$502,"Aprobada",Solicitudes!$L$3:$L$502,"&lt;&gt;Licencia",Solicitudes!$L$3:$L$502,"&lt;&gt;Ausencia")&gt;0,"V",IF(COUNTIFS(Solicitudes!$A$3:$A$502,$A102,Solicitudes!$D$3:$D$502,"&lt;="&amp;M$3,Solicitudes!$E$3:$E$502,"&gt;="&amp;M$3,Solicitudes!$G$3:$G$502,"Aprobada",Solicitudes!$L$3:$L$502,"Licencia")+COUNTIFS(Solicitudes!$A$3:$A$502,$A102,Solicitudes!$D$3:$D$502,"&lt;="&amp;M$3,Solicitudes!$E$3:$E$502,"&gt;="&amp;M$3,Solicitudes!$G$3:$G$502,"Aprobada",Solicitudes!$L$3:$L$502,"Ausencia")&gt;0,"L",IF(COUNTIFS(Solicitudes!$A$3:$A$502,$A102,Solicitudes!$D$3:$D$502,"&lt;="&amp;M$3,Solicitudes!$E$3:$E$502,"&gt;="&amp;M$3,Solicitudes!$G$3:$G$502,"Solicitada")+COUNTIFS(Solicitudes!$A$3:$A$502,$A102,Solicitudes!$D$3:$D$502,"&lt;="&amp;M$3,Solicitudes!$E$3:$E$502,"&gt;="&amp;M$3,Solicitudes!$G$3:$G$502,"Planificada")&gt;0,"P",""))))</f>
        <v/>
      </c>
      <c r="N102" s="27">
        <f>IF(OR(N$3="",$A102=""),"",IF(COUNTIFS(Solicitudes!$A$3:$A$502,$A102,Solicitudes!$D$3:$D$502,"&lt;="&amp;N$3,Solicitudes!$E$3:$E$502,"&gt;="&amp;N$3,Solicitudes!$G$3:$G$502,"Aprobada",Solicitudes!$L$3:$L$502,"&lt;&gt;Licencia",Solicitudes!$L$3:$L$502,"&lt;&gt;Ausencia")&gt;0,"V",IF(COUNTIFS(Solicitudes!$A$3:$A$502,$A102,Solicitudes!$D$3:$D$502,"&lt;="&amp;N$3,Solicitudes!$E$3:$E$502,"&gt;="&amp;N$3,Solicitudes!$G$3:$G$502,"Aprobada",Solicitudes!$L$3:$L$502,"Licencia")+COUNTIFS(Solicitudes!$A$3:$A$502,$A102,Solicitudes!$D$3:$D$502,"&lt;="&amp;N$3,Solicitudes!$E$3:$E$502,"&gt;="&amp;N$3,Solicitudes!$G$3:$G$502,"Aprobada",Solicitudes!$L$3:$L$502,"Ausencia")&gt;0,"L",IF(COUNTIFS(Solicitudes!$A$3:$A$502,$A102,Solicitudes!$D$3:$D$502,"&lt;="&amp;N$3,Solicitudes!$E$3:$E$502,"&gt;="&amp;N$3,Solicitudes!$G$3:$G$502,"Solicitada")+COUNTIFS(Solicitudes!$A$3:$A$502,$A102,Solicitudes!$D$3:$D$502,"&lt;="&amp;N$3,Solicitudes!$E$3:$E$502,"&gt;="&amp;N$3,Solicitudes!$G$3:$G$502,"Planificada")&gt;0,"P",""))))</f>
        <v/>
      </c>
      <c r="O102" s="27">
        <f>IF(OR(O$3="",$A102=""),"",IF(COUNTIFS(Solicitudes!$A$3:$A$502,$A102,Solicitudes!$D$3:$D$502,"&lt;="&amp;O$3,Solicitudes!$E$3:$E$502,"&gt;="&amp;O$3,Solicitudes!$G$3:$G$502,"Aprobada",Solicitudes!$L$3:$L$502,"&lt;&gt;Licencia",Solicitudes!$L$3:$L$502,"&lt;&gt;Ausencia")&gt;0,"V",IF(COUNTIFS(Solicitudes!$A$3:$A$502,$A102,Solicitudes!$D$3:$D$502,"&lt;="&amp;O$3,Solicitudes!$E$3:$E$502,"&gt;="&amp;O$3,Solicitudes!$G$3:$G$502,"Aprobada",Solicitudes!$L$3:$L$502,"Licencia")+COUNTIFS(Solicitudes!$A$3:$A$502,$A102,Solicitudes!$D$3:$D$502,"&lt;="&amp;O$3,Solicitudes!$E$3:$E$502,"&gt;="&amp;O$3,Solicitudes!$G$3:$G$502,"Aprobada",Solicitudes!$L$3:$L$502,"Ausencia")&gt;0,"L",IF(COUNTIFS(Solicitudes!$A$3:$A$502,$A102,Solicitudes!$D$3:$D$502,"&lt;="&amp;O$3,Solicitudes!$E$3:$E$502,"&gt;="&amp;O$3,Solicitudes!$G$3:$G$502,"Solicitada")+COUNTIFS(Solicitudes!$A$3:$A$502,$A102,Solicitudes!$D$3:$D$502,"&lt;="&amp;O$3,Solicitudes!$E$3:$E$502,"&gt;="&amp;O$3,Solicitudes!$G$3:$G$502,"Planificada")&gt;0,"P",""))))</f>
        <v/>
      </c>
      <c r="P102" s="27">
        <f>IF(OR(P$3="",$A102=""),"",IF(COUNTIFS(Solicitudes!$A$3:$A$502,$A102,Solicitudes!$D$3:$D$502,"&lt;="&amp;P$3,Solicitudes!$E$3:$E$502,"&gt;="&amp;P$3,Solicitudes!$G$3:$G$502,"Aprobada",Solicitudes!$L$3:$L$502,"&lt;&gt;Licencia",Solicitudes!$L$3:$L$502,"&lt;&gt;Ausencia")&gt;0,"V",IF(COUNTIFS(Solicitudes!$A$3:$A$502,$A102,Solicitudes!$D$3:$D$502,"&lt;="&amp;P$3,Solicitudes!$E$3:$E$502,"&gt;="&amp;P$3,Solicitudes!$G$3:$G$502,"Aprobada",Solicitudes!$L$3:$L$502,"Licencia")+COUNTIFS(Solicitudes!$A$3:$A$502,$A102,Solicitudes!$D$3:$D$502,"&lt;="&amp;P$3,Solicitudes!$E$3:$E$502,"&gt;="&amp;P$3,Solicitudes!$G$3:$G$502,"Aprobada",Solicitudes!$L$3:$L$502,"Ausencia")&gt;0,"L",IF(COUNTIFS(Solicitudes!$A$3:$A$502,$A102,Solicitudes!$D$3:$D$502,"&lt;="&amp;P$3,Solicitudes!$E$3:$E$502,"&gt;="&amp;P$3,Solicitudes!$G$3:$G$502,"Solicitada")+COUNTIFS(Solicitudes!$A$3:$A$502,$A102,Solicitudes!$D$3:$D$502,"&lt;="&amp;P$3,Solicitudes!$E$3:$E$502,"&gt;="&amp;P$3,Solicitudes!$G$3:$G$502,"Planificada")&gt;0,"P",""))))</f>
        <v/>
      </c>
      <c r="Q102" s="27">
        <f>IF(OR(Q$3="",$A102=""),"",IF(COUNTIFS(Solicitudes!$A$3:$A$502,$A102,Solicitudes!$D$3:$D$502,"&lt;="&amp;Q$3,Solicitudes!$E$3:$E$502,"&gt;="&amp;Q$3,Solicitudes!$G$3:$G$502,"Aprobada",Solicitudes!$L$3:$L$502,"&lt;&gt;Licencia",Solicitudes!$L$3:$L$502,"&lt;&gt;Ausencia")&gt;0,"V",IF(COUNTIFS(Solicitudes!$A$3:$A$502,$A102,Solicitudes!$D$3:$D$502,"&lt;="&amp;Q$3,Solicitudes!$E$3:$E$502,"&gt;="&amp;Q$3,Solicitudes!$G$3:$G$502,"Aprobada",Solicitudes!$L$3:$L$502,"Licencia")+COUNTIFS(Solicitudes!$A$3:$A$502,$A102,Solicitudes!$D$3:$D$502,"&lt;="&amp;Q$3,Solicitudes!$E$3:$E$502,"&gt;="&amp;Q$3,Solicitudes!$G$3:$G$502,"Aprobada",Solicitudes!$L$3:$L$502,"Ausencia")&gt;0,"L",IF(COUNTIFS(Solicitudes!$A$3:$A$502,$A102,Solicitudes!$D$3:$D$502,"&lt;="&amp;Q$3,Solicitudes!$E$3:$E$502,"&gt;="&amp;Q$3,Solicitudes!$G$3:$G$502,"Solicitada")+COUNTIFS(Solicitudes!$A$3:$A$502,$A102,Solicitudes!$D$3:$D$502,"&lt;="&amp;Q$3,Solicitudes!$E$3:$E$502,"&gt;="&amp;Q$3,Solicitudes!$G$3:$G$502,"Planificada")&gt;0,"P",""))))</f>
        <v/>
      </c>
      <c r="R102" s="27">
        <f>IF(OR(R$3="",$A102=""),"",IF(COUNTIFS(Solicitudes!$A$3:$A$502,$A102,Solicitudes!$D$3:$D$502,"&lt;="&amp;R$3,Solicitudes!$E$3:$E$502,"&gt;="&amp;R$3,Solicitudes!$G$3:$G$502,"Aprobada",Solicitudes!$L$3:$L$502,"&lt;&gt;Licencia",Solicitudes!$L$3:$L$502,"&lt;&gt;Ausencia")&gt;0,"V",IF(COUNTIFS(Solicitudes!$A$3:$A$502,$A102,Solicitudes!$D$3:$D$502,"&lt;="&amp;R$3,Solicitudes!$E$3:$E$502,"&gt;="&amp;R$3,Solicitudes!$G$3:$G$502,"Aprobada",Solicitudes!$L$3:$L$502,"Licencia")+COUNTIFS(Solicitudes!$A$3:$A$502,$A102,Solicitudes!$D$3:$D$502,"&lt;="&amp;R$3,Solicitudes!$E$3:$E$502,"&gt;="&amp;R$3,Solicitudes!$G$3:$G$502,"Aprobada",Solicitudes!$L$3:$L$502,"Ausencia")&gt;0,"L",IF(COUNTIFS(Solicitudes!$A$3:$A$502,$A102,Solicitudes!$D$3:$D$502,"&lt;="&amp;R$3,Solicitudes!$E$3:$E$502,"&gt;="&amp;R$3,Solicitudes!$G$3:$G$502,"Solicitada")+COUNTIFS(Solicitudes!$A$3:$A$502,$A102,Solicitudes!$D$3:$D$502,"&lt;="&amp;R$3,Solicitudes!$E$3:$E$502,"&gt;="&amp;R$3,Solicitudes!$G$3:$G$502,"Planificada")&gt;0,"P",""))))</f>
        <v/>
      </c>
      <c r="S102" s="27">
        <f>IF(OR(S$3="",$A102=""),"",IF(COUNTIFS(Solicitudes!$A$3:$A$502,$A102,Solicitudes!$D$3:$D$502,"&lt;="&amp;S$3,Solicitudes!$E$3:$E$502,"&gt;="&amp;S$3,Solicitudes!$G$3:$G$502,"Aprobada",Solicitudes!$L$3:$L$502,"&lt;&gt;Licencia",Solicitudes!$L$3:$L$502,"&lt;&gt;Ausencia")&gt;0,"V",IF(COUNTIFS(Solicitudes!$A$3:$A$502,$A102,Solicitudes!$D$3:$D$502,"&lt;="&amp;S$3,Solicitudes!$E$3:$E$502,"&gt;="&amp;S$3,Solicitudes!$G$3:$G$502,"Aprobada",Solicitudes!$L$3:$L$502,"Licencia")+COUNTIFS(Solicitudes!$A$3:$A$502,$A102,Solicitudes!$D$3:$D$502,"&lt;="&amp;S$3,Solicitudes!$E$3:$E$502,"&gt;="&amp;S$3,Solicitudes!$G$3:$G$502,"Aprobada",Solicitudes!$L$3:$L$502,"Ausencia")&gt;0,"L",IF(COUNTIFS(Solicitudes!$A$3:$A$502,$A102,Solicitudes!$D$3:$D$502,"&lt;="&amp;S$3,Solicitudes!$E$3:$E$502,"&gt;="&amp;S$3,Solicitudes!$G$3:$G$502,"Solicitada")+COUNTIFS(Solicitudes!$A$3:$A$502,$A102,Solicitudes!$D$3:$D$502,"&lt;="&amp;S$3,Solicitudes!$E$3:$E$502,"&gt;="&amp;S$3,Solicitudes!$G$3:$G$502,"Planificada")&gt;0,"P",""))))</f>
        <v/>
      </c>
      <c r="T102" s="27">
        <f>IF(OR(T$3="",$A102=""),"",IF(COUNTIFS(Solicitudes!$A$3:$A$502,$A102,Solicitudes!$D$3:$D$502,"&lt;="&amp;T$3,Solicitudes!$E$3:$E$502,"&gt;="&amp;T$3,Solicitudes!$G$3:$G$502,"Aprobada",Solicitudes!$L$3:$L$502,"&lt;&gt;Licencia",Solicitudes!$L$3:$L$502,"&lt;&gt;Ausencia")&gt;0,"V",IF(COUNTIFS(Solicitudes!$A$3:$A$502,$A102,Solicitudes!$D$3:$D$502,"&lt;="&amp;T$3,Solicitudes!$E$3:$E$502,"&gt;="&amp;T$3,Solicitudes!$G$3:$G$502,"Aprobada",Solicitudes!$L$3:$L$502,"Licencia")+COUNTIFS(Solicitudes!$A$3:$A$502,$A102,Solicitudes!$D$3:$D$502,"&lt;="&amp;T$3,Solicitudes!$E$3:$E$502,"&gt;="&amp;T$3,Solicitudes!$G$3:$G$502,"Aprobada",Solicitudes!$L$3:$L$502,"Ausencia")&gt;0,"L",IF(COUNTIFS(Solicitudes!$A$3:$A$502,$A102,Solicitudes!$D$3:$D$502,"&lt;="&amp;T$3,Solicitudes!$E$3:$E$502,"&gt;="&amp;T$3,Solicitudes!$G$3:$G$502,"Solicitada")+COUNTIFS(Solicitudes!$A$3:$A$502,$A102,Solicitudes!$D$3:$D$502,"&lt;="&amp;T$3,Solicitudes!$E$3:$E$502,"&gt;="&amp;T$3,Solicitudes!$G$3:$G$502,"Planificada")&gt;0,"P",""))))</f>
        <v/>
      </c>
      <c r="U102" s="27">
        <f>IF(OR(U$3="",$A102=""),"",IF(COUNTIFS(Solicitudes!$A$3:$A$502,$A102,Solicitudes!$D$3:$D$502,"&lt;="&amp;U$3,Solicitudes!$E$3:$E$502,"&gt;="&amp;U$3,Solicitudes!$G$3:$G$502,"Aprobada",Solicitudes!$L$3:$L$502,"&lt;&gt;Licencia",Solicitudes!$L$3:$L$502,"&lt;&gt;Ausencia")&gt;0,"V",IF(COUNTIFS(Solicitudes!$A$3:$A$502,$A102,Solicitudes!$D$3:$D$502,"&lt;="&amp;U$3,Solicitudes!$E$3:$E$502,"&gt;="&amp;U$3,Solicitudes!$G$3:$G$502,"Aprobada",Solicitudes!$L$3:$L$502,"Licencia")+COUNTIFS(Solicitudes!$A$3:$A$502,$A102,Solicitudes!$D$3:$D$502,"&lt;="&amp;U$3,Solicitudes!$E$3:$E$502,"&gt;="&amp;U$3,Solicitudes!$G$3:$G$502,"Aprobada",Solicitudes!$L$3:$L$502,"Ausencia")&gt;0,"L",IF(COUNTIFS(Solicitudes!$A$3:$A$502,$A102,Solicitudes!$D$3:$D$502,"&lt;="&amp;U$3,Solicitudes!$E$3:$E$502,"&gt;="&amp;U$3,Solicitudes!$G$3:$G$502,"Solicitada")+COUNTIFS(Solicitudes!$A$3:$A$502,$A102,Solicitudes!$D$3:$D$502,"&lt;="&amp;U$3,Solicitudes!$E$3:$E$502,"&gt;="&amp;U$3,Solicitudes!$G$3:$G$502,"Planificada")&gt;0,"P",""))))</f>
        <v/>
      </c>
      <c r="V102" s="27">
        <f>IF(OR(V$3="",$A102=""),"",IF(COUNTIFS(Solicitudes!$A$3:$A$502,$A102,Solicitudes!$D$3:$D$502,"&lt;="&amp;V$3,Solicitudes!$E$3:$E$502,"&gt;="&amp;V$3,Solicitudes!$G$3:$G$502,"Aprobada",Solicitudes!$L$3:$L$502,"&lt;&gt;Licencia",Solicitudes!$L$3:$L$502,"&lt;&gt;Ausencia")&gt;0,"V",IF(COUNTIFS(Solicitudes!$A$3:$A$502,$A102,Solicitudes!$D$3:$D$502,"&lt;="&amp;V$3,Solicitudes!$E$3:$E$502,"&gt;="&amp;V$3,Solicitudes!$G$3:$G$502,"Aprobada",Solicitudes!$L$3:$L$502,"Licencia")+COUNTIFS(Solicitudes!$A$3:$A$502,$A102,Solicitudes!$D$3:$D$502,"&lt;="&amp;V$3,Solicitudes!$E$3:$E$502,"&gt;="&amp;V$3,Solicitudes!$G$3:$G$502,"Aprobada",Solicitudes!$L$3:$L$502,"Ausencia")&gt;0,"L",IF(COUNTIFS(Solicitudes!$A$3:$A$502,$A102,Solicitudes!$D$3:$D$502,"&lt;="&amp;V$3,Solicitudes!$E$3:$E$502,"&gt;="&amp;V$3,Solicitudes!$G$3:$G$502,"Solicitada")+COUNTIFS(Solicitudes!$A$3:$A$502,$A102,Solicitudes!$D$3:$D$502,"&lt;="&amp;V$3,Solicitudes!$E$3:$E$502,"&gt;="&amp;V$3,Solicitudes!$G$3:$G$502,"Planificada")&gt;0,"P",""))))</f>
        <v/>
      </c>
      <c r="W102" s="27">
        <f>IF(OR(W$3="",$A102=""),"",IF(COUNTIFS(Solicitudes!$A$3:$A$502,$A102,Solicitudes!$D$3:$D$502,"&lt;="&amp;W$3,Solicitudes!$E$3:$E$502,"&gt;="&amp;W$3,Solicitudes!$G$3:$G$502,"Aprobada",Solicitudes!$L$3:$L$502,"&lt;&gt;Licencia",Solicitudes!$L$3:$L$502,"&lt;&gt;Ausencia")&gt;0,"V",IF(COUNTIFS(Solicitudes!$A$3:$A$502,$A102,Solicitudes!$D$3:$D$502,"&lt;="&amp;W$3,Solicitudes!$E$3:$E$502,"&gt;="&amp;W$3,Solicitudes!$G$3:$G$502,"Aprobada",Solicitudes!$L$3:$L$502,"Licencia")+COUNTIFS(Solicitudes!$A$3:$A$502,$A102,Solicitudes!$D$3:$D$502,"&lt;="&amp;W$3,Solicitudes!$E$3:$E$502,"&gt;="&amp;W$3,Solicitudes!$G$3:$G$502,"Aprobada",Solicitudes!$L$3:$L$502,"Ausencia")&gt;0,"L",IF(COUNTIFS(Solicitudes!$A$3:$A$502,$A102,Solicitudes!$D$3:$D$502,"&lt;="&amp;W$3,Solicitudes!$E$3:$E$502,"&gt;="&amp;W$3,Solicitudes!$G$3:$G$502,"Solicitada")+COUNTIFS(Solicitudes!$A$3:$A$502,$A102,Solicitudes!$D$3:$D$502,"&lt;="&amp;W$3,Solicitudes!$E$3:$E$502,"&gt;="&amp;W$3,Solicitudes!$G$3:$G$502,"Planificada")&gt;0,"P",""))))</f>
        <v/>
      </c>
      <c r="X102" s="27">
        <f>IF(OR(X$3="",$A102=""),"",IF(COUNTIFS(Solicitudes!$A$3:$A$502,$A102,Solicitudes!$D$3:$D$502,"&lt;="&amp;X$3,Solicitudes!$E$3:$E$502,"&gt;="&amp;X$3,Solicitudes!$G$3:$G$502,"Aprobada",Solicitudes!$L$3:$L$502,"&lt;&gt;Licencia",Solicitudes!$L$3:$L$502,"&lt;&gt;Ausencia")&gt;0,"V",IF(COUNTIFS(Solicitudes!$A$3:$A$502,$A102,Solicitudes!$D$3:$D$502,"&lt;="&amp;X$3,Solicitudes!$E$3:$E$502,"&gt;="&amp;X$3,Solicitudes!$G$3:$G$502,"Aprobada",Solicitudes!$L$3:$L$502,"Licencia")+COUNTIFS(Solicitudes!$A$3:$A$502,$A102,Solicitudes!$D$3:$D$502,"&lt;="&amp;X$3,Solicitudes!$E$3:$E$502,"&gt;="&amp;X$3,Solicitudes!$G$3:$G$502,"Aprobada",Solicitudes!$L$3:$L$502,"Ausencia")&gt;0,"L",IF(COUNTIFS(Solicitudes!$A$3:$A$502,$A102,Solicitudes!$D$3:$D$502,"&lt;="&amp;X$3,Solicitudes!$E$3:$E$502,"&gt;="&amp;X$3,Solicitudes!$G$3:$G$502,"Solicitada")+COUNTIFS(Solicitudes!$A$3:$A$502,$A102,Solicitudes!$D$3:$D$502,"&lt;="&amp;X$3,Solicitudes!$E$3:$E$502,"&gt;="&amp;X$3,Solicitudes!$G$3:$G$502,"Planificada")&gt;0,"P",""))))</f>
        <v/>
      </c>
      <c r="Y102" s="27">
        <f>IF(OR(Y$3="",$A102=""),"",IF(COUNTIFS(Solicitudes!$A$3:$A$502,$A102,Solicitudes!$D$3:$D$502,"&lt;="&amp;Y$3,Solicitudes!$E$3:$E$502,"&gt;="&amp;Y$3,Solicitudes!$G$3:$G$502,"Aprobada",Solicitudes!$L$3:$L$502,"&lt;&gt;Licencia",Solicitudes!$L$3:$L$502,"&lt;&gt;Ausencia")&gt;0,"V",IF(COUNTIFS(Solicitudes!$A$3:$A$502,$A102,Solicitudes!$D$3:$D$502,"&lt;="&amp;Y$3,Solicitudes!$E$3:$E$502,"&gt;="&amp;Y$3,Solicitudes!$G$3:$G$502,"Aprobada",Solicitudes!$L$3:$L$502,"Licencia")+COUNTIFS(Solicitudes!$A$3:$A$502,$A102,Solicitudes!$D$3:$D$502,"&lt;="&amp;Y$3,Solicitudes!$E$3:$E$502,"&gt;="&amp;Y$3,Solicitudes!$G$3:$G$502,"Aprobada",Solicitudes!$L$3:$L$502,"Ausencia")&gt;0,"L",IF(COUNTIFS(Solicitudes!$A$3:$A$502,$A102,Solicitudes!$D$3:$D$502,"&lt;="&amp;Y$3,Solicitudes!$E$3:$E$502,"&gt;="&amp;Y$3,Solicitudes!$G$3:$G$502,"Solicitada")+COUNTIFS(Solicitudes!$A$3:$A$502,$A102,Solicitudes!$D$3:$D$502,"&lt;="&amp;Y$3,Solicitudes!$E$3:$E$502,"&gt;="&amp;Y$3,Solicitudes!$G$3:$G$502,"Planificada")&gt;0,"P",""))))</f>
        <v/>
      </c>
      <c r="Z102" s="27">
        <f>IF(OR(Z$3="",$A102=""),"",IF(COUNTIFS(Solicitudes!$A$3:$A$502,$A102,Solicitudes!$D$3:$D$502,"&lt;="&amp;Z$3,Solicitudes!$E$3:$E$502,"&gt;="&amp;Z$3,Solicitudes!$G$3:$G$502,"Aprobada",Solicitudes!$L$3:$L$502,"&lt;&gt;Licencia",Solicitudes!$L$3:$L$502,"&lt;&gt;Ausencia")&gt;0,"V",IF(COUNTIFS(Solicitudes!$A$3:$A$502,$A102,Solicitudes!$D$3:$D$502,"&lt;="&amp;Z$3,Solicitudes!$E$3:$E$502,"&gt;="&amp;Z$3,Solicitudes!$G$3:$G$502,"Aprobada",Solicitudes!$L$3:$L$502,"Licencia")+COUNTIFS(Solicitudes!$A$3:$A$502,$A102,Solicitudes!$D$3:$D$502,"&lt;="&amp;Z$3,Solicitudes!$E$3:$E$502,"&gt;="&amp;Z$3,Solicitudes!$G$3:$G$502,"Aprobada",Solicitudes!$L$3:$L$502,"Ausencia")&gt;0,"L",IF(COUNTIFS(Solicitudes!$A$3:$A$502,$A102,Solicitudes!$D$3:$D$502,"&lt;="&amp;Z$3,Solicitudes!$E$3:$E$502,"&gt;="&amp;Z$3,Solicitudes!$G$3:$G$502,"Solicitada")+COUNTIFS(Solicitudes!$A$3:$A$502,$A102,Solicitudes!$D$3:$D$502,"&lt;="&amp;Z$3,Solicitudes!$E$3:$E$502,"&gt;="&amp;Z$3,Solicitudes!$G$3:$G$502,"Planificada")&gt;0,"P",""))))</f>
        <v/>
      </c>
      <c r="AA102" s="27">
        <f>IF(OR(AA$3="",$A102=""),"",IF(COUNTIFS(Solicitudes!$A$3:$A$502,$A102,Solicitudes!$D$3:$D$502,"&lt;="&amp;AA$3,Solicitudes!$E$3:$E$502,"&gt;="&amp;AA$3,Solicitudes!$G$3:$G$502,"Aprobada",Solicitudes!$L$3:$L$502,"&lt;&gt;Licencia",Solicitudes!$L$3:$L$502,"&lt;&gt;Ausencia")&gt;0,"V",IF(COUNTIFS(Solicitudes!$A$3:$A$502,$A102,Solicitudes!$D$3:$D$502,"&lt;="&amp;AA$3,Solicitudes!$E$3:$E$502,"&gt;="&amp;AA$3,Solicitudes!$G$3:$G$502,"Aprobada",Solicitudes!$L$3:$L$502,"Licencia")+COUNTIFS(Solicitudes!$A$3:$A$502,$A102,Solicitudes!$D$3:$D$502,"&lt;="&amp;AA$3,Solicitudes!$E$3:$E$502,"&gt;="&amp;AA$3,Solicitudes!$G$3:$G$502,"Aprobada",Solicitudes!$L$3:$L$502,"Ausencia")&gt;0,"L",IF(COUNTIFS(Solicitudes!$A$3:$A$502,$A102,Solicitudes!$D$3:$D$502,"&lt;="&amp;AA$3,Solicitudes!$E$3:$E$502,"&gt;="&amp;AA$3,Solicitudes!$G$3:$G$502,"Solicitada")+COUNTIFS(Solicitudes!$A$3:$A$502,$A102,Solicitudes!$D$3:$D$502,"&lt;="&amp;AA$3,Solicitudes!$E$3:$E$502,"&gt;="&amp;AA$3,Solicitudes!$G$3:$G$502,"Planificada")&gt;0,"P",""))))</f>
        <v/>
      </c>
      <c r="AB102" s="27">
        <f>IF(OR(AB$3="",$A102=""),"",IF(COUNTIFS(Solicitudes!$A$3:$A$502,$A102,Solicitudes!$D$3:$D$502,"&lt;="&amp;AB$3,Solicitudes!$E$3:$E$502,"&gt;="&amp;AB$3,Solicitudes!$G$3:$G$502,"Aprobada",Solicitudes!$L$3:$L$502,"&lt;&gt;Licencia",Solicitudes!$L$3:$L$502,"&lt;&gt;Ausencia")&gt;0,"V",IF(COUNTIFS(Solicitudes!$A$3:$A$502,$A102,Solicitudes!$D$3:$D$502,"&lt;="&amp;AB$3,Solicitudes!$E$3:$E$502,"&gt;="&amp;AB$3,Solicitudes!$G$3:$G$502,"Aprobada",Solicitudes!$L$3:$L$502,"Licencia")+COUNTIFS(Solicitudes!$A$3:$A$502,$A102,Solicitudes!$D$3:$D$502,"&lt;="&amp;AB$3,Solicitudes!$E$3:$E$502,"&gt;="&amp;AB$3,Solicitudes!$G$3:$G$502,"Aprobada",Solicitudes!$L$3:$L$502,"Ausencia")&gt;0,"L",IF(COUNTIFS(Solicitudes!$A$3:$A$502,$A102,Solicitudes!$D$3:$D$502,"&lt;="&amp;AB$3,Solicitudes!$E$3:$E$502,"&gt;="&amp;AB$3,Solicitudes!$G$3:$G$502,"Solicitada")+COUNTIFS(Solicitudes!$A$3:$A$502,$A102,Solicitudes!$D$3:$D$502,"&lt;="&amp;AB$3,Solicitudes!$E$3:$E$502,"&gt;="&amp;AB$3,Solicitudes!$G$3:$G$502,"Planificada")&gt;0,"P",""))))</f>
        <v/>
      </c>
      <c r="AC102" s="27">
        <f>IF(OR(AC$3="",$A102=""),"",IF(COUNTIFS(Solicitudes!$A$3:$A$502,$A102,Solicitudes!$D$3:$D$502,"&lt;="&amp;AC$3,Solicitudes!$E$3:$E$502,"&gt;="&amp;AC$3,Solicitudes!$G$3:$G$502,"Aprobada",Solicitudes!$L$3:$L$502,"&lt;&gt;Licencia",Solicitudes!$L$3:$L$502,"&lt;&gt;Ausencia")&gt;0,"V",IF(COUNTIFS(Solicitudes!$A$3:$A$502,$A102,Solicitudes!$D$3:$D$502,"&lt;="&amp;AC$3,Solicitudes!$E$3:$E$502,"&gt;="&amp;AC$3,Solicitudes!$G$3:$G$502,"Aprobada",Solicitudes!$L$3:$L$502,"Licencia")+COUNTIFS(Solicitudes!$A$3:$A$502,$A102,Solicitudes!$D$3:$D$502,"&lt;="&amp;AC$3,Solicitudes!$E$3:$E$502,"&gt;="&amp;AC$3,Solicitudes!$G$3:$G$502,"Aprobada",Solicitudes!$L$3:$L$502,"Ausencia")&gt;0,"L",IF(COUNTIFS(Solicitudes!$A$3:$A$502,$A102,Solicitudes!$D$3:$D$502,"&lt;="&amp;AC$3,Solicitudes!$E$3:$E$502,"&gt;="&amp;AC$3,Solicitudes!$G$3:$G$502,"Solicitada")+COUNTIFS(Solicitudes!$A$3:$A$502,$A102,Solicitudes!$D$3:$D$502,"&lt;="&amp;AC$3,Solicitudes!$E$3:$E$502,"&gt;="&amp;AC$3,Solicitudes!$G$3:$G$502,"Planificada")&gt;0,"P",""))))</f>
        <v/>
      </c>
      <c r="AD102" s="27">
        <f>IF(OR(AD$3="",$A102=""),"",IF(COUNTIFS(Solicitudes!$A$3:$A$502,$A102,Solicitudes!$D$3:$D$502,"&lt;="&amp;AD$3,Solicitudes!$E$3:$E$502,"&gt;="&amp;AD$3,Solicitudes!$G$3:$G$502,"Aprobada",Solicitudes!$L$3:$L$502,"&lt;&gt;Licencia",Solicitudes!$L$3:$L$502,"&lt;&gt;Ausencia")&gt;0,"V",IF(COUNTIFS(Solicitudes!$A$3:$A$502,$A102,Solicitudes!$D$3:$D$502,"&lt;="&amp;AD$3,Solicitudes!$E$3:$E$502,"&gt;="&amp;AD$3,Solicitudes!$G$3:$G$502,"Aprobada",Solicitudes!$L$3:$L$502,"Licencia")+COUNTIFS(Solicitudes!$A$3:$A$502,$A102,Solicitudes!$D$3:$D$502,"&lt;="&amp;AD$3,Solicitudes!$E$3:$E$502,"&gt;="&amp;AD$3,Solicitudes!$G$3:$G$502,"Aprobada",Solicitudes!$L$3:$L$502,"Ausencia")&gt;0,"L",IF(COUNTIFS(Solicitudes!$A$3:$A$502,$A102,Solicitudes!$D$3:$D$502,"&lt;="&amp;AD$3,Solicitudes!$E$3:$E$502,"&gt;="&amp;AD$3,Solicitudes!$G$3:$G$502,"Solicitada")+COUNTIFS(Solicitudes!$A$3:$A$502,$A102,Solicitudes!$D$3:$D$502,"&lt;="&amp;AD$3,Solicitudes!$E$3:$E$502,"&gt;="&amp;AD$3,Solicitudes!$G$3:$G$502,"Planificada")&gt;0,"P",""))))</f>
        <v/>
      </c>
      <c r="AE102" s="27">
        <f>IF(OR(AE$3="",$A102=""),"",IF(COUNTIFS(Solicitudes!$A$3:$A$502,$A102,Solicitudes!$D$3:$D$502,"&lt;="&amp;AE$3,Solicitudes!$E$3:$E$502,"&gt;="&amp;AE$3,Solicitudes!$G$3:$G$502,"Aprobada",Solicitudes!$L$3:$L$502,"&lt;&gt;Licencia",Solicitudes!$L$3:$L$502,"&lt;&gt;Ausencia")&gt;0,"V",IF(COUNTIFS(Solicitudes!$A$3:$A$502,$A102,Solicitudes!$D$3:$D$502,"&lt;="&amp;AE$3,Solicitudes!$E$3:$E$502,"&gt;="&amp;AE$3,Solicitudes!$G$3:$G$502,"Aprobada",Solicitudes!$L$3:$L$502,"Licencia")+COUNTIFS(Solicitudes!$A$3:$A$502,$A102,Solicitudes!$D$3:$D$502,"&lt;="&amp;AE$3,Solicitudes!$E$3:$E$502,"&gt;="&amp;AE$3,Solicitudes!$G$3:$G$502,"Aprobada",Solicitudes!$L$3:$L$502,"Ausencia")&gt;0,"L",IF(COUNTIFS(Solicitudes!$A$3:$A$502,$A102,Solicitudes!$D$3:$D$502,"&lt;="&amp;AE$3,Solicitudes!$E$3:$E$502,"&gt;="&amp;AE$3,Solicitudes!$G$3:$G$502,"Solicitada")+COUNTIFS(Solicitudes!$A$3:$A$502,$A102,Solicitudes!$D$3:$D$502,"&lt;="&amp;AE$3,Solicitudes!$E$3:$E$502,"&gt;="&amp;AE$3,Solicitudes!$G$3:$G$502,"Planificada")&gt;0,"P",""))))</f>
        <v/>
      </c>
      <c r="AF102" s="27">
        <f>IF(OR(AF$3="",$A102=""),"",IF(COUNTIFS(Solicitudes!$A$3:$A$502,$A102,Solicitudes!$D$3:$D$502,"&lt;="&amp;AF$3,Solicitudes!$E$3:$E$502,"&gt;="&amp;AF$3,Solicitudes!$G$3:$G$502,"Aprobada",Solicitudes!$L$3:$L$502,"&lt;&gt;Licencia",Solicitudes!$L$3:$L$502,"&lt;&gt;Ausencia")&gt;0,"V",IF(COUNTIFS(Solicitudes!$A$3:$A$502,$A102,Solicitudes!$D$3:$D$502,"&lt;="&amp;AF$3,Solicitudes!$E$3:$E$502,"&gt;="&amp;AF$3,Solicitudes!$G$3:$G$502,"Aprobada",Solicitudes!$L$3:$L$502,"Licencia")+COUNTIFS(Solicitudes!$A$3:$A$502,$A102,Solicitudes!$D$3:$D$502,"&lt;="&amp;AF$3,Solicitudes!$E$3:$E$502,"&gt;="&amp;AF$3,Solicitudes!$G$3:$G$502,"Aprobada",Solicitudes!$L$3:$L$502,"Ausencia")&gt;0,"L",IF(COUNTIFS(Solicitudes!$A$3:$A$502,$A102,Solicitudes!$D$3:$D$502,"&lt;="&amp;AF$3,Solicitudes!$E$3:$E$502,"&gt;="&amp;AF$3,Solicitudes!$G$3:$G$502,"Solicitada")+COUNTIFS(Solicitudes!$A$3:$A$502,$A102,Solicitudes!$D$3:$D$502,"&lt;="&amp;AF$3,Solicitudes!$E$3:$E$502,"&gt;="&amp;AF$3,Solicitudes!$G$3:$G$502,"Planificada")&gt;0,"P",""))))</f>
        <v/>
      </c>
      <c r="AG102" s="27">
        <f>IF(OR(AG$3="",$A102=""),"",IF(COUNTIFS(Solicitudes!$A$3:$A$502,$A102,Solicitudes!$D$3:$D$502,"&lt;="&amp;AG$3,Solicitudes!$E$3:$E$502,"&gt;="&amp;AG$3,Solicitudes!$G$3:$G$502,"Aprobada",Solicitudes!$L$3:$L$502,"&lt;&gt;Licencia",Solicitudes!$L$3:$L$502,"&lt;&gt;Ausencia")&gt;0,"V",IF(COUNTIFS(Solicitudes!$A$3:$A$502,$A102,Solicitudes!$D$3:$D$502,"&lt;="&amp;AG$3,Solicitudes!$E$3:$E$502,"&gt;="&amp;AG$3,Solicitudes!$G$3:$G$502,"Aprobada",Solicitudes!$L$3:$L$502,"Licencia")+COUNTIFS(Solicitudes!$A$3:$A$502,$A102,Solicitudes!$D$3:$D$502,"&lt;="&amp;AG$3,Solicitudes!$E$3:$E$502,"&gt;="&amp;AG$3,Solicitudes!$G$3:$G$502,"Aprobada",Solicitudes!$L$3:$L$502,"Ausencia")&gt;0,"L",IF(COUNTIFS(Solicitudes!$A$3:$A$502,$A102,Solicitudes!$D$3:$D$502,"&lt;="&amp;AG$3,Solicitudes!$E$3:$E$502,"&gt;="&amp;AG$3,Solicitudes!$G$3:$G$502,"Solicitada")+COUNTIFS(Solicitudes!$A$3:$A$502,$A102,Solicitudes!$D$3:$D$502,"&lt;="&amp;AG$3,Solicitudes!$E$3:$E$502,"&gt;="&amp;AG$3,Solicitudes!$G$3:$G$502,"Planificada")&gt;0,"P",""))))</f>
        <v/>
      </c>
    </row>
    <row r="103">
      <c r="A103">
        <f>IF(Saldos!A103="","",Saldos!A103)</f>
        <v/>
      </c>
      <c r="B103">
        <f>IF(A103="","",Saldos!B103)</f>
        <v/>
      </c>
      <c r="C103" s="27">
        <f>IF(OR(C$3="",$A103=""),"",IF(COUNTIFS(Solicitudes!$A$3:$A$502,$A103,Solicitudes!$D$3:$D$502,"&lt;="&amp;C$3,Solicitudes!$E$3:$E$502,"&gt;="&amp;C$3,Solicitudes!$G$3:$G$502,"Aprobada",Solicitudes!$L$3:$L$502,"&lt;&gt;Licencia",Solicitudes!$L$3:$L$502,"&lt;&gt;Ausencia")&gt;0,"V",IF(COUNTIFS(Solicitudes!$A$3:$A$502,$A103,Solicitudes!$D$3:$D$502,"&lt;="&amp;C$3,Solicitudes!$E$3:$E$502,"&gt;="&amp;C$3,Solicitudes!$G$3:$G$502,"Aprobada",Solicitudes!$L$3:$L$502,"Licencia")+COUNTIFS(Solicitudes!$A$3:$A$502,$A103,Solicitudes!$D$3:$D$502,"&lt;="&amp;C$3,Solicitudes!$E$3:$E$502,"&gt;="&amp;C$3,Solicitudes!$G$3:$G$502,"Aprobada",Solicitudes!$L$3:$L$502,"Ausencia")&gt;0,"L",IF(COUNTIFS(Solicitudes!$A$3:$A$502,$A103,Solicitudes!$D$3:$D$502,"&lt;="&amp;C$3,Solicitudes!$E$3:$E$502,"&gt;="&amp;C$3,Solicitudes!$G$3:$G$502,"Solicitada")+COUNTIFS(Solicitudes!$A$3:$A$502,$A103,Solicitudes!$D$3:$D$502,"&lt;="&amp;C$3,Solicitudes!$E$3:$E$502,"&gt;="&amp;C$3,Solicitudes!$G$3:$G$502,"Planificada")&gt;0,"P",""))))</f>
        <v/>
      </c>
      <c r="D103" s="27">
        <f>IF(OR(D$3="",$A103=""),"",IF(COUNTIFS(Solicitudes!$A$3:$A$502,$A103,Solicitudes!$D$3:$D$502,"&lt;="&amp;D$3,Solicitudes!$E$3:$E$502,"&gt;="&amp;D$3,Solicitudes!$G$3:$G$502,"Aprobada",Solicitudes!$L$3:$L$502,"&lt;&gt;Licencia",Solicitudes!$L$3:$L$502,"&lt;&gt;Ausencia")&gt;0,"V",IF(COUNTIFS(Solicitudes!$A$3:$A$502,$A103,Solicitudes!$D$3:$D$502,"&lt;="&amp;D$3,Solicitudes!$E$3:$E$502,"&gt;="&amp;D$3,Solicitudes!$G$3:$G$502,"Aprobada",Solicitudes!$L$3:$L$502,"Licencia")+COUNTIFS(Solicitudes!$A$3:$A$502,$A103,Solicitudes!$D$3:$D$502,"&lt;="&amp;D$3,Solicitudes!$E$3:$E$502,"&gt;="&amp;D$3,Solicitudes!$G$3:$G$502,"Aprobada",Solicitudes!$L$3:$L$502,"Ausencia")&gt;0,"L",IF(COUNTIFS(Solicitudes!$A$3:$A$502,$A103,Solicitudes!$D$3:$D$502,"&lt;="&amp;D$3,Solicitudes!$E$3:$E$502,"&gt;="&amp;D$3,Solicitudes!$G$3:$G$502,"Solicitada")+COUNTIFS(Solicitudes!$A$3:$A$502,$A103,Solicitudes!$D$3:$D$502,"&lt;="&amp;D$3,Solicitudes!$E$3:$E$502,"&gt;="&amp;D$3,Solicitudes!$G$3:$G$502,"Planificada")&gt;0,"P",""))))</f>
        <v/>
      </c>
      <c r="E103" s="27">
        <f>IF(OR(E$3="",$A103=""),"",IF(COUNTIFS(Solicitudes!$A$3:$A$502,$A103,Solicitudes!$D$3:$D$502,"&lt;="&amp;E$3,Solicitudes!$E$3:$E$502,"&gt;="&amp;E$3,Solicitudes!$G$3:$G$502,"Aprobada",Solicitudes!$L$3:$L$502,"&lt;&gt;Licencia",Solicitudes!$L$3:$L$502,"&lt;&gt;Ausencia")&gt;0,"V",IF(COUNTIFS(Solicitudes!$A$3:$A$502,$A103,Solicitudes!$D$3:$D$502,"&lt;="&amp;E$3,Solicitudes!$E$3:$E$502,"&gt;="&amp;E$3,Solicitudes!$G$3:$G$502,"Aprobada",Solicitudes!$L$3:$L$502,"Licencia")+COUNTIFS(Solicitudes!$A$3:$A$502,$A103,Solicitudes!$D$3:$D$502,"&lt;="&amp;E$3,Solicitudes!$E$3:$E$502,"&gt;="&amp;E$3,Solicitudes!$G$3:$G$502,"Aprobada",Solicitudes!$L$3:$L$502,"Ausencia")&gt;0,"L",IF(COUNTIFS(Solicitudes!$A$3:$A$502,$A103,Solicitudes!$D$3:$D$502,"&lt;="&amp;E$3,Solicitudes!$E$3:$E$502,"&gt;="&amp;E$3,Solicitudes!$G$3:$G$502,"Solicitada")+COUNTIFS(Solicitudes!$A$3:$A$502,$A103,Solicitudes!$D$3:$D$502,"&lt;="&amp;E$3,Solicitudes!$E$3:$E$502,"&gt;="&amp;E$3,Solicitudes!$G$3:$G$502,"Planificada")&gt;0,"P",""))))</f>
        <v/>
      </c>
      <c r="F103" s="27">
        <f>IF(OR(F$3="",$A103=""),"",IF(COUNTIFS(Solicitudes!$A$3:$A$502,$A103,Solicitudes!$D$3:$D$502,"&lt;="&amp;F$3,Solicitudes!$E$3:$E$502,"&gt;="&amp;F$3,Solicitudes!$G$3:$G$502,"Aprobada",Solicitudes!$L$3:$L$502,"&lt;&gt;Licencia",Solicitudes!$L$3:$L$502,"&lt;&gt;Ausencia")&gt;0,"V",IF(COUNTIFS(Solicitudes!$A$3:$A$502,$A103,Solicitudes!$D$3:$D$502,"&lt;="&amp;F$3,Solicitudes!$E$3:$E$502,"&gt;="&amp;F$3,Solicitudes!$G$3:$G$502,"Aprobada",Solicitudes!$L$3:$L$502,"Licencia")+COUNTIFS(Solicitudes!$A$3:$A$502,$A103,Solicitudes!$D$3:$D$502,"&lt;="&amp;F$3,Solicitudes!$E$3:$E$502,"&gt;="&amp;F$3,Solicitudes!$G$3:$G$502,"Aprobada",Solicitudes!$L$3:$L$502,"Ausencia")&gt;0,"L",IF(COUNTIFS(Solicitudes!$A$3:$A$502,$A103,Solicitudes!$D$3:$D$502,"&lt;="&amp;F$3,Solicitudes!$E$3:$E$502,"&gt;="&amp;F$3,Solicitudes!$G$3:$G$502,"Solicitada")+COUNTIFS(Solicitudes!$A$3:$A$502,$A103,Solicitudes!$D$3:$D$502,"&lt;="&amp;F$3,Solicitudes!$E$3:$E$502,"&gt;="&amp;F$3,Solicitudes!$G$3:$G$502,"Planificada")&gt;0,"P",""))))</f>
        <v/>
      </c>
      <c r="G103" s="27">
        <f>IF(OR(G$3="",$A103=""),"",IF(COUNTIFS(Solicitudes!$A$3:$A$502,$A103,Solicitudes!$D$3:$D$502,"&lt;="&amp;G$3,Solicitudes!$E$3:$E$502,"&gt;="&amp;G$3,Solicitudes!$G$3:$G$502,"Aprobada",Solicitudes!$L$3:$L$502,"&lt;&gt;Licencia",Solicitudes!$L$3:$L$502,"&lt;&gt;Ausencia")&gt;0,"V",IF(COUNTIFS(Solicitudes!$A$3:$A$502,$A103,Solicitudes!$D$3:$D$502,"&lt;="&amp;G$3,Solicitudes!$E$3:$E$502,"&gt;="&amp;G$3,Solicitudes!$G$3:$G$502,"Aprobada",Solicitudes!$L$3:$L$502,"Licencia")+COUNTIFS(Solicitudes!$A$3:$A$502,$A103,Solicitudes!$D$3:$D$502,"&lt;="&amp;G$3,Solicitudes!$E$3:$E$502,"&gt;="&amp;G$3,Solicitudes!$G$3:$G$502,"Aprobada",Solicitudes!$L$3:$L$502,"Ausencia")&gt;0,"L",IF(COUNTIFS(Solicitudes!$A$3:$A$502,$A103,Solicitudes!$D$3:$D$502,"&lt;="&amp;G$3,Solicitudes!$E$3:$E$502,"&gt;="&amp;G$3,Solicitudes!$G$3:$G$502,"Solicitada")+COUNTIFS(Solicitudes!$A$3:$A$502,$A103,Solicitudes!$D$3:$D$502,"&lt;="&amp;G$3,Solicitudes!$E$3:$E$502,"&gt;="&amp;G$3,Solicitudes!$G$3:$G$502,"Planificada")&gt;0,"P",""))))</f>
        <v/>
      </c>
      <c r="H103" s="27">
        <f>IF(OR(H$3="",$A103=""),"",IF(COUNTIFS(Solicitudes!$A$3:$A$502,$A103,Solicitudes!$D$3:$D$502,"&lt;="&amp;H$3,Solicitudes!$E$3:$E$502,"&gt;="&amp;H$3,Solicitudes!$G$3:$G$502,"Aprobada",Solicitudes!$L$3:$L$502,"&lt;&gt;Licencia",Solicitudes!$L$3:$L$502,"&lt;&gt;Ausencia")&gt;0,"V",IF(COUNTIFS(Solicitudes!$A$3:$A$502,$A103,Solicitudes!$D$3:$D$502,"&lt;="&amp;H$3,Solicitudes!$E$3:$E$502,"&gt;="&amp;H$3,Solicitudes!$G$3:$G$502,"Aprobada",Solicitudes!$L$3:$L$502,"Licencia")+COUNTIFS(Solicitudes!$A$3:$A$502,$A103,Solicitudes!$D$3:$D$502,"&lt;="&amp;H$3,Solicitudes!$E$3:$E$502,"&gt;="&amp;H$3,Solicitudes!$G$3:$G$502,"Aprobada",Solicitudes!$L$3:$L$502,"Ausencia")&gt;0,"L",IF(COUNTIFS(Solicitudes!$A$3:$A$502,$A103,Solicitudes!$D$3:$D$502,"&lt;="&amp;H$3,Solicitudes!$E$3:$E$502,"&gt;="&amp;H$3,Solicitudes!$G$3:$G$502,"Solicitada")+COUNTIFS(Solicitudes!$A$3:$A$502,$A103,Solicitudes!$D$3:$D$502,"&lt;="&amp;H$3,Solicitudes!$E$3:$E$502,"&gt;="&amp;H$3,Solicitudes!$G$3:$G$502,"Planificada")&gt;0,"P",""))))</f>
        <v/>
      </c>
      <c r="I103" s="27">
        <f>IF(OR(I$3="",$A103=""),"",IF(COUNTIFS(Solicitudes!$A$3:$A$502,$A103,Solicitudes!$D$3:$D$502,"&lt;="&amp;I$3,Solicitudes!$E$3:$E$502,"&gt;="&amp;I$3,Solicitudes!$G$3:$G$502,"Aprobada",Solicitudes!$L$3:$L$502,"&lt;&gt;Licencia",Solicitudes!$L$3:$L$502,"&lt;&gt;Ausencia")&gt;0,"V",IF(COUNTIFS(Solicitudes!$A$3:$A$502,$A103,Solicitudes!$D$3:$D$502,"&lt;="&amp;I$3,Solicitudes!$E$3:$E$502,"&gt;="&amp;I$3,Solicitudes!$G$3:$G$502,"Aprobada",Solicitudes!$L$3:$L$502,"Licencia")+COUNTIFS(Solicitudes!$A$3:$A$502,$A103,Solicitudes!$D$3:$D$502,"&lt;="&amp;I$3,Solicitudes!$E$3:$E$502,"&gt;="&amp;I$3,Solicitudes!$G$3:$G$502,"Aprobada",Solicitudes!$L$3:$L$502,"Ausencia")&gt;0,"L",IF(COUNTIFS(Solicitudes!$A$3:$A$502,$A103,Solicitudes!$D$3:$D$502,"&lt;="&amp;I$3,Solicitudes!$E$3:$E$502,"&gt;="&amp;I$3,Solicitudes!$G$3:$G$502,"Solicitada")+COUNTIFS(Solicitudes!$A$3:$A$502,$A103,Solicitudes!$D$3:$D$502,"&lt;="&amp;I$3,Solicitudes!$E$3:$E$502,"&gt;="&amp;I$3,Solicitudes!$G$3:$G$502,"Planificada")&gt;0,"P",""))))</f>
        <v/>
      </c>
      <c r="J103" s="27">
        <f>IF(OR(J$3="",$A103=""),"",IF(COUNTIFS(Solicitudes!$A$3:$A$502,$A103,Solicitudes!$D$3:$D$502,"&lt;="&amp;J$3,Solicitudes!$E$3:$E$502,"&gt;="&amp;J$3,Solicitudes!$G$3:$G$502,"Aprobada",Solicitudes!$L$3:$L$502,"&lt;&gt;Licencia",Solicitudes!$L$3:$L$502,"&lt;&gt;Ausencia")&gt;0,"V",IF(COUNTIFS(Solicitudes!$A$3:$A$502,$A103,Solicitudes!$D$3:$D$502,"&lt;="&amp;J$3,Solicitudes!$E$3:$E$502,"&gt;="&amp;J$3,Solicitudes!$G$3:$G$502,"Aprobada",Solicitudes!$L$3:$L$502,"Licencia")+COUNTIFS(Solicitudes!$A$3:$A$502,$A103,Solicitudes!$D$3:$D$502,"&lt;="&amp;J$3,Solicitudes!$E$3:$E$502,"&gt;="&amp;J$3,Solicitudes!$G$3:$G$502,"Aprobada",Solicitudes!$L$3:$L$502,"Ausencia")&gt;0,"L",IF(COUNTIFS(Solicitudes!$A$3:$A$502,$A103,Solicitudes!$D$3:$D$502,"&lt;="&amp;J$3,Solicitudes!$E$3:$E$502,"&gt;="&amp;J$3,Solicitudes!$G$3:$G$502,"Solicitada")+COUNTIFS(Solicitudes!$A$3:$A$502,$A103,Solicitudes!$D$3:$D$502,"&lt;="&amp;J$3,Solicitudes!$E$3:$E$502,"&gt;="&amp;J$3,Solicitudes!$G$3:$G$502,"Planificada")&gt;0,"P",""))))</f>
        <v/>
      </c>
      <c r="K103" s="27">
        <f>IF(OR(K$3="",$A103=""),"",IF(COUNTIFS(Solicitudes!$A$3:$A$502,$A103,Solicitudes!$D$3:$D$502,"&lt;="&amp;K$3,Solicitudes!$E$3:$E$502,"&gt;="&amp;K$3,Solicitudes!$G$3:$G$502,"Aprobada",Solicitudes!$L$3:$L$502,"&lt;&gt;Licencia",Solicitudes!$L$3:$L$502,"&lt;&gt;Ausencia")&gt;0,"V",IF(COUNTIFS(Solicitudes!$A$3:$A$502,$A103,Solicitudes!$D$3:$D$502,"&lt;="&amp;K$3,Solicitudes!$E$3:$E$502,"&gt;="&amp;K$3,Solicitudes!$G$3:$G$502,"Aprobada",Solicitudes!$L$3:$L$502,"Licencia")+COUNTIFS(Solicitudes!$A$3:$A$502,$A103,Solicitudes!$D$3:$D$502,"&lt;="&amp;K$3,Solicitudes!$E$3:$E$502,"&gt;="&amp;K$3,Solicitudes!$G$3:$G$502,"Aprobada",Solicitudes!$L$3:$L$502,"Ausencia")&gt;0,"L",IF(COUNTIFS(Solicitudes!$A$3:$A$502,$A103,Solicitudes!$D$3:$D$502,"&lt;="&amp;K$3,Solicitudes!$E$3:$E$502,"&gt;="&amp;K$3,Solicitudes!$G$3:$G$502,"Solicitada")+COUNTIFS(Solicitudes!$A$3:$A$502,$A103,Solicitudes!$D$3:$D$502,"&lt;="&amp;K$3,Solicitudes!$E$3:$E$502,"&gt;="&amp;K$3,Solicitudes!$G$3:$G$502,"Planificada")&gt;0,"P",""))))</f>
        <v/>
      </c>
      <c r="L103" s="27">
        <f>IF(OR(L$3="",$A103=""),"",IF(COUNTIFS(Solicitudes!$A$3:$A$502,$A103,Solicitudes!$D$3:$D$502,"&lt;="&amp;L$3,Solicitudes!$E$3:$E$502,"&gt;="&amp;L$3,Solicitudes!$G$3:$G$502,"Aprobada",Solicitudes!$L$3:$L$502,"&lt;&gt;Licencia",Solicitudes!$L$3:$L$502,"&lt;&gt;Ausencia")&gt;0,"V",IF(COUNTIFS(Solicitudes!$A$3:$A$502,$A103,Solicitudes!$D$3:$D$502,"&lt;="&amp;L$3,Solicitudes!$E$3:$E$502,"&gt;="&amp;L$3,Solicitudes!$G$3:$G$502,"Aprobada",Solicitudes!$L$3:$L$502,"Licencia")+COUNTIFS(Solicitudes!$A$3:$A$502,$A103,Solicitudes!$D$3:$D$502,"&lt;="&amp;L$3,Solicitudes!$E$3:$E$502,"&gt;="&amp;L$3,Solicitudes!$G$3:$G$502,"Aprobada",Solicitudes!$L$3:$L$502,"Ausencia")&gt;0,"L",IF(COUNTIFS(Solicitudes!$A$3:$A$502,$A103,Solicitudes!$D$3:$D$502,"&lt;="&amp;L$3,Solicitudes!$E$3:$E$502,"&gt;="&amp;L$3,Solicitudes!$G$3:$G$502,"Solicitada")+COUNTIFS(Solicitudes!$A$3:$A$502,$A103,Solicitudes!$D$3:$D$502,"&lt;="&amp;L$3,Solicitudes!$E$3:$E$502,"&gt;="&amp;L$3,Solicitudes!$G$3:$G$502,"Planificada")&gt;0,"P",""))))</f>
        <v/>
      </c>
      <c r="M103" s="27">
        <f>IF(OR(M$3="",$A103=""),"",IF(COUNTIFS(Solicitudes!$A$3:$A$502,$A103,Solicitudes!$D$3:$D$502,"&lt;="&amp;M$3,Solicitudes!$E$3:$E$502,"&gt;="&amp;M$3,Solicitudes!$G$3:$G$502,"Aprobada",Solicitudes!$L$3:$L$502,"&lt;&gt;Licencia",Solicitudes!$L$3:$L$502,"&lt;&gt;Ausencia")&gt;0,"V",IF(COUNTIFS(Solicitudes!$A$3:$A$502,$A103,Solicitudes!$D$3:$D$502,"&lt;="&amp;M$3,Solicitudes!$E$3:$E$502,"&gt;="&amp;M$3,Solicitudes!$G$3:$G$502,"Aprobada",Solicitudes!$L$3:$L$502,"Licencia")+COUNTIFS(Solicitudes!$A$3:$A$502,$A103,Solicitudes!$D$3:$D$502,"&lt;="&amp;M$3,Solicitudes!$E$3:$E$502,"&gt;="&amp;M$3,Solicitudes!$G$3:$G$502,"Aprobada",Solicitudes!$L$3:$L$502,"Ausencia")&gt;0,"L",IF(COUNTIFS(Solicitudes!$A$3:$A$502,$A103,Solicitudes!$D$3:$D$502,"&lt;="&amp;M$3,Solicitudes!$E$3:$E$502,"&gt;="&amp;M$3,Solicitudes!$G$3:$G$502,"Solicitada")+COUNTIFS(Solicitudes!$A$3:$A$502,$A103,Solicitudes!$D$3:$D$502,"&lt;="&amp;M$3,Solicitudes!$E$3:$E$502,"&gt;="&amp;M$3,Solicitudes!$G$3:$G$502,"Planificada")&gt;0,"P",""))))</f>
        <v/>
      </c>
      <c r="N103" s="27">
        <f>IF(OR(N$3="",$A103=""),"",IF(COUNTIFS(Solicitudes!$A$3:$A$502,$A103,Solicitudes!$D$3:$D$502,"&lt;="&amp;N$3,Solicitudes!$E$3:$E$502,"&gt;="&amp;N$3,Solicitudes!$G$3:$G$502,"Aprobada",Solicitudes!$L$3:$L$502,"&lt;&gt;Licencia",Solicitudes!$L$3:$L$502,"&lt;&gt;Ausencia")&gt;0,"V",IF(COUNTIFS(Solicitudes!$A$3:$A$502,$A103,Solicitudes!$D$3:$D$502,"&lt;="&amp;N$3,Solicitudes!$E$3:$E$502,"&gt;="&amp;N$3,Solicitudes!$G$3:$G$502,"Aprobada",Solicitudes!$L$3:$L$502,"Licencia")+COUNTIFS(Solicitudes!$A$3:$A$502,$A103,Solicitudes!$D$3:$D$502,"&lt;="&amp;N$3,Solicitudes!$E$3:$E$502,"&gt;="&amp;N$3,Solicitudes!$G$3:$G$502,"Aprobada",Solicitudes!$L$3:$L$502,"Ausencia")&gt;0,"L",IF(COUNTIFS(Solicitudes!$A$3:$A$502,$A103,Solicitudes!$D$3:$D$502,"&lt;="&amp;N$3,Solicitudes!$E$3:$E$502,"&gt;="&amp;N$3,Solicitudes!$G$3:$G$502,"Solicitada")+COUNTIFS(Solicitudes!$A$3:$A$502,$A103,Solicitudes!$D$3:$D$502,"&lt;="&amp;N$3,Solicitudes!$E$3:$E$502,"&gt;="&amp;N$3,Solicitudes!$G$3:$G$502,"Planificada")&gt;0,"P",""))))</f>
        <v/>
      </c>
      <c r="O103" s="27">
        <f>IF(OR(O$3="",$A103=""),"",IF(COUNTIFS(Solicitudes!$A$3:$A$502,$A103,Solicitudes!$D$3:$D$502,"&lt;="&amp;O$3,Solicitudes!$E$3:$E$502,"&gt;="&amp;O$3,Solicitudes!$G$3:$G$502,"Aprobada",Solicitudes!$L$3:$L$502,"&lt;&gt;Licencia",Solicitudes!$L$3:$L$502,"&lt;&gt;Ausencia")&gt;0,"V",IF(COUNTIFS(Solicitudes!$A$3:$A$502,$A103,Solicitudes!$D$3:$D$502,"&lt;="&amp;O$3,Solicitudes!$E$3:$E$502,"&gt;="&amp;O$3,Solicitudes!$G$3:$G$502,"Aprobada",Solicitudes!$L$3:$L$502,"Licencia")+COUNTIFS(Solicitudes!$A$3:$A$502,$A103,Solicitudes!$D$3:$D$502,"&lt;="&amp;O$3,Solicitudes!$E$3:$E$502,"&gt;="&amp;O$3,Solicitudes!$G$3:$G$502,"Aprobada",Solicitudes!$L$3:$L$502,"Ausencia")&gt;0,"L",IF(COUNTIFS(Solicitudes!$A$3:$A$502,$A103,Solicitudes!$D$3:$D$502,"&lt;="&amp;O$3,Solicitudes!$E$3:$E$502,"&gt;="&amp;O$3,Solicitudes!$G$3:$G$502,"Solicitada")+COUNTIFS(Solicitudes!$A$3:$A$502,$A103,Solicitudes!$D$3:$D$502,"&lt;="&amp;O$3,Solicitudes!$E$3:$E$502,"&gt;="&amp;O$3,Solicitudes!$G$3:$G$502,"Planificada")&gt;0,"P",""))))</f>
        <v/>
      </c>
      <c r="P103" s="27">
        <f>IF(OR(P$3="",$A103=""),"",IF(COUNTIFS(Solicitudes!$A$3:$A$502,$A103,Solicitudes!$D$3:$D$502,"&lt;="&amp;P$3,Solicitudes!$E$3:$E$502,"&gt;="&amp;P$3,Solicitudes!$G$3:$G$502,"Aprobada",Solicitudes!$L$3:$L$502,"&lt;&gt;Licencia",Solicitudes!$L$3:$L$502,"&lt;&gt;Ausencia")&gt;0,"V",IF(COUNTIFS(Solicitudes!$A$3:$A$502,$A103,Solicitudes!$D$3:$D$502,"&lt;="&amp;P$3,Solicitudes!$E$3:$E$502,"&gt;="&amp;P$3,Solicitudes!$G$3:$G$502,"Aprobada",Solicitudes!$L$3:$L$502,"Licencia")+COUNTIFS(Solicitudes!$A$3:$A$502,$A103,Solicitudes!$D$3:$D$502,"&lt;="&amp;P$3,Solicitudes!$E$3:$E$502,"&gt;="&amp;P$3,Solicitudes!$G$3:$G$502,"Aprobada",Solicitudes!$L$3:$L$502,"Ausencia")&gt;0,"L",IF(COUNTIFS(Solicitudes!$A$3:$A$502,$A103,Solicitudes!$D$3:$D$502,"&lt;="&amp;P$3,Solicitudes!$E$3:$E$502,"&gt;="&amp;P$3,Solicitudes!$G$3:$G$502,"Solicitada")+COUNTIFS(Solicitudes!$A$3:$A$502,$A103,Solicitudes!$D$3:$D$502,"&lt;="&amp;P$3,Solicitudes!$E$3:$E$502,"&gt;="&amp;P$3,Solicitudes!$G$3:$G$502,"Planificada")&gt;0,"P",""))))</f>
        <v/>
      </c>
      <c r="Q103" s="27">
        <f>IF(OR(Q$3="",$A103=""),"",IF(COUNTIFS(Solicitudes!$A$3:$A$502,$A103,Solicitudes!$D$3:$D$502,"&lt;="&amp;Q$3,Solicitudes!$E$3:$E$502,"&gt;="&amp;Q$3,Solicitudes!$G$3:$G$502,"Aprobada",Solicitudes!$L$3:$L$502,"&lt;&gt;Licencia",Solicitudes!$L$3:$L$502,"&lt;&gt;Ausencia")&gt;0,"V",IF(COUNTIFS(Solicitudes!$A$3:$A$502,$A103,Solicitudes!$D$3:$D$502,"&lt;="&amp;Q$3,Solicitudes!$E$3:$E$502,"&gt;="&amp;Q$3,Solicitudes!$G$3:$G$502,"Aprobada",Solicitudes!$L$3:$L$502,"Licencia")+COUNTIFS(Solicitudes!$A$3:$A$502,$A103,Solicitudes!$D$3:$D$502,"&lt;="&amp;Q$3,Solicitudes!$E$3:$E$502,"&gt;="&amp;Q$3,Solicitudes!$G$3:$G$502,"Aprobada",Solicitudes!$L$3:$L$502,"Ausencia")&gt;0,"L",IF(COUNTIFS(Solicitudes!$A$3:$A$502,$A103,Solicitudes!$D$3:$D$502,"&lt;="&amp;Q$3,Solicitudes!$E$3:$E$502,"&gt;="&amp;Q$3,Solicitudes!$G$3:$G$502,"Solicitada")+COUNTIFS(Solicitudes!$A$3:$A$502,$A103,Solicitudes!$D$3:$D$502,"&lt;="&amp;Q$3,Solicitudes!$E$3:$E$502,"&gt;="&amp;Q$3,Solicitudes!$G$3:$G$502,"Planificada")&gt;0,"P",""))))</f>
        <v/>
      </c>
      <c r="R103" s="27">
        <f>IF(OR(R$3="",$A103=""),"",IF(COUNTIFS(Solicitudes!$A$3:$A$502,$A103,Solicitudes!$D$3:$D$502,"&lt;="&amp;R$3,Solicitudes!$E$3:$E$502,"&gt;="&amp;R$3,Solicitudes!$G$3:$G$502,"Aprobada",Solicitudes!$L$3:$L$502,"&lt;&gt;Licencia",Solicitudes!$L$3:$L$502,"&lt;&gt;Ausencia")&gt;0,"V",IF(COUNTIFS(Solicitudes!$A$3:$A$502,$A103,Solicitudes!$D$3:$D$502,"&lt;="&amp;R$3,Solicitudes!$E$3:$E$502,"&gt;="&amp;R$3,Solicitudes!$G$3:$G$502,"Aprobada",Solicitudes!$L$3:$L$502,"Licencia")+COUNTIFS(Solicitudes!$A$3:$A$502,$A103,Solicitudes!$D$3:$D$502,"&lt;="&amp;R$3,Solicitudes!$E$3:$E$502,"&gt;="&amp;R$3,Solicitudes!$G$3:$G$502,"Aprobada",Solicitudes!$L$3:$L$502,"Ausencia")&gt;0,"L",IF(COUNTIFS(Solicitudes!$A$3:$A$502,$A103,Solicitudes!$D$3:$D$502,"&lt;="&amp;R$3,Solicitudes!$E$3:$E$502,"&gt;="&amp;R$3,Solicitudes!$G$3:$G$502,"Solicitada")+COUNTIFS(Solicitudes!$A$3:$A$502,$A103,Solicitudes!$D$3:$D$502,"&lt;="&amp;R$3,Solicitudes!$E$3:$E$502,"&gt;="&amp;R$3,Solicitudes!$G$3:$G$502,"Planificada")&gt;0,"P",""))))</f>
        <v/>
      </c>
      <c r="S103" s="27">
        <f>IF(OR(S$3="",$A103=""),"",IF(COUNTIFS(Solicitudes!$A$3:$A$502,$A103,Solicitudes!$D$3:$D$502,"&lt;="&amp;S$3,Solicitudes!$E$3:$E$502,"&gt;="&amp;S$3,Solicitudes!$G$3:$G$502,"Aprobada",Solicitudes!$L$3:$L$502,"&lt;&gt;Licencia",Solicitudes!$L$3:$L$502,"&lt;&gt;Ausencia")&gt;0,"V",IF(COUNTIFS(Solicitudes!$A$3:$A$502,$A103,Solicitudes!$D$3:$D$502,"&lt;="&amp;S$3,Solicitudes!$E$3:$E$502,"&gt;="&amp;S$3,Solicitudes!$G$3:$G$502,"Aprobada",Solicitudes!$L$3:$L$502,"Licencia")+COUNTIFS(Solicitudes!$A$3:$A$502,$A103,Solicitudes!$D$3:$D$502,"&lt;="&amp;S$3,Solicitudes!$E$3:$E$502,"&gt;="&amp;S$3,Solicitudes!$G$3:$G$502,"Aprobada",Solicitudes!$L$3:$L$502,"Ausencia")&gt;0,"L",IF(COUNTIFS(Solicitudes!$A$3:$A$502,$A103,Solicitudes!$D$3:$D$502,"&lt;="&amp;S$3,Solicitudes!$E$3:$E$502,"&gt;="&amp;S$3,Solicitudes!$G$3:$G$502,"Solicitada")+COUNTIFS(Solicitudes!$A$3:$A$502,$A103,Solicitudes!$D$3:$D$502,"&lt;="&amp;S$3,Solicitudes!$E$3:$E$502,"&gt;="&amp;S$3,Solicitudes!$G$3:$G$502,"Planificada")&gt;0,"P",""))))</f>
        <v/>
      </c>
      <c r="T103" s="27">
        <f>IF(OR(T$3="",$A103=""),"",IF(COUNTIFS(Solicitudes!$A$3:$A$502,$A103,Solicitudes!$D$3:$D$502,"&lt;="&amp;T$3,Solicitudes!$E$3:$E$502,"&gt;="&amp;T$3,Solicitudes!$G$3:$G$502,"Aprobada",Solicitudes!$L$3:$L$502,"&lt;&gt;Licencia",Solicitudes!$L$3:$L$502,"&lt;&gt;Ausencia")&gt;0,"V",IF(COUNTIFS(Solicitudes!$A$3:$A$502,$A103,Solicitudes!$D$3:$D$502,"&lt;="&amp;T$3,Solicitudes!$E$3:$E$502,"&gt;="&amp;T$3,Solicitudes!$G$3:$G$502,"Aprobada",Solicitudes!$L$3:$L$502,"Licencia")+COUNTIFS(Solicitudes!$A$3:$A$502,$A103,Solicitudes!$D$3:$D$502,"&lt;="&amp;T$3,Solicitudes!$E$3:$E$502,"&gt;="&amp;T$3,Solicitudes!$G$3:$G$502,"Aprobada",Solicitudes!$L$3:$L$502,"Ausencia")&gt;0,"L",IF(COUNTIFS(Solicitudes!$A$3:$A$502,$A103,Solicitudes!$D$3:$D$502,"&lt;="&amp;T$3,Solicitudes!$E$3:$E$502,"&gt;="&amp;T$3,Solicitudes!$G$3:$G$502,"Solicitada")+COUNTIFS(Solicitudes!$A$3:$A$502,$A103,Solicitudes!$D$3:$D$502,"&lt;="&amp;T$3,Solicitudes!$E$3:$E$502,"&gt;="&amp;T$3,Solicitudes!$G$3:$G$502,"Planificada")&gt;0,"P",""))))</f>
        <v/>
      </c>
      <c r="U103" s="27">
        <f>IF(OR(U$3="",$A103=""),"",IF(COUNTIFS(Solicitudes!$A$3:$A$502,$A103,Solicitudes!$D$3:$D$502,"&lt;="&amp;U$3,Solicitudes!$E$3:$E$502,"&gt;="&amp;U$3,Solicitudes!$G$3:$G$502,"Aprobada",Solicitudes!$L$3:$L$502,"&lt;&gt;Licencia",Solicitudes!$L$3:$L$502,"&lt;&gt;Ausencia")&gt;0,"V",IF(COUNTIFS(Solicitudes!$A$3:$A$502,$A103,Solicitudes!$D$3:$D$502,"&lt;="&amp;U$3,Solicitudes!$E$3:$E$502,"&gt;="&amp;U$3,Solicitudes!$G$3:$G$502,"Aprobada",Solicitudes!$L$3:$L$502,"Licencia")+COUNTIFS(Solicitudes!$A$3:$A$502,$A103,Solicitudes!$D$3:$D$502,"&lt;="&amp;U$3,Solicitudes!$E$3:$E$502,"&gt;="&amp;U$3,Solicitudes!$G$3:$G$502,"Aprobada",Solicitudes!$L$3:$L$502,"Ausencia")&gt;0,"L",IF(COUNTIFS(Solicitudes!$A$3:$A$502,$A103,Solicitudes!$D$3:$D$502,"&lt;="&amp;U$3,Solicitudes!$E$3:$E$502,"&gt;="&amp;U$3,Solicitudes!$G$3:$G$502,"Solicitada")+COUNTIFS(Solicitudes!$A$3:$A$502,$A103,Solicitudes!$D$3:$D$502,"&lt;="&amp;U$3,Solicitudes!$E$3:$E$502,"&gt;="&amp;U$3,Solicitudes!$G$3:$G$502,"Planificada")&gt;0,"P",""))))</f>
        <v/>
      </c>
      <c r="V103" s="27">
        <f>IF(OR(V$3="",$A103=""),"",IF(COUNTIFS(Solicitudes!$A$3:$A$502,$A103,Solicitudes!$D$3:$D$502,"&lt;="&amp;V$3,Solicitudes!$E$3:$E$502,"&gt;="&amp;V$3,Solicitudes!$G$3:$G$502,"Aprobada",Solicitudes!$L$3:$L$502,"&lt;&gt;Licencia",Solicitudes!$L$3:$L$502,"&lt;&gt;Ausencia")&gt;0,"V",IF(COUNTIFS(Solicitudes!$A$3:$A$502,$A103,Solicitudes!$D$3:$D$502,"&lt;="&amp;V$3,Solicitudes!$E$3:$E$502,"&gt;="&amp;V$3,Solicitudes!$G$3:$G$502,"Aprobada",Solicitudes!$L$3:$L$502,"Licencia")+COUNTIFS(Solicitudes!$A$3:$A$502,$A103,Solicitudes!$D$3:$D$502,"&lt;="&amp;V$3,Solicitudes!$E$3:$E$502,"&gt;="&amp;V$3,Solicitudes!$G$3:$G$502,"Aprobada",Solicitudes!$L$3:$L$502,"Ausencia")&gt;0,"L",IF(COUNTIFS(Solicitudes!$A$3:$A$502,$A103,Solicitudes!$D$3:$D$502,"&lt;="&amp;V$3,Solicitudes!$E$3:$E$502,"&gt;="&amp;V$3,Solicitudes!$G$3:$G$502,"Solicitada")+COUNTIFS(Solicitudes!$A$3:$A$502,$A103,Solicitudes!$D$3:$D$502,"&lt;="&amp;V$3,Solicitudes!$E$3:$E$502,"&gt;="&amp;V$3,Solicitudes!$G$3:$G$502,"Planificada")&gt;0,"P",""))))</f>
        <v/>
      </c>
      <c r="W103" s="27">
        <f>IF(OR(W$3="",$A103=""),"",IF(COUNTIFS(Solicitudes!$A$3:$A$502,$A103,Solicitudes!$D$3:$D$502,"&lt;="&amp;W$3,Solicitudes!$E$3:$E$502,"&gt;="&amp;W$3,Solicitudes!$G$3:$G$502,"Aprobada",Solicitudes!$L$3:$L$502,"&lt;&gt;Licencia",Solicitudes!$L$3:$L$502,"&lt;&gt;Ausencia")&gt;0,"V",IF(COUNTIFS(Solicitudes!$A$3:$A$502,$A103,Solicitudes!$D$3:$D$502,"&lt;="&amp;W$3,Solicitudes!$E$3:$E$502,"&gt;="&amp;W$3,Solicitudes!$G$3:$G$502,"Aprobada",Solicitudes!$L$3:$L$502,"Licencia")+COUNTIFS(Solicitudes!$A$3:$A$502,$A103,Solicitudes!$D$3:$D$502,"&lt;="&amp;W$3,Solicitudes!$E$3:$E$502,"&gt;="&amp;W$3,Solicitudes!$G$3:$G$502,"Aprobada",Solicitudes!$L$3:$L$502,"Ausencia")&gt;0,"L",IF(COUNTIFS(Solicitudes!$A$3:$A$502,$A103,Solicitudes!$D$3:$D$502,"&lt;="&amp;W$3,Solicitudes!$E$3:$E$502,"&gt;="&amp;W$3,Solicitudes!$G$3:$G$502,"Solicitada")+COUNTIFS(Solicitudes!$A$3:$A$502,$A103,Solicitudes!$D$3:$D$502,"&lt;="&amp;W$3,Solicitudes!$E$3:$E$502,"&gt;="&amp;W$3,Solicitudes!$G$3:$G$502,"Planificada")&gt;0,"P",""))))</f>
        <v/>
      </c>
      <c r="X103" s="27">
        <f>IF(OR(X$3="",$A103=""),"",IF(COUNTIFS(Solicitudes!$A$3:$A$502,$A103,Solicitudes!$D$3:$D$502,"&lt;="&amp;X$3,Solicitudes!$E$3:$E$502,"&gt;="&amp;X$3,Solicitudes!$G$3:$G$502,"Aprobada",Solicitudes!$L$3:$L$502,"&lt;&gt;Licencia",Solicitudes!$L$3:$L$502,"&lt;&gt;Ausencia")&gt;0,"V",IF(COUNTIFS(Solicitudes!$A$3:$A$502,$A103,Solicitudes!$D$3:$D$502,"&lt;="&amp;X$3,Solicitudes!$E$3:$E$502,"&gt;="&amp;X$3,Solicitudes!$G$3:$G$502,"Aprobada",Solicitudes!$L$3:$L$502,"Licencia")+COUNTIFS(Solicitudes!$A$3:$A$502,$A103,Solicitudes!$D$3:$D$502,"&lt;="&amp;X$3,Solicitudes!$E$3:$E$502,"&gt;="&amp;X$3,Solicitudes!$G$3:$G$502,"Aprobada",Solicitudes!$L$3:$L$502,"Ausencia")&gt;0,"L",IF(COUNTIFS(Solicitudes!$A$3:$A$502,$A103,Solicitudes!$D$3:$D$502,"&lt;="&amp;X$3,Solicitudes!$E$3:$E$502,"&gt;="&amp;X$3,Solicitudes!$G$3:$G$502,"Solicitada")+COUNTIFS(Solicitudes!$A$3:$A$502,$A103,Solicitudes!$D$3:$D$502,"&lt;="&amp;X$3,Solicitudes!$E$3:$E$502,"&gt;="&amp;X$3,Solicitudes!$G$3:$G$502,"Planificada")&gt;0,"P",""))))</f>
        <v/>
      </c>
      <c r="Y103" s="27">
        <f>IF(OR(Y$3="",$A103=""),"",IF(COUNTIFS(Solicitudes!$A$3:$A$502,$A103,Solicitudes!$D$3:$D$502,"&lt;="&amp;Y$3,Solicitudes!$E$3:$E$502,"&gt;="&amp;Y$3,Solicitudes!$G$3:$G$502,"Aprobada",Solicitudes!$L$3:$L$502,"&lt;&gt;Licencia",Solicitudes!$L$3:$L$502,"&lt;&gt;Ausencia")&gt;0,"V",IF(COUNTIFS(Solicitudes!$A$3:$A$502,$A103,Solicitudes!$D$3:$D$502,"&lt;="&amp;Y$3,Solicitudes!$E$3:$E$502,"&gt;="&amp;Y$3,Solicitudes!$G$3:$G$502,"Aprobada",Solicitudes!$L$3:$L$502,"Licencia")+COUNTIFS(Solicitudes!$A$3:$A$502,$A103,Solicitudes!$D$3:$D$502,"&lt;="&amp;Y$3,Solicitudes!$E$3:$E$502,"&gt;="&amp;Y$3,Solicitudes!$G$3:$G$502,"Aprobada",Solicitudes!$L$3:$L$502,"Ausencia")&gt;0,"L",IF(COUNTIFS(Solicitudes!$A$3:$A$502,$A103,Solicitudes!$D$3:$D$502,"&lt;="&amp;Y$3,Solicitudes!$E$3:$E$502,"&gt;="&amp;Y$3,Solicitudes!$G$3:$G$502,"Solicitada")+COUNTIFS(Solicitudes!$A$3:$A$502,$A103,Solicitudes!$D$3:$D$502,"&lt;="&amp;Y$3,Solicitudes!$E$3:$E$502,"&gt;="&amp;Y$3,Solicitudes!$G$3:$G$502,"Planificada")&gt;0,"P",""))))</f>
        <v/>
      </c>
      <c r="Z103" s="27">
        <f>IF(OR(Z$3="",$A103=""),"",IF(COUNTIFS(Solicitudes!$A$3:$A$502,$A103,Solicitudes!$D$3:$D$502,"&lt;="&amp;Z$3,Solicitudes!$E$3:$E$502,"&gt;="&amp;Z$3,Solicitudes!$G$3:$G$502,"Aprobada",Solicitudes!$L$3:$L$502,"&lt;&gt;Licencia",Solicitudes!$L$3:$L$502,"&lt;&gt;Ausencia")&gt;0,"V",IF(COUNTIFS(Solicitudes!$A$3:$A$502,$A103,Solicitudes!$D$3:$D$502,"&lt;="&amp;Z$3,Solicitudes!$E$3:$E$502,"&gt;="&amp;Z$3,Solicitudes!$G$3:$G$502,"Aprobada",Solicitudes!$L$3:$L$502,"Licencia")+COUNTIFS(Solicitudes!$A$3:$A$502,$A103,Solicitudes!$D$3:$D$502,"&lt;="&amp;Z$3,Solicitudes!$E$3:$E$502,"&gt;="&amp;Z$3,Solicitudes!$G$3:$G$502,"Aprobada",Solicitudes!$L$3:$L$502,"Ausencia")&gt;0,"L",IF(COUNTIFS(Solicitudes!$A$3:$A$502,$A103,Solicitudes!$D$3:$D$502,"&lt;="&amp;Z$3,Solicitudes!$E$3:$E$502,"&gt;="&amp;Z$3,Solicitudes!$G$3:$G$502,"Solicitada")+COUNTIFS(Solicitudes!$A$3:$A$502,$A103,Solicitudes!$D$3:$D$502,"&lt;="&amp;Z$3,Solicitudes!$E$3:$E$502,"&gt;="&amp;Z$3,Solicitudes!$G$3:$G$502,"Planificada")&gt;0,"P",""))))</f>
        <v/>
      </c>
      <c r="AA103" s="27">
        <f>IF(OR(AA$3="",$A103=""),"",IF(COUNTIFS(Solicitudes!$A$3:$A$502,$A103,Solicitudes!$D$3:$D$502,"&lt;="&amp;AA$3,Solicitudes!$E$3:$E$502,"&gt;="&amp;AA$3,Solicitudes!$G$3:$G$502,"Aprobada",Solicitudes!$L$3:$L$502,"&lt;&gt;Licencia",Solicitudes!$L$3:$L$502,"&lt;&gt;Ausencia")&gt;0,"V",IF(COUNTIFS(Solicitudes!$A$3:$A$502,$A103,Solicitudes!$D$3:$D$502,"&lt;="&amp;AA$3,Solicitudes!$E$3:$E$502,"&gt;="&amp;AA$3,Solicitudes!$G$3:$G$502,"Aprobada",Solicitudes!$L$3:$L$502,"Licencia")+COUNTIFS(Solicitudes!$A$3:$A$502,$A103,Solicitudes!$D$3:$D$502,"&lt;="&amp;AA$3,Solicitudes!$E$3:$E$502,"&gt;="&amp;AA$3,Solicitudes!$G$3:$G$502,"Aprobada",Solicitudes!$L$3:$L$502,"Ausencia")&gt;0,"L",IF(COUNTIFS(Solicitudes!$A$3:$A$502,$A103,Solicitudes!$D$3:$D$502,"&lt;="&amp;AA$3,Solicitudes!$E$3:$E$502,"&gt;="&amp;AA$3,Solicitudes!$G$3:$G$502,"Solicitada")+COUNTIFS(Solicitudes!$A$3:$A$502,$A103,Solicitudes!$D$3:$D$502,"&lt;="&amp;AA$3,Solicitudes!$E$3:$E$502,"&gt;="&amp;AA$3,Solicitudes!$G$3:$G$502,"Planificada")&gt;0,"P",""))))</f>
        <v/>
      </c>
      <c r="AB103" s="27">
        <f>IF(OR(AB$3="",$A103=""),"",IF(COUNTIFS(Solicitudes!$A$3:$A$502,$A103,Solicitudes!$D$3:$D$502,"&lt;="&amp;AB$3,Solicitudes!$E$3:$E$502,"&gt;="&amp;AB$3,Solicitudes!$G$3:$G$502,"Aprobada",Solicitudes!$L$3:$L$502,"&lt;&gt;Licencia",Solicitudes!$L$3:$L$502,"&lt;&gt;Ausencia")&gt;0,"V",IF(COUNTIFS(Solicitudes!$A$3:$A$502,$A103,Solicitudes!$D$3:$D$502,"&lt;="&amp;AB$3,Solicitudes!$E$3:$E$502,"&gt;="&amp;AB$3,Solicitudes!$G$3:$G$502,"Aprobada",Solicitudes!$L$3:$L$502,"Licencia")+COUNTIFS(Solicitudes!$A$3:$A$502,$A103,Solicitudes!$D$3:$D$502,"&lt;="&amp;AB$3,Solicitudes!$E$3:$E$502,"&gt;="&amp;AB$3,Solicitudes!$G$3:$G$502,"Aprobada",Solicitudes!$L$3:$L$502,"Ausencia")&gt;0,"L",IF(COUNTIFS(Solicitudes!$A$3:$A$502,$A103,Solicitudes!$D$3:$D$502,"&lt;="&amp;AB$3,Solicitudes!$E$3:$E$502,"&gt;="&amp;AB$3,Solicitudes!$G$3:$G$502,"Solicitada")+COUNTIFS(Solicitudes!$A$3:$A$502,$A103,Solicitudes!$D$3:$D$502,"&lt;="&amp;AB$3,Solicitudes!$E$3:$E$502,"&gt;="&amp;AB$3,Solicitudes!$G$3:$G$502,"Planificada")&gt;0,"P",""))))</f>
        <v/>
      </c>
      <c r="AC103" s="27">
        <f>IF(OR(AC$3="",$A103=""),"",IF(COUNTIFS(Solicitudes!$A$3:$A$502,$A103,Solicitudes!$D$3:$D$502,"&lt;="&amp;AC$3,Solicitudes!$E$3:$E$502,"&gt;="&amp;AC$3,Solicitudes!$G$3:$G$502,"Aprobada",Solicitudes!$L$3:$L$502,"&lt;&gt;Licencia",Solicitudes!$L$3:$L$502,"&lt;&gt;Ausencia")&gt;0,"V",IF(COUNTIFS(Solicitudes!$A$3:$A$502,$A103,Solicitudes!$D$3:$D$502,"&lt;="&amp;AC$3,Solicitudes!$E$3:$E$502,"&gt;="&amp;AC$3,Solicitudes!$G$3:$G$502,"Aprobada",Solicitudes!$L$3:$L$502,"Licencia")+COUNTIFS(Solicitudes!$A$3:$A$502,$A103,Solicitudes!$D$3:$D$502,"&lt;="&amp;AC$3,Solicitudes!$E$3:$E$502,"&gt;="&amp;AC$3,Solicitudes!$G$3:$G$502,"Aprobada",Solicitudes!$L$3:$L$502,"Ausencia")&gt;0,"L",IF(COUNTIFS(Solicitudes!$A$3:$A$502,$A103,Solicitudes!$D$3:$D$502,"&lt;="&amp;AC$3,Solicitudes!$E$3:$E$502,"&gt;="&amp;AC$3,Solicitudes!$G$3:$G$502,"Solicitada")+COUNTIFS(Solicitudes!$A$3:$A$502,$A103,Solicitudes!$D$3:$D$502,"&lt;="&amp;AC$3,Solicitudes!$E$3:$E$502,"&gt;="&amp;AC$3,Solicitudes!$G$3:$G$502,"Planificada")&gt;0,"P",""))))</f>
        <v/>
      </c>
      <c r="AD103" s="27">
        <f>IF(OR(AD$3="",$A103=""),"",IF(COUNTIFS(Solicitudes!$A$3:$A$502,$A103,Solicitudes!$D$3:$D$502,"&lt;="&amp;AD$3,Solicitudes!$E$3:$E$502,"&gt;="&amp;AD$3,Solicitudes!$G$3:$G$502,"Aprobada",Solicitudes!$L$3:$L$502,"&lt;&gt;Licencia",Solicitudes!$L$3:$L$502,"&lt;&gt;Ausencia")&gt;0,"V",IF(COUNTIFS(Solicitudes!$A$3:$A$502,$A103,Solicitudes!$D$3:$D$502,"&lt;="&amp;AD$3,Solicitudes!$E$3:$E$502,"&gt;="&amp;AD$3,Solicitudes!$G$3:$G$502,"Aprobada",Solicitudes!$L$3:$L$502,"Licencia")+COUNTIFS(Solicitudes!$A$3:$A$502,$A103,Solicitudes!$D$3:$D$502,"&lt;="&amp;AD$3,Solicitudes!$E$3:$E$502,"&gt;="&amp;AD$3,Solicitudes!$G$3:$G$502,"Aprobada",Solicitudes!$L$3:$L$502,"Ausencia")&gt;0,"L",IF(COUNTIFS(Solicitudes!$A$3:$A$502,$A103,Solicitudes!$D$3:$D$502,"&lt;="&amp;AD$3,Solicitudes!$E$3:$E$502,"&gt;="&amp;AD$3,Solicitudes!$G$3:$G$502,"Solicitada")+COUNTIFS(Solicitudes!$A$3:$A$502,$A103,Solicitudes!$D$3:$D$502,"&lt;="&amp;AD$3,Solicitudes!$E$3:$E$502,"&gt;="&amp;AD$3,Solicitudes!$G$3:$G$502,"Planificada")&gt;0,"P",""))))</f>
        <v/>
      </c>
      <c r="AE103" s="27">
        <f>IF(OR(AE$3="",$A103=""),"",IF(COUNTIFS(Solicitudes!$A$3:$A$502,$A103,Solicitudes!$D$3:$D$502,"&lt;="&amp;AE$3,Solicitudes!$E$3:$E$502,"&gt;="&amp;AE$3,Solicitudes!$G$3:$G$502,"Aprobada",Solicitudes!$L$3:$L$502,"&lt;&gt;Licencia",Solicitudes!$L$3:$L$502,"&lt;&gt;Ausencia")&gt;0,"V",IF(COUNTIFS(Solicitudes!$A$3:$A$502,$A103,Solicitudes!$D$3:$D$502,"&lt;="&amp;AE$3,Solicitudes!$E$3:$E$502,"&gt;="&amp;AE$3,Solicitudes!$G$3:$G$502,"Aprobada",Solicitudes!$L$3:$L$502,"Licencia")+COUNTIFS(Solicitudes!$A$3:$A$502,$A103,Solicitudes!$D$3:$D$502,"&lt;="&amp;AE$3,Solicitudes!$E$3:$E$502,"&gt;="&amp;AE$3,Solicitudes!$G$3:$G$502,"Aprobada",Solicitudes!$L$3:$L$502,"Ausencia")&gt;0,"L",IF(COUNTIFS(Solicitudes!$A$3:$A$502,$A103,Solicitudes!$D$3:$D$502,"&lt;="&amp;AE$3,Solicitudes!$E$3:$E$502,"&gt;="&amp;AE$3,Solicitudes!$G$3:$G$502,"Solicitada")+COUNTIFS(Solicitudes!$A$3:$A$502,$A103,Solicitudes!$D$3:$D$502,"&lt;="&amp;AE$3,Solicitudes!$E$3:$E$502,"&gt;="&amp;AE$3,Solicitudes!$G$3:$G$502,"Planificada")&gt;0,"P",""))))</f>
        <v/>
      </c>
      <c r="AF103" s="27">
        <f>IF(OR(AF$3="",$A103=""),"",IF(COUNTIFS(Solicitudes!$A$3:$A$502,$A103,Solicitudes!$D$3:$D$502,"&lt;="&amp;AF$3,Solicitudes!$E$3:$E$502,"&gt;="&amp;AF$3,Solicitudes!$G$3:$G$502,"Aprobada",Solicitudes!$L$3:$L$502,"&lt;&gt;Licencia",Solicitudes!$L$3:$L$502,"&lt;&gt;Ausencia")&gt;0,"V",IF(COUNTIFS(Solicitudes!$A$3:$A$502,$A103,Solicitudes!$D$3:$D$502,"&lt;="&amp;AF$3,Solicitudes!$E$3:$E$502,"&gt;="&amp;AF$3,Solicitudes!$G$3:$G$502,"Aprobada",Solicitudes!$L$3:$L$502,"Licencia")+COUNTIFS(Solicitudes!$A$3:$A$502,$A103,Solicitudes!$D$3:$D$502,"&lt;="&amp;AF$3,Solicitudes!$E$3:$E$502,"&gt;="&amp;AF$3,Solicitudes!$G$3:$G$502,"Aprobada",Solicitudes!$L$3:$L$502,"Ausencia")&gt;0,"L",IF(COUNTIFS(Solicitudes!$A$3:$A$502,$A103,Solicitudes!$D$3:$D$502,"&lt;="&amp;AF$3,Solicitudes!$E$3:$E$502,"&gt;="&amp;AF$3,Solicitudes!$G$3:$G$502,"Solicitada")+COUNTIFS(Solicitudes!$A$3:$A$502,$A103,Solicitudes!$D$3:$D$502,"&lt;="&amp;AF$3,Solicitudes!$E$3:$E$502,"&gt;="&amp;AF$3,Solicitudes!$G$3:$G$502,"Planificada")&gt;0,"P",""))))</f>
        <v/>
      </c>
      <c r="AG103" s="27">
        <f>IF(OR(AG$3="",$A103=""),"",IF(COUNTIFS(Solicitudes!$A$3:$A$502,$A103,Solicitudes!$D$3:$D$502,"&lt;="&amp;AG$3,Solicitudes!$E$3:$E$502,"&gt;="&amp;AG$3,Solicitudes!$G$3:$G$502,"Aprobada",Solicitudes!$L$3:$L$502,"&lt;&gt;Licencia",Solicitudes!$L$3:$L$502,"&lt;&gt;Ausencia")&gt;0,"V",IF(COUNTIFS(Solicitudes!$A$3:$A$502,$A103,Solicitudes!$D$3:$D$502,"&lt;="&amp;AG$3,Solicitudes!$E$3:$E$502,"&gt;="&amp;AG$3,Solicitudes!$G$3:$G$502,"Aprobada",Solicitudes!$L$3:$L$502,"Licencia")+COUNTIFS(Solicitudes!$A$3:$A$502,$A103,Solicitudes!$D$3:$D$502,"&lt;="&amp;AG$3,Solicitudes!$E$3:$E$502,"&gt;="&amp;AG$3,Solicitudes!$G$3:$G$502,"Aprobada",Solicitudes!$L$3:$L$502,"Ausencia")&gt;0,"L",IF(COUNTIFS(Solicitudes!$A$3:$A$502,$A103,Solicitudes!$D$3:$D$502,"&lt;="&amp;AG$3,Solicitudes!$E$3:$E$502,"&gt;="&amp;AG$3,Solicitudes!$G$3:$G$502,"Solicitada")+COUNTIFS(Solicitudes!$A$3:$A$502,$A103,Solicitudes!$D$3:$D$502,"&lt;="&amp;AG$3,Solicitudes!$E$3:$E$502,"&gt;="&amp;AG$3,Solicitudes!$G$3:$G$502,"Planificada")&gt;0,"P",""))))</f>
        <v/>
      </c>
    </row>
    <row r="104">
      <c r="A104">
        <f>IF(Saldos!A104="","",Saldos!A104)</f>
        <v/>
      </c>
      <c r="B104">
        <f>IF(A104="","",Saldos!B104)</f>
        <v/>
      </c>
      <c r="C104" s="27">
        <f>IF(OR(C$3="",$A104=""),"",IF(COUNTIFS(Solicitudes!$A$3:$A$502,$A104,Solicitudes!$D$3:$D$502,"&lt;="&amp;C$3,Solicitudes!$E$3:$E$502,"&gt;="&amp;C$3,Solicitudes!$G$3:$G$502,"Aprobada",Solicitudes!$L$3:$L$502,"&lt;&gt;Licencia",Solicitudes!$L$3:$L$502,"&lt;&gt;Ausencia")&gt;0,"V",IF(COUNTIFS(Solicitudes!$A$3:$A$502,$A104,Solicitudes!$D$3:$D$502,"&lt;="&amp;C$3,Solicitudes!$E$3:$E$502,"&gt;="&amp;C$3,Solicitudes!$G$3:$G$502,"Aprobada",Solicitudes!$L$3:$L$502,"Licencia")+COUNTIFS(Solicitudes!$A$3:$A$502,$A104,Solicitudes!$D$3:$D$502,"&lt;="&amp;C$3,Solicitudes!$E$3:$E$502,"&gt;="&amp;C$3,Solicitudes!$G$3:$G$502,"Aprobada",Solicitudes!$L$3:$L$502,"Ausencia")&gt;0,"L",IF(COUNTIFS(Solicitudes!$A$3:$A$502,$A104,Solicitudes!$D$3:$D$502,"&lt;="&amp;C$3,Solicitudes!$E$3:$E$502,"&gt;="&amp;C$3,Solicitudes!$G$3:$G$502,"Solicitada")+COUNTIFS(Solicitudes!$A$3:$A$502,$A104,Solicitudes!$D$3:$D$502,"&lt;="&amp;C$3,Solicitudes!$E$3:$E$502,"&gt;="&amp;C$3,Solicitudes!$G$3:$G$502,"Planificada")&gt;0,"P",""))))</f>
        <v/>
      </c>
      <c r="D104" s="27">
        <f>IF(OR(D$3="",$A104=""),"",IF(COUNTIFS(Solicitudes!$A$3:$A$502,$A104,Solicitudes!$D$3:$D$502,"&lt;="&amp;D$3,Solicitudes!$E$3:$E$502,"&gt;="&amp;D$3,Solicitudes!$G$3:$G$502,"Aprobada",Solicitudes!$L$3:$L$502,"&lt;&gt;Licencia",Solicitudes!$L$3:$L$502,"&lt;&gt;Ausencia")&gt;0,"V",IF(COUNTIFS(Solicitudes!$A$3:$A$502,$A104,Solicitudes!$D$3:$D$502,"&lt;="&amp;D$3,Solicitudes!$E$3:$E$502,"&gt;="&amp;D$3,Solicitudes!$G$3:$G$502,"Aprobada",Solicitudes!$L$3:$L$502,"Licencia")+COUNTIFS(Solicitudes!$A$3:$A$502,$A104,Solicitudes!$D$3:$D$502,"&lt;="&amp;D$3,Solicitudes!$E$3:$E$502,"&gt;="&amp;D$3,Solicitudes!$G$3:$G$502,"Aprobada",Solicitudes!$L$3:$L$502,"Ausencia")&gt;0,"L",IF(COUNTIFS(Solicitudes!$A$3:$A$502,$A104,Solicitudes!$D$3:$D$502,"&lt;="&amp;D$3,Solicitudes!$E$3:$E$502,"&gt;="&amp;D$3,Solicitudes!$G$3:$G$502,"Solicitada")+COUNTIFS(Solicitudes!$A$3:$A$502,$A104,Solicitudes!$D$3:$D$502,"&lt;="&amp;D$3,Solicitudes!$E$3:$E$502,"&gt;="&amp;D$3,Solicitudes!$G$3:$G$502,"Planificada")&gt;0,"P",""))))</f>
        <v/>
      </c>
      <c r="E104" s="27">
        <f>IF(OR(E$3="",$A104=""),"",IF(COUNTIFS(Solicitudes!$A$3:$A$502,$A104,Solicitudes!$D$3:$D$502,"&lt;="&amp;E$3,Solicitudes!$E$3:$E$502,"&gt;="&amp;E$3,Solicitudes!$G$3:$G$502,"Aprobada",Solicitudes!$L$3:$L$502,"&lt;&gt;Licencia",Solicitudes!$L$3:$L$502,"&lt;&gt;Ausencia")&gt;0,"V",IF(COUNTIFS(Solicitudes!$A$3:$A$502,$A104,Solicitudes!$D$3:$D$502,"&lt;="&amp;E$3,Solicitudes!$E$3:$E$502,"&gt;="&amp;E$3,Solicitudes!$G$3:$G$502,"Aprobada",Solicitudes!$L$3:$L$502,"Licencia")+COUNTIFS(Solicitudes!$A$3:$A$502,$A104,Solicitudes!$D$3:$D$502,"&lt;="&amp;E$3,Solicitudes!$E$3:$E$502,"&gt;="&amp;E$3,Solicitudes!$G$3:$G$502,"Aprobada",Solicitudes!$L$3:$L$502,"Ausencia")&gt;0,"L",IF(COUNTIFS(Solicitudes!$A$3:$A$502,$A104,Solicitudes!$D$3:$D$502,"&lt;="&amp;E$3,Solicitudes!$E$3:$E$502,"&gt;="&amp;E$3,Solicitudes!$G$3:$G$502,"Solicitada")+COUNTIFS(Solicitudes!$A$3:$A$502,$A104,Solicitudes!$D$3:$D$502,"&lt;="&amp;E$3,Solicitudes!$E$3:$E$502,"&gt;="&amp;E$3,Solicitudes!$G$3:$G$502,"Planificada")&gt;0,"P",""))))</f>
        <v/>
      </c>
      <c r="F104" s="27">
        <f>IF(OR(F$3="",$A104=""),"",IF(COUNTIFS(Solicitudes!$A$3:$A$502,$A104,Solicitudes!$D$3:$D$502,"&lt;="&amp;F$3,Solicitudes!$E$3:$E$502,"&gt;="&amp;F$3,Solicitudes!$G$3:$G$502,"Aprobada",Solicitudes!$L$3:$L$502,"&lt;&gt;Licencia",Solicitudes!$L$3:$L$502,"&lt;&gt;Ausencia")&gt;0,"V",IF(COUNTIFS(Solicitudes!$A$3:$A$502,$A104,Solicitudes!$D$3:$D$502,"&lt;="&amp;F$3,Solicitudes!$E$3:$E$502,"&gt;="&amp;F$3,Solicitudes!$G$3:$G$502,"Aprobada",Solicitudes!$L$3:$L$502,"Licencia")+COUNTIFS(Solicitudes!$A$3:$A$502,$A104,Solicitudes!$D$3:$D$502,"&lt;="&amp;F$3,Solicitudes!$E$3:$E$502,"&gt;="&amp;F$3,Solicitudes!$G$3:$G$502,"Aprobada",Solicitudes!$L$3:$L$502,"Ausencia")&gt;0,"L",IF(COUNTIFS(Solicitudes!$A$3:$A$502,$A104,Solicitudes!$D$3:$D$502,"&lt;="&amp;F$3,Solicitudes!$E$3:$E$502,"&gt;="&amp;F$3,Solicitudes!$G$3:$G$502,"Solicitada")+COUNTIFS(Solicitudes!$A$3:$A$502,$A104,Solicitudes!$D$3:$D$502,"&lt;="&amp;F$3,Solicitudes!$E$3:$E$502,"&gt;="&amp;F$3,Solicitudes!$G$3:$G$502,"Planificada")&gt;0,"P",""))))</f>
        <v/>
      </c>
      <c r="G104" s="27">
        <f>IF(OR(G$3="",$A104=""),"",IF(COUNTIFS(Solicitudes!$A$3:$A$502,$A104,Solicitudes!$D$3:$D$502,"&lt;="&amp;G$3,Solicitudes!$E$3:$E$502,"&gt;="&amp;G$3,Solicitudes!$G$3:$G$502,"Aprobada",Solicitudes!$L$3:$L$502,"&lt;&gt;Licencia",Solicitudes!$L$3:$L$502,"&lt;&gt;Ausencia")&gt;0,"V",IF(COUNTIFS(Solicitudes!$A$3:$A$502,$A104,Solicitudes!$D$3:$D$502,"&lt;="&amp;G$3,Solicitudes!$E$3:$E$502,"&gt;="&amp;G$3,Solicitudes!$G$3:$G$502,"Aprobada",Solicitudes!$L$3:$L$502,"Licencia")+COUNTIFS(Solicitudes!$A$3:$A$502,$A104,Solicitudes!$D$3:$D$502,"&lt;="&amp;G$3,Solicitudes!$E$3:$E$502,"&gt;="&amp;G$3,Solicitudes!$G$3:$G$502,"Aprobada",Solicitudes!$L$3:$L$502,"Ausencia")&gt;0,"L",IF(COUNTIFS(Solicitudes!$A$3:$A$502,$A104,Solicitudes!$D$3:$D$502,"&lt;="&amp;G$3,Solicitudes!$E$3:$E$502,"&gt;="&amp;G$3,Solicitudes!$G$3:$G$502,"Solicitada")+COUNTIFS(Solicitudes!$A$3:$A$502,$A104,Solicitudes!$D$3:$D$502,"&lt;="&amp;G$3,Solicitudes!$E$3:$E$502,"&gt;="&amp;G$3,Solicitudes!$G$3:$G$502,"Planificada")&gt;0,"P",""))))</f>
        <v/>
      </c>
      <c r="H104" s="27">
        <f>IF(OR(H$3="",$A104=""),"",IF(COUNTIFS(Solicitudes!$A$3:$A$502,$A104,Solicitudes!$D$3:$D$502,"&lt;="&amp;H$3,Solicitudes!$E$3:$E$502,"&gt;="&amp;H$3,Solicitudes!$G$3:$G$502,"Aprobada",Solicitudes!$L$3:$L$502,"&lt;&gt;Licencia",Solicitudes!$L$3:$L$502,"&lt;&gt;Ausencia")&gt;0,"V",IF(COUNTIFS(Solicitudes!$A$3:$A$502,$A104,Solicitudes!$D$3:$D$502,"&lt;="&amp;H$3,Solicitudes!$E$3:$E$502,"&gt;="&amp;H$3,Solicitudes!$G$3:$G$502,"Aprobada",Solicitudes!$L$3:$L$502,"Licencia")+COUNTIFS(Solicitudes!$A$3:$A$502,$A104,Solicitudes!$D$3:$D$502,"&lt;="&amp;H$3,Solicitudes!$E$3:$E$502,"&gt;="&amp;H$3,Solicitudes!$G$3:$G$502,"Aprobada",Solicitudes!$L$3:$L$502,"Ausencia")&gt;0,"L",IF(COUNTIFS(Solicitudes!$A$3:$A$502,$A104,Solicitudes!$D$3:$D$502,"&lt;="&amp;H$3,Solicitudes!$E$3:$E$502,"&gt;="&amp;H$3,Solicitudes!$G$3:$G$502,"Solicitada")+COUNTIFS(Solicitudes!$A$3:$A$502,$A104,Solicitudes!$D$3:$D$502,"&lt;="&amp;H$3,Solicitudes!$E$3:$E$502,"&gt;="&amp;H$3,Solicitudes!$G$3:$G$502,"Planificada")&gt;0,"P",""))))</f>
        <v/>
      </c>
      <c r="I104" s="27">
        <f>IF(OR(I$3="",$A104=""),"",IF(COUNTIFS(Solicitudes!$A$3:$A$502,$A104,Solicitudes!$D$3:$D$502,"&lt;="&amp;I$3,Solicitudes!$E$3:$E$502,"&gt;="&amp;I$3,Solicitudes!$G$3:$G$502,"Aprobada",Solicitudes!$L$3:$L$502,"&lt;&gt;Licencia",Solicitudes!$L$3:$L$502,"&lt;&gt;Ausencia")&gt;0,"V",IF(COUNTIFS(Solicitudes!$A$3:$A$502,$A104,Solicitudes!$D$3:$D$502,"&lt;="&amp;I$3,Solicitudes!$E$3:$E$502,"&gt;="&amp;I$3,Solicitudes!$G$3:$G$502,"Aprobada",Solicitudes!$L$3:$L$502,"Licencia")+COUNTIFS(Solicitudes!$A$3:$A$502,$A104,Solicitudes!$D$3:$D$502,"&lt;="&amp;I$3,Solicitudes!$E$3:$E$502,"&gt;="&amp;I$3,Solicitudes!$G$3:$G$502,"Aprobada",Solicitudes!$L$3:$L$502,"Ausencia")&gt;0,"L",IF(COUNTIFS(Solicitudes!$A$3:$A$502,$A104,Solicitudes!$D$3:$D$502,"&lt;="&amp;I$3,Solicitudes!$E$3:$E$502,"&gt;="&amp;I$3,Solicitudes!$G$3:$G$502,"Solicitada")+COUNTIFS(Solicitudes!$A$3:$A$502,$A104,Solicitudes!$D$3:$D$502,"&lt;="&amp;I$3,Solicitudes!$E$3:$E$502,"&gt;="&amp;I$3,Solicitudes!$G$3:$G$502,"Planificada")&gt;0,"P",""))))</f>
        <v/>
      </c>
      <c r="J104" s="27">
        <f>IF(OR(J$3="",$A104=""),"",IF(COUNTIFS(Solicitudes!$A$3:$A$502,$A104,Solicitudes!$D$3:$D$502,"&lt;="&amp;J$3,Solicitudes!$E$3:$E$502,"&gt;="&amp;J$3,Solicitudes!$G$3:$G$502,"Aprobada",Solicitudes!$L$3:$L$502,"&lt;&gt;Licencia",Solicitudes!$L$3:$L$502,"&lt;&gt;Ausencia")&gt;0,"V",IF(COUNTIFS(Solicitudes!$A$3:$A$502,$A104,Solicitudes!$D$3:$D$502,"&lt;="&amp;J$3,Solicitudes!$E$3:$E$502,"&gt;="&amp;J$3,Solicitudes!$G$3:$G$502,"Aprobada",Solicitudes!$L$3:$L$502,"Licencia")+COUNTIFS(Solicitudes!$A$3:$A$502,$A104,Solicitudes!$D$3:$D$502,"&lt;="&amp;J$3,Solicitudes!$E$3:$E$502,"&gt;="&amp;J$3,Solicitudes!$G$3:$G$502,"Aprobada",Solicitudes!$L$3:$L$502,"Ausencia")&gt;0,"L",IF(COUNTIFS(Solicitudes!$A$3:$A$502,$A104,Solicitudes!$D$3:$D$502,"&lt;="&amp;J$3,Solicitudes!$E$3:$E$502,"&gt;="&amp;J$3,Solicitudes!$G$3:$G$502,"Solicitada")+COUNTIFS(Solicitudes!$A$3:$A$502,$A104,Solicitudes!$D$3:$D$502,"&lt;="&amp;J$3,Solicitudes!$E$3:$E$502,"&gt;="&amp;J$3,Solicitudes!$G$3:$G$502,"Planificada")&gt;0,"P",""))))</f>
        <v/>
      </c>
      <c r="K104" s="27">
        <f>IF(OR(K$3="",$A104=""),"",IF(COUNTIFS(Solicitudes!$A$3:$A$502,$A104,Solicitudes!$D$3:$D$502,"&lt;="&amp;K$3,Solicitudes!$E$3:$E$502,"&gt;="&amp;K$3,Solicitudes!$G$3:$G$502,"Aprobada",Solicitudes!$L$3:$L$502,"&lt;&gt;Licencia",Solicitudes!$L$3:$L$502,"&lt;&gt;Ausencia")&gt;0,"V",IF(COUNTIFS(Solicitudes!$A$3:$A$502,$A104,Solicitudes!$D$3:$D$502,"&lt;="&amp;K$3,Solicitudes!$E$3:$E$502,"&gt;="&amp;K$3,Solicitudes!$G$3:$G$502,"Aprobada",Solicitudes!$L$3:$L$502,"Licencia")+COUNTIFS(Solicitudes!$A$3:$A$502,$A104,Solicitudes!$D$3:$D$502,"&lt;="&amp;K$3,Solicitudes!$E$3:$E$502,"&gt;="&amp;K$3,Solicitudes!$G$3:$G$502,"Aprobada",Solicitudes!$L$3:$L$502,"Ausencia")&gt;0,"L",IF(COUNTIFS(Solicitudes!$A$3:$A$502,$A104,Solicitudes!$D$3:$D$502,"&lt;="&amp;K$3,Solicitudes!$E$3:$E$502,"&gt;="&amp;K$3,Solicitudes!$G$3:$G$502,"Solicitada")+COUNTIFS(Solicitudes!$A$3:$A$502,$A104,Solicitudes!$D$3:$D$502,"&lt;="&amp;K$3,Solicitudes!$E$3:$E$502,"&gt;="&amp;K$3,Solicitudes!$G$3:$G$502,"Planificada")&gt;0,"P",""))))</f>
        <v/>
      </c>
      <c r="L104" s="27">
        <f>IF(OR(L$3="",$A104=""),"",IF(COUNTIFS(Solicitudes!$A$3:$A$502,$A104,Solicitudes!$D$3:$D$502,"&lt;="&amp;L$3,Solicitudes!$E$3:$E$502,"&gt;="&amp;L$3,Solicitudes!$G$3:$G$502,"Aprobada",Solicitudes!$L$3:$L$502,"&lt;&gt;Licencia",Solicitudes!$L$3:$L$502,"&lt;&gt;Ausencia")&gt;0,"V",IF(COUNTIFS(Solicitudes!$A$3:$A$502,$A104,Solicitudes!$D$3:$D$502,"&lt;="&amp;L$3,Solicitudes!$E$3:$E$502,"&gt;="&amp;L$3,Solicitudes!$G$3:$G$502,"Aprobada",Solicitudes!$L$3:$L$502,"Licencia")+COUNTIFS(Solicitudes!$A$3:$A$502,$A104,Solicitudes!$D$3:$D$502,"&lt;="&amp;L$3,Solicitudes!$E$3:$E$502,"&gt;="&amp;L$3,Solicitudes!$G$3:$G$502,"Aprobada",Solicitudes!$L$3:$L$502,"Ausencia")&gt;0,"L",IF(COUNTIFS(Solicitudes!$A$3:$A$502,$A104,Solicitudes!$D$3:$D$502,"&lt;="&amp;L$3,Solicitudes!$E$3:$E$502,"&gt;="&amp;L$3,Solicitudes!$G$3:$G$502,"Solicitada")+COUNTIFS(Solicitudes!$A$3:$A$502,$A104,Solicitudes!$D$3:$D$502,"&lt;="&amp;L$3,Solicitudes!$E$3:$E$502,"&gt;="&amp;L$3,Solicitudes!$G$3:$G$502,"Planificada")&gt;0,"P",""))))</f>
        <v/>
      </c>
      <c r="M104" s="27">
        <f>IF(OR(M$3="",$A104=""),"",IF(COUNTIFS(Solicitudes!$A$3:$A$502,$A104,Solicitudes!$D$3:$D$502,"&lt;="&amp;M$3,Solicitudes!$E$3:$E$502,"&gt;="&amp;M$3,Solicitudes!$G$3:$G$502,"Aprobada",Solicitudes!$L$3:$L$502,"&lt;&gt;Licencia",Solicitudes!$L$3:$L$502,"&lt;&gt;Ausencia")&gt;0,"V",IF(COUNTIFS(Solicitudes!$A$3:$A$502,$A104,Solicitudes!$D$3:$D$502,"&lt;="&amp;M$3,Solicitudes!$E$3:$E$502,"&gt;="&amp;M$3,Solicitudes!$G$3:$G$502,"Aprobada",Solicitudes!$L$3:$L$502,"Licencia")+COUNTIFS(Solicitudes!$A$3:$A$502,$A104,Solicitudes!$D$3:$D$502,"&lt;="&amp;M$3,Solicitudes!$E$3:$E$502,"&gt;="&amp;M$3,Solicitudes!$G$3:$G$502,"Aprobada",Solicitudes!$L$3:$L$502,"Ausencia")&gt;0,"L",IF(COUNTIFS(Solicitudes!$A$3:$A$502,$A104,Solicitudes!$D$3:$D$502,"&lt;="&amp;M$3,Solicitudes!$E$3:$E$502,"&gt;="&amp;M$3,Solicitudes!$G$3:$G$502,"Solicitada")+COUNTIFS(Solicitudes!$A$3:$A$502,$A104,Solicitudes!$D$3:$D$502,"&lt;="&amp;M$3,Solicitudes!$E$3:$E$502,"&gt;="&amp;M$3,Solicitudes!$G$3:$G$502,"Planificada")&gt;0,"P",""))))</f>
        <v/>
      </c>
      <c r="N104" s="27">
        <f>IF(OR(N$3="",$A104=""),"",IF(COUNTIFS(Solicitudes!$A$3:$A$502,$A104,Solicitudes!$D$3:$D$502,"&lt;="&amp;N$3,Solicitudes!$E$3:$E$502,"&gt;="&amp;N$3,Solicitudes!$G$3:$G$502,"Aprobada",Solicitudes!$L$3:$L$502,"&lt;&gt;Licencia",Solicitudes!$L$3:$L$502,"&lt;&gt;Ausencia")&gt;0,"V",IF(COUNTIFS(Solicitudes!$A$3:$A$502,$A104,Solicitudes!$D$3:$D$502,"&lt;="&amp;N$3,Solicitudes!$E$3:$E$502,"&gt;="&amp;N$3,Solicitudes!$G$3:$G$502,"Aprobada",Solicitudes!$L$3:$L$502,"Licencia")+COUNTIFS(Solicitudes!$A$3:$A$502,$A104,Solicitudes!$D$3:$D$502,"&lt;="&amp;N$3,Solicitudes!$E$3:$E$502,"&gt;="&amp;N$3,Solicitudes!$G$3:$G$502,"Aprobada",Solicitudes!$L$3:$L$502,"Ausencia")&gt;0,"L",IF(COUNTIFS(Solicitudes!$A$3:$A$502,$A104,Solicitudes!$D$3:$D$502,"&lt;="&amp;N$3,Solicitudes!$E$3:$E$502,"&gt;="&amp;N$3,Solicitudes!$G$3:$G$502,"Solicitada")+COUNTIFS(Solicitudes!$A$3:$A$502,$A104,Solicitudes!$D$3:$D$502,"&lt;="&amp;N$3,Solicitudes!$E$3:$E$502,"&gt;="&amp;N$3,Solicitudes!$G$3:$G$502,"Planificada")&gt;0,"P",""))))</f>
        <v/>
      </c>
      <c r="O104" s="27">
        <f>IF(OR(O$3="",$A104=""),"",IF(COUNTIFS(Solicitudes!$A$3:$A$502,$A104,Solicitudes!$D$3:$D$502,"&lt;="&amp;O$3,Solicitudes!$E$3:$E$502,"&gt;="&amp;O$3,Solicitudes!$G$3:$G$502,"Aprobada",Solicitudes!$L$3:$L$502,"&lt;&gt;Licencia",Solicitudes!$L$3:$L$502,"&lt;&gt;Ausencia")&gt;0,"V",IF(COUNTIFS(Solicitudes!$A$3:$A$502,$A104,Solicitudes!$D$3:$D$502,"&lt;="&amp;O$3,Solicitudes!$E$3:$E$502,"&gt;="&amp;O$3,Solicitudes!$G$3:$G$502,"Aprobada",Solicitudes!$L$3:$L$502,"Licencia")+COUNTIFS(Solicitudes!$A$3:$A$502,$A104,Solicitudes!$D$3:$D$502,"&lt;="&amp;O$3,Solicitudes!$E$3:$E$502,"&gt;="&amp;O$3,Solicitudes!$G$3:$G$502,"Aprobada",Solicitudes!$L$3:$L$502,"Ausencia")&gt;0,"L",IF(COUNTIFS(Solicitudes!$A$3:$A$502,$A104,Solicitudes!$D$3:$D$502,"&lt;="&amp;O$3,Solicitudes!$E$3:$E$502,"&gt;="&amp;O$3,Solicitudes!$G$3:$G$502,"Solicitada")+COUNTIFS(Solicitudes!$A$3:$A$502,$A104,Solicitudes!$D$3:$D$502,"&lt;="&amp;O$3,Solicitudes!$E$3:$E$502,"&gt;="&amp;O$3,Solicitudes!$G$3:$G$502,"Planificada")&gt;0,"P",""))))</f>
        <v/>
      </c>
      <c r="P104" s="27">
        <f>IF(OR(P$3="",$A104=""),"",IF(COUNTIFS(Solicitudes!$A$3:$A$502,$A104,Solicitudes!$D$3:$D$502,"&lt;="&amp;P$3,Solicitudes!$E$3:$E$502,"&gt;="&amp;P$3,Solicitudes!$G$3:$G$502,"Aprobada",Solicitudes!$L$3:$L$502,"&lt;&gt;Licencia",Solicitudes!$L$3:$L$502,"&lt;&gt;Ausencia")&gt;0,"V",IF(COUNTIFS(Solicitudes!$A$3:$A$502,$A104,Solicitudes!$D$3:$D$502,"&lt;="&amp;P$3,Solicitudes!$E$3:$E$502,"&gt;="&amp;P$3,Solicitudes!$G$3:$G$502,"Aprobada",Solicitudes!$L$3:$L$502,"Licencia")+COUNTIFS(Solicitudes!$A$3:$A$502,$A104,Solicitudes!$D$3:$D$502,"&lt;="&amp;P$3,Solicitudes!$E$3:$E$502,"&gt;="&amp;P$3,Solicitudes!$G$3:$G$502,"Aprobada",Solicitudes!$L$3:$L$502,"Ausencia")&gt;0,"L",IF(COUNTIFS(Solicitudes!$A$3:$A$502,$A104,Solicitudes!$D$3:$D$502,"&lt;="&amp;P$3,Solicitudes!$E$3:$E$502,"&gt;="&amp;P$3,Solicitudes!$G$3:$G$502,"Solicitada")+COUNTIFS(Solicitudes!$A$3:$A$502,$A104,Solicitudes!$D$3:$D$502,"&lt;="&amp;P$3,Solicitudes!$E$3:$E$502,"&gt;="&amp;P$3,Solicitudes!$G$3:$G$502,"Planificada")&gt;0,"P",""))))</f>
        <v/>
      </c>
      <c r="Q104" s="27">
        <f>IF(OR(Q$3="",$A104=""),"",IF(COUNTIFS(Solicitudes!$A$3:$A$502,$A104,Solicitudes!$D$3:$D$502,"&lt;="&amp;Q$3,Solicitudes!$E$3:$E$502,"&gt;="&amp;Q$3,Solicitudes!$G$3:$G$502,"Aprobada",Solicitudes!$L$3:$L$502,"&lt;&gt;Licencia",Solicitudes!$L$3:$L$502,"&lt;&gt;Ausencia")&gt;0,"V",IF(COUNTIFS(Solicitudes!$A$3:$A$502,$A104,Solicitudes!$D$3:$D$502,"&lt;="&amp;Q$3,Solicitudes!$E$3:$E$502,"&gt;="&amp;Q$3,Solicitudes!$G$3:$G$502,"Aprobada",Solicitudes!$L$3:$L$502,"Licencia")+COUNTIFS(Solicitudes!$A$3:$A$502,$A104,Solicitudes!$D$3:$D$502,"&lt;="&amp;Q$3,Solicitudes!$E$3:$E$502,"&gt;="&amp;Q$3,Solicitudes!$G$3:$G$502,"Aprobada",Solicitudes!$L$3:$L$502,"Ausencia")&gt;0,"L",IF(COUNTIFS(Solicitudes!$A$3:$A$502,$A104,Solicitudes!$D$3:$D$502,"&lt;="&amp;Q$3,Solicitudes!$E$3:$E$502,"&gt;="&amp;Q$3,Solicitudes!$G$3:$G$502,"Solicitada")+COUNTIFS(Solicitudes!$A$3:$A$502,$A104,Solicitudes!$D$3:$D$502,"&lt;="&amp;Q$3,Solicitudes!$E$3:$E$502,"&gt;="&amp;Q$3,Solicitudes!$G$3:$G$502,"Planificada")&gt;0,"P",""))))</f>
        <v/>
      </c>
      <c r="R104" s="27">
        <f>IF(OR(R$3="",$A104=""),"",IF(COUNTIFS(Solicitudes!$A$3:$A$502,$A104,Solicitudes!$D$3:$D$502,"&lt;="&amp;R$3,Solicitudes!$E$3:$E$502,"&gt;="&amp;R$3,Solicitudes!$G$3:$G$502,"Aprobada",Solicitudes!$L$3:$L$502,"&lt;&gt;Licencia",Solicitudes!$L$3:$L$502,"&lt;&gt;Ausencia")&gt;0,"V",IF(COUNTIFS(Solicitudes!$A$3:$A$502,$A104,Solicitudes!$D$3:$D$502,"&lt;="&amp;R$3,Solicitudes!$E$3:$E$502,"&gt;="&amp;R$3,Solicitudes!$G$3:$G$502,"Aprobada",Solicitudes!$L$3:$L$502,"Licencia")+COUNTIFS(Solicitudes!$A$3:$A$502,$A104,Solicitudes!$D$3:$D$502,"&lt;="&amp;R$3,Solicitudes!$E$3:$E$502,"&gt;="&amp;R$3,Solicitudes!$G$3:$G$502,"Aprobada",Solicitudes!$L$3:$L$502,"Ausencia")&gt;0,"L",IF(COUNTIFS(Solicitudes!$A$3:$A$502,$A104,Solicitudes!$D$3:$D$502,"&lt;="&amp;R$3,Solicitudes!$E$3:$E$502,"&gt;="&amp;R$3,Solicitudes!$G$3:$G$502,"Solicitada")+COUNTIFS(Solicitudes!$A$3:$A$502,$A104,Solicitudes!$D$3:$D$502,"&lt;="&amp;R$3,Solicitudes!$E$3:$E$502,"&gt;="&amp;R$3,Solicitudes!$G$3:$G$502,"Planificada")&gt;0,"P",""))))</f>
        <v/>
      </c>
      <c r="S104" s="27">
        <f>IF(OR(S$3="",$A104=""),"",IF(COUNTIFS(Solicitudes!$A$3:$A$502,$A104,Solicitudes!$D$3:$D$502,"&lt;="&amp;S$3,Solicitudes!$E$3:$E$502,"&gt;="&amp;S$3,Solicitudes!$G$3:$G$502,"Aprobada",Solicitudes!$L$3:$L$502,"&lt;&gt;Licencia",Solicitudes!$L$3:$L$502,"&lt;&gt;Ausencia")&gt;0,"V",IF(COUNTIFS(Solicitudes!$A$3:$A$502,$A104,Solicitudes!$D$3:$D$502,"&lt;="&amp;S$3,Solicitudes!$E$3:$E$502,"&gt;="&amp;S$3,Solicitudes!$G$3:$G$502,"Aprobada",Solicitudes!$L$3:$L$502,"Licencia")+COUNTIFS(Solicitudes!$A$3:$A$502,$A104,Solicitudes!$D$3:$D$502,"&lt;="&amp;S$3,Solicitudes!$E$3:$E$502,"&gt;="&amp;S$3,Solicitudes!$G$3:$G$502,"Aprobada",Solicitudes!$L$3:$L$502,"Ausencia")&gt;0,"L",IF(COUNTIFS(Solicitudes!$A$3:$A$502,$A104,Solicitudes!$D$3:$D$502,"&lt;="&amp;S$3,Solicitudes!$E$3:$E$502,"&gt;="&amp;S$3,Solicitudes!$G$3:$G$502,"Solicitada")+COUNTIFS(Solicitudes!$A$3:$A$502,$A104,Solicitudes!$D$3:$D$502,"&lt;="&amp;S$3,Solicitudes!$E$3:$E$502,"&gt;="&amp;S$3,Solicitudes!$G$3:$G$502,"Planificada")&gt;0,"P",""))))</f>
        <v/>
      </c>
      <c r="T104" s="27">
        <f>IF(OR(T$3="",$A104=""),"",IF(COUNTIFS(Solicitudes!$A$3:$A$502,$A104,Solicitudes!$D$3:$D$502,"&lt;="&amp;T$3,Solicitudes!$E$3:$E$502,"&gt;="&amp;T$3,Solicitudes!$G$3:$G$502,"Aprobada",Solicitudes!$L$3:$L$502,"&lt;&gt;Licencia",Solicitudes!$L$3:$L$502,"&lt;&gt;Ausencia")&gt;0,"V",IF(COUNTIFS(Solicitudes!$A$3:$A$502,$A104,Solicitudes!$D$3:$D$502,"&lt;="&amp;T$3,Solicitudes!$E$3:$E$502,"&gt;="&amp;T$3,Solicitudes!$G$3:$G$502,"Aprobada",Solicitudes!$L$3:$L$502,"Licencia")+COUNTIFS(Solicitudes!$A$3:$A$502,$A104,Solicitudes!$D$3:$D$502,"&lt;="&amp;T$3,Solicitudes!$E$3:$E$502,"&gt;="&amp;T$3,Solicitudes!$G$3:$G$502,"Aprobada",Solicitudes!$L$3:$L$502,"Ausencia")&gt;0,"L",IF(COUNTIFS(Solicitudes!$A$3:$A$502,$A104,Solicitudes!$D$3:$D$502,"&lt;="&amp;T$3,Solicitudes!$E$3:$E$502,"&gt;="&amp;T$3,Solicitudes!$G$3:$G$502,"Solicitada")+COUNTIFS(Solicitudes!$A$3:$A$502,$A104,Solicitudes!$D$3:$D$502,"&lt;="&amp;T$3,Solicitudes!$E$3:$E$502,"&gt;="&amp;T$3,Solicitudes!$G$3:$G$502,"Planificada")&gt;0,"P",""))))</f>
        <v/>
      </c>
      <c r="U104" s="27">
        <f>IF(OR(U$3="",$A104=""),"",IF(COUNTIFS(Solicitudes!$A$3:$A$502,$A104,Solicitudes!$D$3:$D$502,"&lt;="&amp;U$3,Solicitudes!$E$3:$E$502,"&gt;="&amp;U$3,Solicitudes!$G$3:$G$502,"Aprobada",Solicitudes!$L$3:$L$502,"&lt;&gt;Licencia",Solicitudes!$L$3:$L$502,"&lt;&gt;Ausencia")&gt;0,"V",IF(COUNTIFS(Solicitudes!$A$3:$A$502,$A104,Solicitudes!$D$3:$D$502,"&lt;="&amp;U$3,Solicitudes!$E$3:$E$502,"&gt;="&amp;U$3,Solicitudes!$G$3:$G$502,"Aprobada",Solicitudes!$L$3:$L$502,"Licencia")+COUNTIFS(Solicitudes!$A$3:$A$502,$A104,Solicitudes!$D$3:$D$502,"&lt;="&amp;U$3,Solicitudes!$E$3:$E$502,"&gt;="&amp;U$3,Solicitudes!$G$3:$G$502,"Aprobada",Solicitudes!$L$3:$L$502,"Ausencia")&gt;0,"L",IF(COUNTIFS(Solicitudes!$A$3:$A$502,$A104,Solicitudes!$D$3:$D$502,"&lt;="&amp;U$3,Solicitudes!$E$3:$E$502,"&gt;="&amp;U$3,Solicitudes!$G$3:$G$502,"Solicitada")+COUNTIFS(Solicitudes!$A$3:$A$502,$A104,Solicitudes!$D$3:$D$502,"&lt;="&amp;U$3,Solicitudes!$E$3:$E$502,"&gt;="&amp;U$3,Solicitudes!$G$3:$G$502,"Planificada")&gt;0,"P",""))))</f>
        <v/>
      </c>
      <c r="V104" s="27">
        <f>IF(OR(V$3="",$A104=""),"",IF(COUNTIFS(Solicitudes!$A$3:$A$502,$A104,Solicitudes!$D$3:$D$502,"&lt;="&amp;V$3,Solicitudes!$E$3:$E$502,"&gt;="&amp;V$3,Solicitudes!$G$3:$G$502,"Aprobada",Solicitudes!$L$3:$L$502,"&lt;&gt;Licencia",Solicitudes!$L$3:$L$502,"&lt;&gt;Ausencia")&gt;0,"V",IF(COUNTIFS(Solicitudes!$A$3:$A$502,$A104,Solicitudes!$D$3:$D$502,"&lt;="&amp;V$3,Solicitudes!$E$3:$E$502,"&gt;="&amp;V$3,Solicitudes!$G$3:$G$502,"Aprobada",Solicitudes!$L$3:$L$502,"Licencia")+COUNTIFS(Solicitudes!$A$3:$A$502,$A104,Solicitudes!$D$3:$D$502,"&lt;="&amp;V$3,Solicitudes!$E$3:$E$502,"&gt;="&amp;V$3,Solicitudes!$G$3:$G$502,"Aprobada",Solicitudes!$L$3:$L$502,"Ausencia")&gt;0,"L",IF(COUNTIFS(Solicitudes!$A$3:$A$502,$A104,Solicitudes!$D$3:$D$502,"&lt;="&amp;V$3,Solicitudes!$E$3:$E$502,"&gt;="&amp;V$3,Solicitudes!$G$3:$G$502,"Solicitada")+COUNTIFS(Solicitudes!$A$3:$A$502,$A104,Solicitudes!$D$3:$D$502,"&lt;="&amp;V$3,Solicitudes!$E$3:$E$502,"&gt;="&amp;V$3,Solicitudes!$G$3:$G$502,"Planificada")&gt;0,"P",""))))</f>
        <v/>
      </c>
      <c r="W104" s="27">
        <f>IF(OR(W$3="",$A104=""),"",IF(COUNTIFS(Solicitudes!$A$3:$A$502,$A104,Solicitudes!$D$3:$D$502,"&lt;="&amp;W$3,Solicitudes!$E$3:$E$502,"&gt;="&amp;W$3,Solicitudes!$G$3:$G$502,"Aprobada",Solicitudes!$L$3:$L$502,"&lt;&gt;Licencia",Solicitudes!$L$3:$L$502,"&lt;&gt;Ausencia")&gt;0,"V",IF(COUNTIFS(Solicitudes!$A$3:$A$502,$A104,Solicitudes!$D$3:$D$502,"&lt;="&amp;W$3,Solicitudes!$E$3:$E$502,"&gt;="&amp;W$3,Solicitudes!$G$3:$G$502,"Aprobada",Solicitudes!$L$3:$L$502,"Licencia")+COUNTIFS(Solicitudes!$A$3:$A$502,$A104,Solicitudes!$D$3:$D$502,"&lt;="&amp;W$3,Solicitudes!$E$3:$E$502,"&gt;="&amp;W$3,Solicitudes!$G$3:$G$502,"Aprobada",Solicitudes!$L$3:$L$502,"Ausencia")&gt;0,"L",IF(COUNTIFS(Solicitudes!$A$3:$A$502,$A104,Solicitudes!$D$3:$D$502,"&lt;="&amp;W$3,Solicitudes!$E$3:$E$502,"&gt;="&amp;W$3,Solicitudes!$G$3:$G$502,"Solicitada")+COUNTIFS(Solicitudes!$A$3:$A$502,$A104,Solicitudes!$D$3:$D$502,"&lt;="&amp;W$3,Solicitudes!$E$3:$E$502,"&gt;="&amp;W$3,Solicitudes!$G$3:$G$502,"Planificada")&gt;0,"P",""))))</f>
        <v/>
      </c>
      <c r="X104" s="27">
        <f>IF(OR(X$3="",$A104=""),"",IF(COUNTIFS(Solicitudes!$A$3:$A$502,$A104,Solicitudes!$D$3:$D$502,"&lt;="&amp;X$3,Solicitudes!$E$3:$E$502,"&gt;="&amp;X$3,Solicitudes!$G$3:$G$502,"Aprobada",Solicitudes!$L$3:$L$502,"&lt;&gt;Licencia",Solicitudes!$L$3:$L$502,"&lt;&gt;Ausencia")&gt;0,"V",IF(COUNTIFS(Solicitudes!$A$3:$A$502,$A104,Solicitudes!$D$3:$D$502,"&lt;="&amp;X$3,Solicitudes!$E$3:$E$502,"&gt;="&amp;X$3,Solicitudes!$G$3:$G$502,"Aprobada",Solicitudes!$L$3:$L$502,"Licencia")+COUNTIFS(Solicitudes!$A$3:$A$502,$A104,Solicitudes!$D$3:$D$502,"&lt;="&amp;X$3,Solicitudes!$E$3:$E$502,"&gt;="&amp;X$3,Solicitudes!$G$3:$G$502,"Aprobada",Solicitudes!$L$3:$L$502,"Ausencia")&gt;0,"L",IF(COUNTIFS(Solicitudes!$A$3:$A$502,$A104,Solicitudes!$D$3:$D$502,"&lt;="&amp;X$3,Solicitudes!$E$3:$E$502,"&gt;="&amp;X$3,Solicitudes!$G$3:$G$502,"Solicitada")+COUNTIFS(Solicitudes!$A$3:$A$502,$A104,Solicitudes!$D$3:$D$502,"&lt;="&amp;X$3,Solicitudes!$E$3:$E$502,"&gt;="&amp;X$3,Solicitudes!$G$3:$G$502,"Planificada")&gt;0,"P",""))))</f>
        <v/>
      </c>
      <c r="Y104" s="27">
        <f>IF(OR(Y$3="",$A104=""),"",IF(COUNTIFS(Solicitudes!$A$3:$A$502,$A104,Solicitudes!$D$3:$D$502,"&lt;="&amp;Y$3,Solicitudes!$E$3:$E$502,"&gt;="&amp;Y$3,Solicitudes!$G$3:$G$502,"Aprobada",Solicitudes!$L$3:$L$502,"&lt;&gt;Licencia",Solicitudes!$L$3:$L$502,"&lt;&gt;Ausencia")&gt;0,"V",IF(COUNTIFS(Solicitudes!$A$3:$A$502,$A104,Solicitudes!$D$3:$D$502,"&lt;="&amp;Y$3,Solicitudes!$E$3:$E$502,"&gt;="&amp;Y$3,Solicitudes!$G$3:$G$502,"Aprobada",Solicitudes!$L$3:$L$502,"Licencia")+COUNTIFS(Solicitudes!$A$3:$A$502,$A104,Solicitudes!$D$3:$D$502,"&lt;="&amp;Y$3,Solicitudes!$E$3:$E$502,"&gt;="&amp;Y$3,Solicitudes!$G$3:$G$502,"Aprobada",Solicitudes!$L$3:$L$502,"Ausencia")&gt;0,"L",IF(COUNTIFS(Solicitudes!$A$3:$A$502,$A104,Solicitudes!$D$3:$D$502,"&lt;="&amp;Y$3,Solicitudes!$E$3:$E$502,"&gt;="&amp;Y$3,Solicitudes!$G$3:$G$502,"Solicitada")+COUNTIFS(Solicitudes!$A$3:$A$502,$A104,Solicitudes!$D$3:$D$502,"&lt;="&amp;Y$3,Solicitudes!$E$3:$E$502,"&gt;="&amp;Y$3,Solicitudes!$G$3:$G$502,"Planificada")&gt;0,"P",""))))</f>
        <v/>
      </c>
      <c r="Z104" s="27">
        <f>IF(OR(Z$3="",$A104=""),"",IF(COUNTIFS(Solicitudes!$A$3:$A$502,$A104,Solicitudes!$D$3:$D$502,"&lt;="&amp;Z$3,Solicitudes!$E$3:$E$502,"&gt;="&amp;Z$3,Solicitudes!$G$3:$G$502,"Aprobada",Solicitudes!$L$3:$L$502,"&lt;&gt;Licencia",Solicitudes!$L$3:$L$502,"&lt;&gt;Ausencia")&gt;0,"V",IF(COUNTIFS(Solicitudes!$A$3:$A$502,$A104,Solicitudes!$D$3:$D$502,"&lt;="&amp;Z$3,Solicitudes!$E$3:$E$502,"&gt;="&amp;Z$3,Solicitudes!$G$3:$G$502,"Aprobada",Solicitudes!$L$3:$L$502,"Licencia")+COUNTIFS(Solicitudes!$A$3:$A$502,$A104,Solicitudes!$D$3:$D$502,"&lt;="&amp;Z$3,Solicitudes!$E$3:$E$502,"&gt;="&amp;Z$3,Solicitudes!$G$3:$G$502,"Aprobada",Solicitudes!$L$3:$L$502,"Ausencia")&gt;0,"L",IF(COUNTIFS(Solicitudes!$A$3:$A$502,$A104,Solicitudes!$D$3:$D$502,"&lt;="&amp;Z$3,Solicitudes!$E$3:$E$502,"&gt;="&amp;Z$3,Solicitudes!$G$3:$G$502,"Solicitada")+COUNTIFS(Solicitudes!$A$3:$A$502,$A104,Solicitudes!$D$3:$D$502,"&lt;="&amp;Z$3,Solicitudes!$E$3:$E$502,"&gt;="&amp;Z$3,Solicitudes!$G$3:$G$502,"Planificada")&gt;0,"P",""))))</f>
        <v/>
      </c>
      <c r="AA104" s="27">
        <f>IF(OR(AA$3="",$A104=""),"",IF(COUNTIFS(Solicitudes!$A$3:$A$502,$A104,Solicitudes!$D$3:$D$502,"&lt;="&amp;AA$3,Solicitudes!$E$3:$E$502,"&gt;="&amp;AA$3,Solicitudes!$G$3:$G$502,"Aprobada",Solicitudes!$L$3:$L$502,"&lt;&gt;Licencia",Solicitudes!$L$3:$L$502,"&lt;&gt;Ausencia")&gt;0,"V",IF(COUNTIFS(Solicitudes!$A$3:$A$502,$A104,Solicitudes!$D$3:$D$502,"&lt;="&amp;AA$3,Solicitudes!$E$3:$E$502,"&gt;="&amp;AA$3,Solicitudes!$G$3:$G$502,"Aprobada",Solicitudes!$L$3:$L$502,"Licencia")+COUNTIFS(Solicitudes!$A$3:$A$502,$A104,Solicitudes!$D$3:$D$502,"&lt;="&amp;AA$3,Solicitudes!$E$3:$E$502,"&gt;="&amp;AA$3,Solicitudes!$G$3:$G$502,"Aprobada",Solicitudes!$L$3:$L$502,"Ausencia")&gt;0,"L",IF(COUNTIFS(Solicitudes!$A$3:$A$502,$A104,Solicitudes!$D$3:$D$502,"&lt;="&amp;AA$3,Solicitudes!$E$3:$E$502,"&gt;="&amp;AA$3,Solicitudes!$G$3:$G$502,"Solicitada")+COUNTIFS(Solicitudes!$A$3:$A$502,$A104,Solicitudes!$D$3:$D$502,"&lt;="&amp;AA$3,Solicitudes!$E$3:$E$502,"&gt;="&amp;AA$3,Solicitudes!$G$3:$G$502,"Planificada")&gt;0,"P",""))))</f>
        <v/>
      </c>
      <c r="AB104" s="27">
        <f>IF(OR(AB$3="",$A104=""),"",IF(COUNTIFS(Solicitudes!$A$3:$A$502,$A104,Solicitudes!$D$3:$D$502,"&lt;="&amp;AB$3,Solicitudes!$E$3:$E$502,"&gt;="&amp;AB$3,Solicitudes!$G$3:$G$502,"Aprobada",Solicitudes!$L$3:$L$502,"&lt;&gt;Licencia",Solicitudes!$L$3:$L$502,"&lt;&gt;Ausencia")&gt;0,"V",IF(COUNTIFS(Solicitudes!$A$3:$A$502,$A104,Solicitudes!$D$3:$D$502,"&lt;="&amp;AB$3,Solicitudes!$E$3:$E$502,"&gt;="&amp;AB$3,Solicitudes!$G$3:$G$502,"Aprobada",Solicitudes!$L$3:$L$502,"Licencia")+COUNTIFS(Solicitudes!$A$3:$A$502,$A104,Solicitudes!$D$3:$D$502,"&lt;="&amp;AB$3,Solicitudes!$E$3:$E$502,"&gt;="&amp;AB$3,Solicitudes!$G$3:$G$502,"Aprobada",Solicitudes!$L$3:$L$502,"Ausencia")&gt;0,"L",IF(COUNTIFS(Solicitudes!$A$3:$A$502,$A104,Solicitudes!$D$3:$D$502,"&lt;="&amp;AB$3,Solicitudes!$E$3:$E$502,"&gt;="&amp;AB$3,Solicitudes!$G$3:$G$502,"Solicitada")+COUNTIFS(Solicitudes!$A$3:$A$502,$A104,Solicitudes!$D$3:$D$502,"&lt;="&amp;AB$3,Solicitudes!$E$3:$E$502,"&gt;="&amp;AB$3,Solicitudes!$G$3:$G$502,"Planificada")&gt;0,"P",""))))</f>
        <v/>
      </c>
      <c r="AC104" s="27">
        <f>IF(OR(AC$3="",$A104=""),"",IF(COUNTIFS(Solicitudes!$A$3:$A$502,$A104,Solicitudes!$D$3:$D$502,"&lt;="&amp;AC$3,Solicitudes!$E$3:$E$502,"&gt;="&amp;AC$3,Solicitudes!$G$3:$G$502,"Aprobada",Solicitudes!$L$3:$L$502,"&lt;&gt;Licencia",Solicitudes!$L$3:$L$502,"&lt;&gt;Ausencia")&gt;0,"V",IF(COUNTIFS(Solicitudes!$A$3:$A$502,$A104,Solicitudes!$D$3:$D$502,"&lt;="&amp;AC$3,Solicitudes!$E$3:$E$502,"&gt;="&amp;AC$3,Solicitudes!$G$3:$G$502,"Aprobada",Solicitudes!$L$3:$L$502,"Licencia")+COUNTIFS(Solicitudes!$A$3:$A$502,$A104,Solicitudes!$D$3:$D$502,"&lt;="&amp;AC$3,Solicitudes!$E$3:$E$502,"&gt;="&amp;AC$3,Solicitudes!$G$3:$G$502,"Aprobada",Solicitudes!$L$3:$L$502,"Ausencia")&gt;0,"L",IF(COUNTIFS(Solicitudes!$A$3:$A$502,$A104,Solicitudes!$D$3:$D$502,"&lt;="&amp;AC$3,Solicitudes!$E$3:$E$502,"&gt;="&amp;AC$3,Solicitudes!$G$3:$G$502,"Solicitada")+COUNTIFS(Solicitudes!$A$3:$A$502,$A104,Solicitudes!$D$3:$D$502,"&lt;="&amp;AC$3,Solicitudes!$E$3:$E$502,"&gt;="&amp;AC$3,Solicitudes!$G$3:$G$502,"Planificada")&gt;0,"P",""))))</f>
        <v/>
      </c>
      <c r="AD104" s="27">
        <f>IF(OR(AD$3="",$A104=""),"",IF(COUNTIFS(Solicitudes!$A$3:$A$502,$A104,Solicitudes!$D$3:$D$502,"&lt;="&amp;AD$3,Solicitudes!$E$3:$E$502,"&gt;="&amp;AD$3,Solicitudes!$G$3:$G$502,"Aprobada",Solicitudes!$L$3:$L$502,"&lt;&gt;Licencia",Solicitudes!$L$3:$L$502,"&lt;&gt;Ausencia")&gt;0,"V",IF(COUNTIFS(Solicitudes!$A$3:$A$502,$A104,Solicitudes!$D$3:$D$502,"&lt;="&amp;AD$3,Solicitudes!$E$3:$E$502,"&gt;="&amp;AD$3,Solicitudes!$G$3:$G$502,"Aprobada",Solicitudes!$L$3:$L$502,"Licencia")+COUNTIFS(Solicitudes!$A$3:$A$502,$A104,Solicitudes!$D$3:$D$502,"&lt;="&amp;AD$3,Solicitudes!$E$3:$E$502,"&gt;="&amp;AD$3,Solicitudes!$G$3:$G$502,"Aprobada",Solicitudes!$L$3:$L$502,"Ausencia")&gt;0,"L",IF(COUNTIFS(Solicitudes!$A$3:$A$502,$A104,Solicitudes!$D$3:$D$502,"&lt;="&amp;AD$3,Solicitudes!$E$3:$E$502,"&gt;="&amp;AD$3,Solicitudes!$G$3:$G$502,"Solicitada")+COUNTIFS(Solicitudes!$A$3:$A$502,$A104,Solicitudes!$D$3:$D$502,"&lt;="&amp;AD$3,Solicitudes!$E$3:$E$502,"&gt;="&amp;AD$3,Solicitudes!$G$3:$G$502,"Planificada")&gt;0,"P",""))))</f>
        <v/>
      </c>
      <c r="AE104" s="27">
        <f>IF(OR(AE$3="",$A104=""),"",IF(COUNTIFS(Solicitudes!$A$3:$A$502,$A104,Solicitudes!$D$3:$D$502,"&lt;="&amp;AE$3,Solicitudes!$E$3:$E$502,"&gt;="&amp;AE$3,Solicitudes!$G$3:$G$502,"Aprobada",Solicitudes!$L$3:$L$502,"&lt;&gt;Licencia",Solicitudes!$L$3:$L$502,"&lt;&gt;Ausencia")&gt;0,"V",IF(COUNTIFS(Solicitudes!$A$3:$A$502,$A104,Solicitudes!$D$3:$D$502,"&lt;="&amp;AE$3,Solicitudes!$E$3:$E$502,"&gt;="&amp;AE$3,Solicitudes!$G$3:$G$502,"Aprobada",Solicitudes!$L$3:$L$502,"Licencia")+COUNTIFS(Solicitudes!$A$3:$A$502,$A104,Solicitudes!$D$3:$D$502,"&lt;="&amp;AE$3,Solicitudes!$E$3:$E$502,"&gt;="&amp;AE$3,Solicitudes!$G$3:$G$502,"Aprobada",Solicitudes!$L$3:$L$502,"Ausencia")&gt;0,"L",IF(COUNTIFS(Solicitudes!$A$3:$A$502,$A104,Solicitudes!$D$3:$D$502,"&lt;="&amp;AE$3,Solicitudes!$E$3:$E$502,"&gt;="&amp;AE$3,Solicitudes!$G$3:$G$502,"Solicitada")+COUNTIFS(Solicitudes!$A$3:$A$502,$A104,Solicitudes!$D$3:$D$502,"&lt;="&amp;AE$3,Solicitudes!$E$3:$E$502,"&gt;="&amp;AE$3,Solicitudes!$G$3:$G$502,"Planificada")&gt;0,"P",""))))</f>
        <v/>
      </c>
      <c r="AF104" s="27">
        <f>IF(OR(AF$3="",$A104=""),"",IF(COUNTIFS(Solicitudes!$A$3:$A$502,$A104,Solicitudes!$D$3:$D$502,"&lt;="&amp;AF$3,Solicitudes!$E$3:$E$502,"&gt;="&amp;AF$3,Solicitudes!$G$3:$G$502,"Aprobada",Solicitudes!$L$3:$L$502,"&lt;&gt;Licencia",Solicitudes!$L$3:$L$502,"&lt;&gt;Ausencia")&gt;0,"V",IF(COUNTIFS(Solicitudes!$A$3:$A$502,$A104,Solicitudes!$D$3:$D$502,"&lt;="&amp;AF$3,Solicitudes!$E$3:$E$502,"&gt;="&amp;AF$3,Solicitudes!$G$3:$G$502,"Aprobada",Solicitudes!$L$3:$L$502,"Licencia")+COUNTIFS(Solicitudes!$A$3:$A$502,$A104,Solicitudes!$D$3:$D$502,"&lt;="&amp;AF$3,Solicitudes!$E$3:$E$502,"&gt;="&amp;AF$3,Solicitudes!$G$3:$G$502,"Aprobada",Solicitudes!$L$3:$L$502,"Ausencia")&gt;0,"L",IF(COUNTIFS(Solicitudes!$A$3:$A$502,$A104,Solicitudes!$D$3:$D$502,"&lt;="&amp;AF$3,Solicitudes!$E$3:$E$502,"&gt;="&amp;AF$3,Solicitudes!$G$3:$G$502,"Solicitada")+COUNTIFS(Solicitudes!$A$3:$A$502,$A104,Solicitudes!$D$3:$D$502,"&lt;="&amp;AF$3,Solicitudes!$E$3:$E$502,"&gt;="&amp;AF$3,Solicitudes!$G$3:$G$502,"Planificada")&gt;0,"P",""))))</f>
        <v/>
      </c>
      <c r="AG104" s="27">
        <f>IF(OR(AG$3="",$A104=""),"",IF(COUNTIFS(Solicitudes!$A$3:$A$502,$A104,Solicitudes!$D$3:$D$502,"&lt;="&amp;AG$3,Solicitudes!$E$3:$E$502,"&gt;="&amp;AG$3,Solicitudes!$G$3:$G$502,"Aprobada",Solicitudes!$L$3:$L$502,"&lt;&gt;Licencia",Solicitudes!$L$3:$L$502,"&lt;&gt;Ausencia")&gt;0,"V",IF(COUNTIFS(Solicitudes!$A$3:$A$502,$A104,Solicitudes!$D$3:$D$502,"&lt;="&amp;AG$3,Solicitudes!$E$3:$E$502,"&gt;="&amp;AG$3,Solicitudes!$G$3:$G$502,"Aprobada",Solicitudes!$L$3:$L$502,"Licencia")+COUNTIFS(Solicitudes!$A$3:$A$502,$A104,Solicitudes!$D$3:$D$502,"&lt;="&amp;AG$3,Solicitudes!$E$3:$E$502,"&gt;="&amp;AG$3,Solicitudes!$G$3:$G$502,"Aprobada",Solicitudes!$L$3:$L$502,"Ausencia")&gt;0,"L",IF(COUNTIFS(Solicitudes!$A$3:$A$502,$A104,Solicitudes!$D$3:$D$502,"&lt;="&amp;AG$3,Solicitudes!$E$3:$E$502,"&gt;="&amp;AG$3,Solicitudes!$G$3:$G$502,"Solicitada")+COUNTIFS(Solicitudes!$A$3:$A$502,$A104,Solicitudes!$D$3:$D$502,"&lt;="&amp;AG$3,Solicitudes!$E$3:$E$502,"&gt;="&amp;AG$3,Solicitudes!$G$3:$G$502,"Planificada")&gt;0,"P",""))))</f>
        <v/>
      </c>
    </row>
    <row r="105">
      <c r="B105" s="8" t="inlineStr">
        <is>
          <t>Ausentes aprobados (V + L)</t>
        </is>
      </c>
      <c r="C105">
        <f>IF(C$3="","",COUNTIF(C5:C104,"V")+COUNTIF(C5:C104,"L"))</f>
        <v/>
      </c>
      <c r="D105">
        <f>IF(D$3="","",COUNTIF(D5:D104,"V")+COUNTIF(D5:D104,"L"))</f>
        <v/>
      </c>
      <c r="E105">
        <f>IF(E$3="","",COUNTIF(E5:E104,"V")+COUNTIF(E5:E104,"L"))</f>
        <v/>
      </c>
      <c r="F105">
        <f>IF(F$3="","",COUNTIF(F5:F104,"V")+COUNTIF(F5:F104,"L"))</f>
        <v/>
      </c>
      <c r="G105">
        <f>IF(G$3="","",COUNTIF(G5:G104,"V")+COUNTIF(G5:G104,"L"))</f>
        <v/>
      </c>
      <c r="H105">
        <f>IF(H$3="","",COUNTIF(H5:H104,"V")+COUNTIF(H5:H104,"L"))</f>
        <v/>
      </c>
      <c r="I105">
        <f>IF(I$3="","",COUNTIF(I5:I104,"V")+COUNTIF(I5:I104,"L"))</f>
        <v/>
      </c>
      <c r="J105">
        <f>IF(J$3="","",COUNTIF(J5:J104,"V")+COUNTIF(J5:J104,"L"))</f>
        <v/>
      </c>
      <c r="K105">
        <f>IF(K$3="","",COUNTIF(K5:K104,"V")+COUNTIF(K5:K104,"L"))</f>
        <v/>
      </c>
      <c r="L105">
        <f>IF(L$3="","",COUNTIF(L5:L104,"V")+COUNTIF(L5:L104,"L"))</f>
        <v/>
      </c>
      <c r="M105">
        <f>IF(M$3="","",COUNTIF(M5:M104,"V")+COUNTIF(M5:M104,"L"))</f>
        <v/>
      </c>
      <c r="N105">
        <f>IF(N$3="","",COUNTIF(N5:N104,"V")+COUNTIF(N5:N104,"L"))</f>
        <v/>
      </c>
      <c r="O105">
        <f>IF(O$3="","",COUNTIF(O5:O104,"V")+COUNTIF(O5:O104,"L"))</f>
        <v/>
      </c>
      <c r="P105">
        <f>IF(P$3="","",COUNTIF(P5:P104,"V")+COUNTIF(P5:P104,"L"))</f>
        <v/>
      </c>
      <c r="Q105">
        <f>IF(Q$3="","",COUNTIF(Q5:Q104,"V")+COUNTIF(Q5:Q104,"L"))</f>
        <v/>
      </c>
      <c r="R105">
        <f>IF(R$3="","",COUNTIF(R5:R104,"V")+COUNTIF(R5:R104,"L"))</f>
        <v/>
      </c>
      <c r="S105">
        <f>IF(S$3="","",COUNTIF(S5:S104,"V")+COUNTIF(S5:S104,"L"))</f>
        <v/>
      </c>
      <c r="T105">
        <f>IF(T$3="","",COUNTIF(T5:T104,"V")+COUNTIF(T5:T104,"L"))</f>
        <v/>
      </c>
      <c r="U105">
        <f>IF(U$3="","",COUNTIF(U5:U104,"V")+COUNTIF(U5:U104,"L"))</f>
        <v/>
      </c>
      <c r="V105">
        <f>IF(V$3="","",COUNTIF(V5:V104,"V")+COUNTIF(V5:V104,"L"))</f>
        <v/>
      </c>
      <c r="W105">
        <f>IF(W$3="","",COUNTIF(W5:W104,"V")+COUNTIF(W5:W104,"L"))</f>
        <v/>
      </c>
      <c r="X105">
        <f>IF(X$3="","",COUNTIF(X5:X104,"V")+COUNTIF(X5:X104,"L"))</f>
        <v/>
      </c>
      <c r="Y105">
        <f>IF(Y$3="","",COUNTIF(Y5:Y104,"V")+COUNTIF(Y5:Y104,"L"))</f>
        <v/>
      </c>
      <c r="Z105">
        <f>IF(Z$3="","",COUNTIF(Z5:Z104,"V")+COUNTIF(Z5:Z104,"L"))</f>
        <v/>
      </c>
      <c r="AA105">
        <f>IF(AA$3="","",COUNTIF(AA5:AA104,"V")+COUNTIF(AA5:AA104,"L"))</f>
        <v/>
      </c>
      <c r="AB105">
        <f>IF(AB$3="","",COUNTIF(AB5:AB104,"V")+COUNTIF(AB5:AB104,"L"))</f>
        <v/>
      </c>
      <c r="AC105">
        <f>IF(AC$3="","",COUNTIF(AC5:AC104,"V")+COUNTIF(AC5:AC104,"L"))</f>
        <v/>
      </c>
      <c r="AD105">
        <f>IF(AD$3="","",COUNTIF(AD5:AD104,"V")+COUNTIF(AD5:AD104,"L"))</f>
        <v/>
      </c>
      <c r="AE105">
        <f>IF(AE$3="","",COUNTIF(AE5:AE104,"V")+COUNTIF(AE5:AE104,"L"))</f>
        <v/>
      </c>
      <c r="AF105">
        <f>IF(AF$3="","",COUNTIF(AF5:AF104,"V")+COUNTIF(AF5:AF104,"L"))</f>
        <v/>
      </c>
      <c r="AG105">
        <f>IF(AG$3="","",COUNTIF(AG5:AG104,"V")+COUNTIF(AG5:AG104,"L"))</f>
        <v/>
      </c>
    </row>
    <row r="106">
      <c r="B106" s="8" t="inlineStr">
        <is>
          <t>Aprobados + proyectados</t>
        </is>
      </c>
      <c r="C106">
        <f>IF(C$3="","",COUNTIF(C5:C104,"V")+COUNTIF(C5:C104,"L")+COUNTIF(C5:C104,"P"))</f>
        <v/>
      </c>
      <c r="D106">
        <f>IF(D$3="","",COUNTIF(D5:D104,"V")+COUNTIF(D5:D104,"L")+COUNTIF(D5:D104,"P"))</f>
        <v/>
      </c>
      <c r="E106">
        <f>IF(E$3="","",COUNTIF(E5:E104,"V")+COUNTIF(E5:E104,"L")+COUNTIF(E5:E104,"P"))</f>
        <v/>
      </c>
      <c r="F106">
        <f>IF(F$3="","",COUNTIF(F5:F104,"V")+COUNTIF(F5:F104,"L")+COUNTIF(F5:F104,"P"))</f>
        <v/>
      </c>
      <c r="G106">
        <f>IF(G$3="","",COUNTIF(G5:G104,"V")+COUNTIF(G5:G104,"L")+COUNTIF(G5:G104,"P"))</f>
        <v/>
      </c>
      <c r="H106">
        <f>IF(H$3="","",COUNTIF(H5:H104,"V")+COUNTIF(H5:H104,"L")+COUNTIF(H5:H104,"P"))</f>
        <v/>
      </c>
      <c r="I106">
        <f>IF(I$3="","",COUNTIF(I5:I104,"V")+COUNTIF(I5:I104,"L")+COUNTIF(I5:I104,"P"))</f>
        <v/>
      </c>
      <c r="J106">
        <f>IF(J$3="","",COUNTIF(J5:J104,"V")+COUNTIF(J5:J104,"L")+COUNTIF(J5:J104,"P"))</f>
        <v/>
      </c>
      <c r="K106">
        <f>IF(K$3="","",COUNTIF(K5:K104,"V")+COUNTIF(K5:K104,"L")+COUNTIF(K5:K104,"P"))</f>
        <v/>
      </c>
      <c r="L106">
        <f>IF(L$3="","",COUNTIF(L5:L104,"V")+COUNTIF(L5:L104,"L")+COUNTIF(L5:L104,"P"))</f>
        <v/>
      </c>
      <c r="M106">
        <f>IF(M$3="","",COUNTIF(M5:M104,"V")+COUNTIF(M5:M104,"L")+COUNTIF(M5:M104,"P"))</f>
        <v/>
      </c>
      <c r="N106">
        <f>IF(N$3="","",COUNTIF(N5:N104,"V")+COUNTIF(N5:N104,"L")+COUNTIF(N5:N104,"P"))</f>
        <v/>
      </c>
      <c r="O106">
        <f>IF(O$3="","",COUNTIF(O5:O104,"V")+COUNTIF(O5:O104,"L")+COUNTIF(O5:O104,"P"))</f>
        <v/>
      </c>
      <c r="P106">
        <f>IF(P$3="","",COUNTIF(P5:P104,"V")+COUNTIF(P5:P104,"L")+COUNTIF(P5:P104,"P"))</f>
        <v/>
      </c>
      <c r="Q106">
        <f>IF(Q$3="","",COUNTIF(Q5:Q104,"V")+COUNTIF(Q5:Q104,"L")+COUNTIF(Q5:Q104,"P"))</f>
        <v/>
      </c>
      <c r="R106">
        <f>IF(R$3="","",COUNTIF(R5:R104,"V")+COUNTIF(R5:R104,"L")+COUNTIF(R5:R104,"P"))</f>
        <v/>
      </c>
      <c r="S106">
        <f>IF(S$3="","",COUNTIF(S5:S104,"V")+COUNTIF(S5:S104,"L")+COUNTIF(S5:S104,"P"))</f>
        <v/>
      </c>
      <c r="T106">
        <f>IF(T$3="","",COUNTIF(T5:T104,"V")+COUNTIF(T5:T104,"L")+COUNTIF(T5:T104,"P"))</f>
        <v/>
      </c>
      <c r="U106">
        <f>IF(U$3="","",COUNTIF(U5:U104,"V")+COUNTIF(U5:U104,"L")+COUNTIF(U5:U104,"P"))</f>
        <v/>
      </c>
      <c r="V106">
        <f>IF(V$3="","",COUNTIF(V5:V104,"V")+COUNTIF(V5:V104,"L")+COUNTIF(V5:V104,"P"))</f>
        <v/>
      </c>
      <c r="W106">
        <f>IF(W$3="","",COUNTIF(W5:W104,"V")+COUNTIF(W5:W104,"L")+COUNTIF(W5:W104,"P"))</f>
        <v/>
      </c>
      <c r="X106">
        <f>IF(X$3="","",COUNTIF(X5:X104,"V")+COUNTIF(X5:X104,"L")+COUNTIF(X5:X104,"P"))</f>
        <v/>
      </c>
      <c r="Y106">
        <f>IF(Y$3="","",COUNTIF(Y5:Y104,"V")+COUNTIF(Y5:Y104,"L")+COUNTIF(Y5:Y104,"P"))</f>
        <v/>
      </c>
      <c r="Z106">
        <f>IF(Z$3="","",COUNTIF(Z5:Z104,"V")+COUNTIF(Z5:Z104,"L")+COUNTIF(Z5:Z104,"P"))</f>
        <v/>
      </c>
      <c r="AA106">
        <f>IF(AA$3="","",COUNTIF(AA5:AA104,"V")+COUNTIF(AA5:AA104,"L")+COUNTIF(AA5:AA104,"P"))</f>
        <v/>
      </c>
      <c r="AB106">
        <f>IF(AB$3="","",COUNTIF(AB5:AB104,"V")+COUNTIF(AB5:AB104,"L")+COUNTIF(AB5:AB104,"P"))</f>
        <v/>
      </c>
      <c r="AC106">
        <f>IF(AC$3="","",COUNTIF(AC5:AC104,"V")+COUNTIF(AC5:AC104,"L")+COUNTIF(AC5:AC104,"P"))</f>
        <v/>
      </c>
      <c r="AD106">
        <f>IF(AD$3="","",COUNTIF(AD5:AD104,"V")+COUNTIF(AD5:AD104,"L")+COUNTIF(AD5:AD104,"P"))</f>
        <v/>
      </c>
      <c r="AE106">
        <f>IF(AE$3="","",COUNTIF(AE5:AE104,"V")+COUNTIF(AE5:AE104,"L")+COUNTIF(AE5:AE104,"P"))</f>
        <v/>
      </c>
      <c r="AF106">
        <f>IF(AF$3="","",COUNTIF(AF5:AF104,"V")+COUNTIF(AF5:AF104,"L")+COUNTIF(AF5:AF104,"P"))</f>
        <v/>
      </c>
      <c r="AG106">
        <f>IF(AG$3="","",COUNTIF(AG5:AG104,"V")+COUNTIF(AG5:AG104,"L")+COUNTIF(AG5:AG104,"P"))</f>
        <v/>
      </c>
    </row>
    <row r="108">
      <c r="A108" s="20" t="inlineStr">
        <is>
          <t>Plantilla orientativa: no sustituye la asesoría laboral ni el texto vigente de la ley.</t>
        </is>
      </c>
    </row>
  </sheetData>
  <conditionalFormatting sqref="C5:AG104">
    <cfRule type="expression" priority="1" dxfId="1">
      <formula>C5="V"</formula>
    </cfRule>
    <cfRule type="expression" priority="2" dxfId="2">
      <formula>C5="P"</formula>
    </cfRule>
    <cfRule type="expression" priority="3" dxfId="3">
      <formula>C5="L"</formula>
    </cfRule>
    <cfRule type="expression" priority="4" dxfId="4">
      <formula>AND(ISNUMBER(C$3),WEEKDAY(C$3,2)&gt;5)</formula>
    </cfRule>
  </conditionalFormatting>
  <conditionalFormatting sqref="C105:AG106">
    <cfRule type="expression" priority="5" dxfId="0">
      <formula>AND(ISNUMBER(C105),ISNUMBER($N$2),C105&gt;$N$2)</formula>
    </cfRule>
  </conditionalFormatting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8" t="inlineStr">
        <is>
          <t>Sobre esta plantilla</t>
        </is>
      </c>
    </row>
    <row r="2">
      <c r="A2" s="29" t="inlineStr"/>
    </row>
    <row r="3">
      <c r="A3" s="29" t="inlineStr">
        <is>
          <t>Esta plantilla es gratuita y puedes adaptarla a tu empresa.</t>
        </is>
      </c>
    </row>
    <row r="4">
      <c r="A4" s="30" t="inlineStr">
        <is>
          <t>Plantilla orientativa: no sustituye la asesoría laboral ni el texto vigente de la ley.</t>
        </is>
      </c>
    </row>
    <row r="5">
      <c r="A5" s="29" t="inlineStr"/>
    </row>
    <row r="6">
      <c r="A6" s="29" t="inlineStr">
        <is>
          <t>¿Prefieres dejar el Excel? En HOLO Humanos (holohumanos.com), el módulo OPERACIONES tiene el menú Tiempos con Solicitudes, Calendario y Saldos de licencia.</t>
        </is>
      </c>
    </row>
  </sheetData>
  <pageMargins left="0.75" right="0.75" top="1" bottom="1" header="0.5" footer="0.5"/>
  <headerFooter>
    <oddHeader/>
    <oddFooter>&amp;CPlantilla orientativa: no sustituye la asesoría laboral ni el texto vigente de la ley.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2026-10-19T20:52:37Z</dcterms:created>
  <dcterms:modified xmlns:dcterms="http://purl.org/dc/terms/" xmlns:xsi="http://www.w3.org/2001/XMLSchema-instance" xsi:type="dcterms:W3CDTF">2026-10-19T20:52:38Z</dcterms:modified>
</cp:coreProperties>
</file>