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Colaboradores" sheetId="3" state="visible" r:id="rId3"/>
    <sheet xmlns:r="http://schemas.openxmlformats.org/officeDocument/2006/relationships" name="Registro diario" sheetId="4" state="visible" r:id="rId4"/>
    <sheet xmlns:r="http://schemas.openxmlformats.org/officeDocument/2006/relationships" name="Resumen semanal" sheetId="5" state="visible" r:id="rId5"/>
    <sheet xmlns:r="http://schemas.openxmlformats.org/officeDocument/2006/relationships" name="Hecho por HOLO Humano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dd/mm/yyyy"/>
    <numFmt numFmtId="166" formatCode="hh:mm"/>
    <numFmt numFmtId="167" formatCode="yyyy-mm-dd"/>
  </numFmts>
  <fonts count="8">
    <font>
      <name val="Calibri"/>
      <family val="2"/>
      <color theme="1"/>
      <sz val="11"/>
      <scheme val="minor"/>
    </font>
    <font>
      <b val="1"/>
      <color rgb="001F3A5F"/>
      <sz val="16"/>
    </font>
    <font>
      <i val="1"/>
    </font>
    <font>
      <b val="1"/>
      <sz val="12"/>
    </font>
    <font>
      <b val="1"/>
      <color rgb="001F3A5F"/>
    </font>
    <font>
      <b val="1"/>
      <color rgb="001F3A5F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A5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2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2" fontId="0" fillId="2" borderId="1" applyAlignment="1" pivotButton="0" quotePrefix="0" xfId="0">
      <alignment vertical="center" wrapText="1"/>
    </xf>
    <xf numFmtId="2" fontId="0" fillId="4" borderId="1" applyAlignment="1" pivotButton="0" quotePrefix="0" xfId="0">
      <alignment vertical="center" wrapText="1"/>
    </xf>
    <xf numFmtId="0" fontId="4" fillId="0" borderId="0" pivotButton="0" quotePrefix="0" xfId="0"/>
    <xf numFmtId="0" fontId="7" fillId="3" borderId="1" applyAlignment="1" pivotButton="0" quotePrefix="0" xfId="0">
      <alignment vertical="center" wrapText="1"/>
    </xf>
    <xf numFmtId="164" fontId="0" fillId="2" borderId="1" pivotButton="0" quotePrefix="0" xfId="0"/>
    <xf numFmtId="165" fontId="0" fillId="2" borderId="1" pivotButton="0" quotePrefix="0" xfId="0"/>
    <xf numFmtId="0" fontId="0" fillId="4" borderId="1" pivotButton="0" quotePrefix="0" xfId="0"/>
    <xf numFmtId="166" fontId="0" fillId="2" borderId="1" pivotButton="0" quotePrefix="0" xfId="0"/>
    <xf numFmtId="2" fontId="0" fillId="4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horizontal="right"/>
    </xf>
    <xf numFmtId="165" fontId="0" fillId="4" borderId="0" pivotButton="0" quotePrefix="0" xfId="0"/>
    <xf numFmtId="2" fontId="6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registro de jornada</t>
        </is>
      </c>
    </row>
    <row r="2">
      <c r="A2" s="2" t="inlineStr">
        <is>
          <t>Registro diario de entrada, salida y descansos por colaborador, con totales semanales.</t>
        </is>
      </c>
    </row>
    <row r="3">
      <c r="A3" s="3" t="inlineStr"/>
    </row>
    <row r="4">
      <c r="A4" s="4" t="inlineStr">
        <is>
          <t>Cómo usarla</t>
        </is>
      </c>
    </row>
    <row r="5">
      <c r="A5" s="3" t="inlineStr">
        <is>
          <t>1. Pestaña «Parámetros»: elige tu país (AR, CL, CO, PY u Otro) y completa su columna [NORMA LOCAL] con la jornada máxima y el tope de horas extra que te aplican. Si las dejas vacías, la plantilla calcula horas pero no marca excesos.</t>
        </is>
      </c>
    </row>
    <row r="6">
      <c r="A6" s="3" t="inlineStr">
        <is>
          <t>2. Pestaña «Colaboradores»: carga ID, nombre, área y la jornada semanal pactada de cada persona.</t>
        </is>
      </c>
    </row>
    <row r="7">
      <c r="A7" s="3" t="inlineStr">
        <is>
          <t>3. Pestaña «Registro diario»: una fila por persona y por día. Escribe la fecha (dd/mm/aaaa), elige el ID y anota las horas en formato hh:mm (ej.: 08:30). Las columnas grises se calculan solas.</t>
        </is>
      </c>
    </row>
    <row r="8">
      <c r="A8" s="3" t="inlineStr">
        <is>
          <t xml:space="preserve">   · Si el turno cruza la medianoche (ej.: entra 22:00 y sale 06:00), la plantilla lo calcula bien.</t>
        </is>
      </c>
    </row>
    <row r="9">
      <c r="A9" s="3" t="inlineStr">
        <is>
          <t xml:space="preserve">   · Si no hubo descanso, deja vacías las columnas de descanso.</t>
        </is>
      </c>
    </row>
    <row r="10">
      <c r="A10" s="3" t="inlineStr">
        <is>
          <t>4. Pestaña «Resumen semanal»: escribe cualquier fecha de la semana que quieres revisar y verás el total por persona y los excesos.</t>
        </is>
      </c>
    </row>
    <row r="11">
      <c r="A11" s="3" t="inlineStr">
        <is>
          <t>5. Las filas marcadas como «EJEMPLO» en «Colaboradores» y «Registro diario» son solo para que veas cómo funciona: bórralas antes de usarla.</t>
        </is>
      </c>
    </row>
    <row r="12">
      <c r="A12" s="3" t="inlineStr"/>
    </row>
    <row r="13">
      <c r="A13" s="4" t="inlineStr">
        <is>
          <t>Colores</t>
        </is>
      </c>
    </row>
    <row r="14">
      <c r="A14" s="3" t="inlineStr">
        <is>
          <t>Amarillo = celda para completar · Gris = fórmula, no la edites · Rojo = supera un límite configurado.</t>
        </is>
      </c>
    </row>
    <row r="15">
      <c r="A15" s="3" t="inlineStr"/>
    </row>
    <row r="16">
      <c r="A16" s="4" t="inlineStr">
        <is>
          <t>Importante</t>
        </is>
      </c>
    </row>
    <row r="17">
      <c r="A17" s="3" t="inlineStr">
        <is>
          <t>Plantilla orientativa. La jornada máxima, el tope de horas extra, el formato exigido para el registro y el plazo de conservación dependen de la norma de cada país: [NORMA LOCAL]. Valida con tu asesor laboral si un registro en Excel es suficiente en tu caso. No sustituye asesoría laboral ni el cálculo de tu nómina.</t>
        </is>
      </c>
    </row>
    <row r="18">
      <c r="A18" s="3" t="inlineStr"/>
    </row>
    <row r="19">
      <c r="A19" s="5" t="inlineStr">
        <is>
          <t>Hecho por HOLO Humanos – holohumanos.com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14" customWidth="1" min="7" max="7"/>
    <col width="60" customWidth="1" min="8" max="8"/>
  </cols>
  <sheetData>
    <row r="1">
      <c r="A1" s="6" t="inlineStr">
        <is>
          <t>Parámetros por país</t>
        </is>
      </c>
    </row>
    <row r="2">
      <c r="A2" s="7" t="inlineStr">
        <is>
          <t>1) Elige el país en la celda amarilla B3.  2) Completa la columna de ese país con la norma que te aplica. Las celdas vienen vacías a propósito: no traen valores legales por defecto.</t>
        </is>
      </c>
    </row>
    <row r="3">
      <c r="A3" s="8" t="inlineStr">
        <is>
          <t>País de esta plantilla:</t>
        </is>
      </c>
      <c r="B3" s="9" t="inlineStr">
        <is>
          <t>Otro</t>
        </is>
      </c>
      <c r="C3" t="inlineStr">
        <is>
          <t>AR = Argentina · CL = Chile · CO = Colombia · PY = Paraguay · Otro = personalizado</t>
        </is>
      </c>
    </row>
    <row r="5">
      <c r="A5" s="10" t="inlineStr">
        <is>
          <t>Parámetro (horas)</t>
        </is>
      </c>
      <c r="B5" s="10" t="inlineStr">
        <is>
          <t>AR</t>
        </is>
      </c>
      <c r="C5" s="10" t="inlineStr">
        <is>
          <t>CL</t>
        </is>
      </c>
      <c r="D5" s="10" t="inlineStr">
        <is>
          <t>CO</t>
        </is>
      </c>
      <c r="E5" s="10" t="inlineStr">
        <is>
          <t>PY</t>
        </is>
      </c>
      <c r="F5" s="10" t="inlineStr">
        <is>
          <t>Otro</t>
        </is>
      </c>
      <c r="G5" s="10" t="inlineStr">
        <is>
          <t>Valor en uso</t>
        </is>
      </c>
      <c r="H5" s="10" t="inlineStr">
        <is>
          <t>Qué poner</t>
        </is>
      </c>
    </row>
    <row r="6">
      <c r="A6" s="11" t="inlineStr">
        <is>
          <t>Jornada máxima diaria [NORMA LOCAL]</t>
        </is>
      </c>
      <c r="B6" s="12" t="n"/>
      <c r="C6" s="12" t="n"/>
      <c r="D6" s="12" t="n"/>
      <c r="E6" s="12" t="n"/>
      <c r="F6" s="12" t="n"/>
      <c r="G6" s="13">
        <f>IF(INDEX(B6:F6,MATCH($B$3,$B$5:$F$5,0))="","",INDEX(B6:F6,MATCH($B$3,$B$5:$F$5,0)))</f>
        <v/>
      </c>
      <c r="H6" s="11" t="inlineStr">
        <is>
          <t>[NORMA LOCAL AR / CL / CO / PY: jornada ordinaria máxima por día (ley o convenio)]</t>
        </is>
      </c>
    </row>
    <row r="7">
      <c r="A7" s="11" t="inlineStr">
        <is>
          <t>Jornada máxima semanal [NORMA LOCAL]</t>
        </is>
      </c>
      <c r="B7" s="12" t="n"/>
      <c r="C7" s="12" t="n"/>
      <c r="D7" s="12" t="n"/>
      <c r="E7" s="12" t="n"/>
      <c r="F7" s="12" t="n"/>
      <c r="G7" s="13">
        <f>IF(INDEX(B7:F7,MATCH($B$3,$B$5:$F$5,0))="","",INDEX(B7:F7,MATCH($B$3,$B$5:$F$5,0)))</f>
        <v/>
      </c>
      <c r="H7" s="11" t="inlineStr">
        <is>
          <t>[NORMA LOCAL AR / CL / CO / PY: jornada ordinaria máxima por semana (ley o convenio)]</t>
        </is>
      </c>
    </row>
    <row r="8">
      <c r="A8" s="11" t="inlineStr">
        <is>
          <t>Tope de horas extra por semana [NORMA LOCAL]</t>
        </is>
      </c>
      <c r="B8" s="12" t="n"/>
      <c r="C8" s="12" t="n"/>
      <c r="D8" s="12" t="n"/>
      <c r="E8" s="12" t="n"/>
      <c r="F8" s="12" t="n"/>
      <c r="G8" s="13">
        <f>IF(INDEX(B8:F8,MATCH($B$3,$B$5:$F$5,0))="","",INDEX(B8:F8,MATCH($B$3,$B$5:$F$5,0)))</f>
        <v/>
      </c>
      <c r="H8" s="11" t="inlineStr">
        <is>
          <t>[NORMA LOCAL AR / CL / CO / PY: máximo de horas extra semanales permitido]</t>
        </is>
      </c>
    </row>
    <row r="9">
      <c r="A9" s="11" t="inlineStr">
        <is>
          <t>Tope de horas extra por día [NORMA LOCAL]</t>
        </is>
      </c>
      <c r="B9" s="12" t="n"/>
      <c r="C9" s="12" t="n"/>
      <c r="D9" s="12" t="n"/>
      <c r="E9" s="12" t="n"/>
      <c r="F9" s="12" t="n"/>
      <c r="G9" s="13">
        <f>IF(INDEX(B9:F9,MATCH($B$3,$B$5:$F$5,0))="","",INDEX(B9:F9,MATCH($B$3,$B$5:$F$5,0)))</f>
        <v/>
      </c>
      <c r="H9" s="11" t="inlineStr">
        <is>
          <t>[NORMA LOCAL AR / CL / CO / PY: máximo de horas extra diarias permitido, si existe]</t>
        </is>
      </c>
    </row>
    <row r="11">
      <c r="A11" s="8" t="inlineStr">
        <is>
          <t>Otros datos que cambian por país (para tener presente; no se usan en fórmulas):</t>
        </is>
      </c>
    </row>
    <row r="12">
      <c r="A12" t="inlineStr">
        <is>
          <t>[NORMA LOCAL AR / CL / CO / PY: descanso mínimo dentro de la jornada y entre jornadas]</t>
        </is>
      </c>
    </row>
    <row r="13">
      <c r="A13" t="inlineStr">
        <is>
          <t>[NORMA LOCAL AR / CL / CO / PY: si el registro de jornada es obligatorio, qué formato exige (manual, electrónico) y cuánto tiempo hay que conservarlo]</t>
        </is>
      </c>
    </row>
    <row r="14">
      <c r="A14" t="inlineStr">
        <is>
          <t>[NORMA LOCAL AR / CL / CO / PY: reglas para jornada nocturna o mixta y para el registro de horas extra]</t>
        </is>
      </c>
    </row>
    <row r="16">
      <c r="A16" s="14" t="inlineStr">
        <is>
          <t>Hecho por HOLO Humanos – holohumanos.com</t>
        </is>
      </c>
    </row>
  </sheetData>
  <dataValidations count="2">
    <dataValidation sqref="B3" showDropDown="0" showInputMessage="0" showErrorMessage="0" allowBlank="0" type="list">
      <formula1>"AR,CL,CO,PY,Otro"</formula1>
    </dataValidation>
    <dataValidation sqref="B6 B7 B8 B9 C6 C7 C8 C9 D6 D7 D8 D9 E6 E7 E8 E9 F6 F7 F8 F9" showDropDown="0" showInputMessage="0" showErrorMessage="1" allowBlank="1" error="Escribe un número de horas entre 0 y 168." type="decimal" operator="between">
      <formula1>0</formula1>
      <formula2>168</formula2>
    </dataValidation>
  </dataValidations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2" customWidth="1" min="3" max="3"/>
    <col width="18" customWidth="1" min="4" max="4"/>
    <col width="40" customWidth="1" min="5" max="5"/>
  </cols>
  <sheetData>
    <row r="1" ht="32" customHeight="1">
      <c r="A1" s="15" t="inlineStr">
        <is>
          <t>ID</t>
        </is>
      </c>
      <c r="B1" s="15" t="inlineStr">
        <is>
          <t>Nombre y apellido</t>
        </is>
      </c>
      <c r="C1" s="15" t="inlineStr">
        <is>
          <t>Área / sucursal</t>
        </is>
      </c>
      <c r="D1" s="15" t="inlineStr">
        <is>
          <t>Jornada semanal pactada (h)</t>
        </is>
      </c>
      <c r="E1" s="15" t="inlineStr">
        <is>
          <t>Notas</t>
        </is>
      </c>
    </row>
    <row r="2">
      <c r="A2" s="9" t="inlineStr">
        <is>
          <t>C001</t>
        </is>
      </c>
      <c r="B2" s="9" t="inlineStr">
        <is>
          <t>EJEMPLO Persona 1</t>
        </is>
      </c>
      <c r="C2" s="9" t="inlineStr">
        <is>
          <t>Administración</t>
        </is>
      </c>
      <c r="D2" s="16" t="n">
        <v>40</v>
      </c>
      <c r="E2" s="9" t="inlineStr">
        <is>
          <t>Fila de ejemplo: borrar</t>
        </is>
      </c>
    </row>
    <row r="3">
      <c r="A3" s="9" t="inlineStr">
        <is>
          <t>C002</t>
        </is>
      </c>
      <c r="B3" s="9" t="inlineStr">
        <is>
          <t>EJEMPLO Persona 2</t>
        </is>
      </c>
      <c r="C3" s="9" t="inlineStr">
        <is>
          <t>Depósito</t>
        </is>
      </c>
      <c r="D3" s="16" t="n">
        <v>45</v>
      </c>
      <c r="E3" s="9" t="inlineStr">
        <is>
          <t>Fila de ejemplo: borrar</t>
        </is>
      </c>
    </row>
    <row r="4">
      <c r="A4" s="9" t="n"/>
      <c r="B4" s="9" t="n"/>
      <c r="C4" s="9" t="n"/>
      <c r="D4" s="16" t="n"/>
      <c r="E4" s="9" t="n"/>
    </row>
    <row r="5">
      <c r="A5" s="9" t="n"/>
      <c r="B5" s="9" t="n"/>
      <c r="C5" s="9" t="n"/>
      <c r="D5" s="16" t="n"/>
      <c r="E5" s="9" t="n"/>
    </row>
    <row r="6">
      <c r="A6" s="9" t="n"/>
      <c r="B6" s="9" t="n"/>
      <c r="C6" s="9" t="n"/>
      <c r="D6" s="16" t="n"/>
      <c r="E6" s="9" t="n"/>
    </row>
    <row r="7">
      <c r="A7" s="9" t="n"/>
      <c r="B7" s="9" t="n"/>
      <c r="C7" s="9" t="n"/>
      <c r="D7" s="16" t="n"/>
      <c r="E7" s="9" t="n"/>
    </row>
    <row r="8">
      <c r="A8" s="9" t="n"/>
      <c r="B8" s="9" t="n"/>
      <c r="C8" s="9" t="n"/>
      <c r="D8" s="16" t="n"/>
      <c r="E8" s="9" t="n"/>
    </row>
    <row r="9">
      <c r="A9" s="9" t="n"/>
      <c r="B9" s="9" t="n"/>
      <c r="C9" s="9" t="n"/>
      <c r="D9" s="16" t="n"/>
      <c r="E9" s="9" t="n"/>
    </row>
    <row r="10">
      <c r="A10" s="9" t="n"/>
      <c r="B10" s="9" t="n"/>
      <c r="C10" s="9" t="n"/>
      <c r="D10" s="16" t="n"/>
      <c r="E10" s="9" t="n"/>
    </row>
    <row r="11">
      <c r="A11" s="9" t="n"/>
      <c r="B11" s="9" t="n"/>
      <c r="C11" s="9" t="n"/>
      <c r="D11" s="16" t="n"/>
      <c r="E11" s="9" t="n"/>
    </row>
    <row r="12">
      <c r="A12" s="9" t="n"/>
      <c r="B12" s="9" t="n"/>
      <c r="C12" s="9" t="n"/>
      <c r="D12" s="16" t="n"/>
      <c r="E12" s="9" t="n"/>
    </row>
    <row r="13">
      <c r="A13" s="9" t="n"/>
      <c r="B13" s="9" t="n"/>
      <c r="C13" s="9" t="n"/>
      <c r="D13" s="16" t="n"/>
      <c r="E13" s="9" t="n"/>
    </row>
    <row r="14">
      <c r="A14" s="9" t="n"/>
      <c r="B14" s="9" t="n"/>
      <c r="C14" s="9" t="n"/>
      <c r="D14" s="16" t="n"/>
      <c r="E14" s="9" t="n"/>
    </row>
    <row r="15">
      <c r="A15" s="9" t="n"/>
      <c r="B15" s="9" t="n"/>
      <c r="C15" s="9" t="n"/>
      <c r="D15" s="16" t="n"/>
      <c r="E15" s="9" t="n"/>
    </row>
    <row r="16">
      <c r="A16" s="9" t="n"/>
      <c r="B16" s="9" t="n"/>
      <c r="C16" s="9" t="n"/>
      <c r="D16" s="16" t="n"/>
      <c r="E16" s="9" t="n"/>
    </row>
    <row r="17">
      <c r="A17" s="9" t="n"/>
      <c r="B17" s="9" t="n"/>
      <c r="C17" s="9" t="n"/>
      <c r="D17" s="16" t="n"/>
      <c r="E17" s="9" t="n"/>
    </row>
    <row r="18">
      <c r="A18" s="9" t="n"/>
      <c r="B18" s="9" t="n"/>
      <c r="C18" s="9" t="n"/>
      <c r="D18" s="16" t="n"/>
      <c r="E18" s="9" t="n"/>
    </row>
    <row r="19">
      <c r="A19" s="9" t="n"/>
      <c r="B19" s="9" t="n"/>
      <c r="C19" s="9" t="n"/>
      <c r="D19" s="16" t="n"/>
      <c r="E19" s="9" t="n"/>
    </row>
    <row r="20">
      <c r="A20" s="9" t="n"/>
      <c r="B20" s="9" t="n"/>
      <c r="C20" s="9" t="n"/>
      <c r="D20" s="16" t="n"/>
      <c r="E20" s="9" t="n"/>
    </row>
    <row r="21">
      <c r="A21" s="9" t="n"/>
      <c r="B21" s="9" t="n"/>
      <c r="C21" s="9" t="n"/>
      <c r="D21" s="16" t="n"/>
      <c r="E21" s="9" t="n"/>
    </row>
    <row r="22">
      <c r="A22" s="9" t="n"/>
      <c r="B22" s="9" t="n"/>
      <c r="C22" s="9" t="n"/>
      <c r="D22" s="16" t="n"/>
      <c r="E22" s="9" t="n"/>
    </row>
    <row r="23">
      <c r="A23" s="9" t="n"/>
      <c r="B23" s="9" t="n"/>
      <c r="C23" s="9" t="n"/>
      <c r="D23" s="16" t="n"/>
      <c r="E23" s="9" t="n"/>
    </row>
    <row r="24">
      <c r="A24" s="9" t="n"/>
      <c r="B24" s="9" t="n"/>
      <c r="C24" s="9" t="n"/>
      <c r="D24" s="16" t="n"/>
      <c r="E24" s="9" t="n"/>
    </row>
    <row r="25">
      <c r="A25" s="9" t="n"/>
      <c r="B25" s="9" t="n"/>
      <c r="C25" s="9" t="n"/>
      <c r="D25" s="16" t="n"/>
      <c r="E25" s="9" t="n"/>
    </row>
    <row r="26">
      <c r="A26" s="9" t="n"/>
      <c r="B26" s="9" t="n"/>
      <c r="C26" s="9" t="n"/>
      <c r="D26" s="16" t="n"/>
      <c r="E26" s="9" t="n"/>
    </row>
    <row r="27">
      <c r="A27" s="9" t="n"/>
      <c r="B27" s="9" t="n"/>
      <c r="C27" s="9" t="n"/>
      <c r="D27" s="16" t="n"/>
      <c r="E27" s="9" t="n"/>
    </row>
    <row r="28">
      <c r="A28" s="9" t="n"/>
      <c r="B28" s="9" t="n"/>
      <c r="C28" s="9" t="n"/>
      <c r="D28" s="16" t="n"/>
      <c r="E28" s="9" t="n"/>
    </row>
    <row r="29">
      <c r="A29" s="9" t="n"/>
      <c r="B29" s="9" t="n"/>
      <c r="C29" s="9" t="n"/>
      <c r="D29" s="16" t="n"/>
      <c r="E29" s="9" t="n"/>
    </row>
    <row r="30">
      <c r="A30" s="9" t="n"/>
      <c r="B30" s="9" t="n"/>
      <c r="C30" s="9" t="n"/>
      <c r="D30" s="16" t="n"/>
      <c r="E30" s="9" t="n"/>
    </row>
    <row r="31">
      <c r="A31" s="9" t="n"/>
      <c r="B31" s="9" t="n"/>
      <c r="C31" s="9" t="n"/>
      <c r="D31" s="16" t="n"/>
      <c r="E31" s="9" t="n"/>
    </row>
    <row r="32">
      <c r="A32" s="9" t="n"/>
      <c r="B32" s="9" t="n"/>
      <c r="C32" s="9" t="n"/>
      <c r="D32" s="16" t="n"/>
      <c r="E32" s="9" t="n"/>
    </row>
    <row r="33">
      <c r="A33" s="9" t="n"/>
      <c r="B33" s="9" t="n"/>
      <c r="C33" s="9" t="n"/>
      <c r="D33" s="16" t="n"/>
      <c r="E33" s="9" t="n"/>
    </row>
    <row r="34">
      <c r="A34" s="9" t="n"/>
      <c r="B34" s="9" t="n"/>
      <c r="C34" s="9" t="n"/>
      <c r="D34" s="16" t="n"/>
      <c r="E34" s="9" t="n"/>
    </row>
    <row r="35">
      <c r="A35" s="9" t="n"/>
      <c r="B35" s="9" t="n"/>
      <c r="C35" s="9" t="n"/>
      <c r="D35" s="16" t="n"/>
      <c r="E35" s="9" t="n"/>
    </row>
    <row r="36">
      <c r="A36" s="9" t="n"/>
      <c r="B36" s="9" t="n"/>
      <c r="C36" s="9" t="n"/>
      <c r="D36" s="16" t="n"/>
      <c r="E36" s="9" t="n"/>
    </row>
    <row r="37">
      <c r="A37" s="9" t="n"/>
      <c r="B37" s="9" t="n"/>
      <c r="C37" s="9" t="n"/>
      <c r="D37" s="16" t="n"/>
      <c r="E37" s="9" t="n"/>
    </row>
    <row r="38">
      <c r="A38" s="9" t="n"/>
      <c r="B38" s="9" t="n"/>
      <c r="C38" s="9" t="n"/>
      <c r="D38" s="16" t="n"/>
      <c r="E38" s="9" t="n"/>
    </row>
    <row r="39">
      <c r="A39" s="9" t="n"/>
      <c r="B39" s="9" t="n"/>
      <c r="C39" s="9" t="n"/>
      <c r="D39" s="16" t="n"/>
      <c r="E39" s="9" t="n"/>
    </row>
    <row r="40">
      <c r="A40" s="9" t="n"/>
      <c r="B40" s="9" t="n"/>
      <c r="C40" s="9" t="n"/>
      <c r="D40" s="16" t="n"/>
      <c r="E40" s="9" t="n"/>
    </row>
    <row r="41">
      <c r="A41" s="9" t="n"/>
      <c r="B41" s="9" t="n"/>
      <c r="C41" s="9" t="n"/>
      <c r="D41" s="16" t="n"/>
      <c r="E41" s="9" t="n"/>
    </row>
    <row r="42">
      <c r="A42" s="9" t="n"/>
      <c r="B42" s="9" t="n"/>
      <c r="C42" s="9" t="n"/>
      <c r="D42" s="16" t="n"/>
      <c r="E42" s="9" t="n"/>
    </row>
    <row r="43">
      <c r="A43" s="9" t="n"/>
      <c r="B43" s="9" t="n"/>
      <c r="C43" s="9" t="n"/>
      <c r="D43" s="16" t="n"/>
      <c r="E43" s="9" t="n"/>
    </row>
    <row r="44">
      <c r="A44" s="9" t="n"/>
      <c r="B44" s="9" t="n"/>
      <c r="C44" s="9" t="n"/>
      <c r="D44" s="16" t="n"/>
      <c r="E44" s="9" t="n"/>
    </row>
    <row r="45">
      <c r="A45" s="9" t="n"/>
      <c r="B45" s="9" t="n"/>
      <c r="C45" s="9" t="n"/>
      <c r="D45" s="16" t="n"/>
      <c r="E45" s="9" t="n"/>
    </row>
    <row r="46">
      <c r="A46" s="9" t="n"/>
      <c r="B46" s="9" t="n"/>
      <c r="C46" s="9" t="n"/>
      <c r="D46" s="16" t="n"/>
      <c r="E46" s="9" t="n"/>
    </row>
    <row r="47">
      <c r="A47" s="9" t="n"/>
      <c r="B47" s="9" t="n"/>
      <c r="C47" s="9" t="n"/>
      <c r="D47" s="16" t="n"/>
      <c r="E47" s="9" t="n"/>
    </row>
    <row r="48">
      <c r="A48" s="9" t="n"/>
      <c r="B48" s="9" t="n"/>
      <c r="C48" s="9" t="n"/>
      <c r="D48" s="16" t="n"/>
      <c r="E48" s="9" t="n"/>
    </row>
    <row r="49">
      <c r="A49" s="9" t="n"/>
      <c r="B49" s="9" t="n"/>
      <c r="C49" s="9" t="n"/>
      <c r="D49" s="16" t="n"/>
      <c r="E49" s="9" t="n"/>
    </row>
    <row r="50">
      <c r="A50" s="9" t="n"/>
      <c r="B50" s="9" t="n"/>
      <c r="C50" s="9" t="n"/>
      <c r="D50" s="16" t="n"/>
      <c r="E50" s="9" t="n"/>
    </row>
    <row r="51">
      <c r="A51" s="9" t="n"/>
      <c r="B51" s="9" t="n"/>
      <c r="C51" s="9" t="n"/>
      <c r="D51" s="16" t="n"/>
      <c r="E51" s="9" t="n"/>
    </row>
    <row r="52">
      <c r="A52" s="9" t="n"/>
      <c r="B52" s="9" t="n"/>
      <c r="C52" s="9" t="n"/>
      <c r="D52" s="16" t="n"/>
      <c r="E52" s="9" t="n"/>
    </row>
    <row r="53">
      <c r="A53" s="9" t="n"/>
      <c r="B53" s="9" t="n"/>
      <c r="C53" s="9" t="n"/>
      <c r="D53" s="16" t="n"/>
      <c r="E53" s="9" t="n"/>
    </row>
    <row r="54">
      <c r="A54" s="9" t="n"/>
      <c r="B54" s="9" t="n"/>
      <c r="C54" s="9" t="n"/>
      <c r="D54" s="16" t="n"/>
      <c r="E54" s="9" t="n"/>
    </row>
    <row r="55">
      <c r="A55" s="9" t="n"/>
      <c r="B55" s="9" t="n"/>
      <c r="C55" s="9" t="n"/>
      <c r="D55" s="16" t="n"/>
      <c r="E55" s="9" t="n"/>
    </row>
    <row r="56">
      <c r="A56" s="9" t="n"/>
      <c r="B56" s="9" t="n"/>
      <c r="C56" s="9" t="n"/>
      <c r="D56" s="16" t="n"/>
      <c r="E56" s="9" t="n"/>
    </row>
    <row r="57">
      <c r="A57" s="9" t="n"/>
      <c r="B57" s="9" t="n"/>
      <c r="C57" s="9" t="n"/>
      <c r="D57" s="16" t="n"/>
      <c r="E57" s="9" t="n"/>
    </row>
    <row r="58">
      <c r="A58" s="9" t="n"/>
      <c r="B58" s="9" t="n"/>
      <c r="C58" s="9" t="n"/>
      <c r="D58" s="16" t="n"/>
      <c r="E58" s="9" t="n"/>
    </row>
    <row r="59">
      <c r="A59" s="9" t="n"/>
      <c r="B59" s="9" t="n"/>
      <c r="C59" s="9" t="n"/>
      <c r="D59" s="16" t="n"/>
      <c r="E59" s="9" t="n"/>
    </row>
    <row r="60">
      <c r="A60" s="9" t="n"/>
      <c r="B60" s="9" t="n"/>
      <c r="C60" s="9" t="n"/>
      <c r="D60" s="16" t="n"/>
      <c r="E60" s="9" t="n"/>
    </row>
    <row r="61">
      <c r="A61" s="9" t="n"/>
      <c r="B61" s="9" t="n"/>
      <c r="C61" s="9" t="n"/>
      <c r="D61" s="16" t="n"/>
      <c r="E61" s="9" t="n"/>
    </row>
    <row r="62">
      <c r="A62" s="9" t="n"/>
      <c r="B62" s="9" t="n"/>
      <c r="C62" s="9" t="n"/>
      <c r="D62" s="16" t="n"/>
      <c r="E62" s="9" t="n"/>
    </row>
    <row r="63">
      <c r="A63" s="9" t="n"/>
      <c r="B63" s="9" t="n"/>
      <c r="C63" s="9" t="n"/>
      <c r="D63" s="16" t="n"/>
      <c r="E63" s="9" t="n"/>
    </row>
    <row r="64">
      <c r="A64" s="9" t="n"/>
      <c r="B64" s="9" t="n"/>
      <c r="C64" s="9" t="n"/>
      <c r="D64" s="16" t="n"/>
      <c r="E64" s="9" t="n"/>
    </row>
    <row r="65">
      <c r="A65" s="9" t="n"/>
      <c r="B65" s="9" t="n"/>
      <c r="C65" s="9" t="n"/>
      <c r="D65" s="16" t="n"/>
      <c r="E65" s="9" t="n"/>
    </row>
    <row r="66">
      <c r="A66" s="9" t="n"/>
      <c r="B66" s="9" t="n"/>
      <c r="C66" s="9" t="n"/>
      <c r="D66" s="16" t="n"/>
      <c r="E66" s="9" t="n"/>
    </row>
    <row r="67">
      <c r="A67" s="9" t="n"/>
      <c r="B67" s="9" t="n"/>
      <c r="C67" s="9" t="n"/>
      <c r="D67" s="16" t="n"/>
      <c r="E67" s="9" t="n"/>
    </row>
    <row r="68">
      <c r="A68" s="9" t="n"/>
      <c r="B68" s="9" t="n"/>
      <c r="C68" s="9" t="n"/>
      <c r="D68" s="16" t="n"/>
      <c r="E68" s="9" t="n"/>
    </row>
    <row r="69">
      <c r="A69" s="9" t="n"/>
      <c r="B69" s="9" t="n"/>
      <c r="C69" s="9" t="n"/>
      <c r="D69" s="16" t="n"/>
      <c r="E69" s="9" t="n"/>
    </row>
    <row r="70">
      <c r="A70" s="9" t="n"/>
      <c r="B70" s="9" t="n"/>
      <c r="C70" s="9" t="n"/>
      <c r="D70" s="16" t="n"/>
      <c r="E70" s="9" t="n"/>
    </row>
    <row r="71">
      <c r="A71" s="9" t="n"/>
      <c r="B71" s="9" t="n"/>
      <c r="C71" s="9" t="n"/>
      <c r="D71" s="16" t="n"/>
      <c r="E71" s="9" t="n"/>
    </row>
    <row r="72">
      <c r="A72" s="9" t="n"/>
      <c r="B72" s="9" t="n"/>
      <c r="C72" s="9" t="n"/>
      <c r="D72" s="16" t="n"/>
      <c r="E72" s="9" t="n"/>
    </row>
    <row r="73">
      <c r="A73" s="9" t="n"/>
      <c r="B73" s="9" t="n"/>
      <c r="C73" s="9" t="n"/>
      <c r="D73" s="16" t="n"/>
      <c r="E73" s="9" t="n"/>
    </row>
    <row r="74">
      <c r="A74" s="9" t="n"/>
      <c r="B74" s="9" t="n"/>
      <c r="C74" s="9" t="n"/>
      <c r="D74" s="16" t="n"/>
      <c r="E74" s="9" t="n"/>
    </row>
    <row r="75">
      <c r="A75" s="9" t="n"/>
      <c r="B75" s="9" t="n"/>
      <c r="C75" s="9" t="n"/>
      <c r="D75" s="16" t="n"/>
      <c r="E75" s="9" t="n"/>
    </row>
    <row r="76">
      <c r="A76" s="9" t="n"/>
      <c r="B76" s="9" t="n"/>
      <c r="C76" s="9" t="n"/>
      <c r="D76" s="16" t="n"/>
      <c r="E76" s="9" t="n"/>
    </row>
    <row r="77">
      <c r="A77" s="9" t="n"/>
      <c r="B77" s="9" t="n"/>
      <c r="C77" s="9" t="n"/>
      <c r="D77" s="16" t="n"/>
      <c r="E77" s="9" t="n"/>
    </row>
    <row r="78">
      <c r="A78" s="9" t="n"/>
      <c r="B78" s="9" t="n"/>
      <c r="C78" s="9" t="n"/>
      <c r="D78" s="16" t="n"/>
      <c r="E78" s="9" t="n"/>
    </row>
    <row r="79">
      <c r="A79" s="9" t="n"/>
      <c r="B79" s="9" t="n"/>
      <c r="C79" s="9" t="n"/>
      <c r="D79" s="16" t="n"/>
      <c r="E79" s="9" t="n"/>
    </row>
    <row r="80">
      <c r="A80" s="9" t="n"/>
      <c r="B80" s="9" t="n"/>
      <c r="C80" s="9" t="n"/>
      <c r="D80" s="16" t="n"/>
      <c r="E80" s="9" t="n"/>
    </row>
    <row r="81">
      <c r="A81" s="9" t="n"/>
      <c r="B81" s="9" t="n"/>
      <c r="C81" s="9" t="n"/>
      <c r="D81" s="16" t="n"/>
      <c r="E81" s="9" t="n"/>
    </row>
    <row r="82">
      <c r="A82" s="9" t="n"/>
      <c r="B82" s="9" t="n"/>
      <c r="C82" s="9" t="n"/>
      <c r="D82" s="16" t="n"/>
      <c r="E82" s="9" t="n"/>
    </row>
    <row r="83">
      <c r="A83" s="9" t="n"/>
      <c r="B83" s="9" t="n"/>
      <c r="C83" s="9" t="n"/>
      <c r="D83" s="16" t="n"/>
      <c r="E83" s="9" t="n"/>
    </row>
    <row r="84">
      <c r="A84" s="9" t="n"/>
      <c r="B84" s="9" t="n"/>
      <c r="C84" s="9" t="n"/>
      <c r="D84" s="16" t="n"/>
      <c r="E84" s="9" t="n"/>
    </row>
    <row r="85">
      <c r="A85" s="9" t="n"/>
      <c r="B85" s="9" t="n"/>
      <c r="C85" s="9" t="n"/>
      <c r="D85" s="16" t="n"/>
      <c r="E85" s="9" t="n"/>
    </row>
    <row r="86">
      <c r="A86" s="9" t="n"/>
      <c r="B86" s="9" t="n"/>
      <c r="C86" s="9" t="n"/>
      <c r="D86" s="16" t="n"/>
      <c r="E86" s="9" t="n"/>
    </row>
    <row r="87">
      <c r="A87" s="9" t="n"/>
      <c r="B87" s="9" t="n"/>
      <c r="C87" s="9" t="n"/>
      <c r="D87" s="16" t="n"/>
      <c r="E87" s="9" t="n"/>
    </row>
    <row r="88">
      <c r="A88" s="9" t="n"/>
      <c r="B88" s="9" t="n"/>
      <c r="C88" s="9" t="n"/>
      <c r="D88" s="16" t="n"/>
      <c r="E88" s="9" t="n"/>
    </row>
    <row r="89">
      <c r="A89" s="9" t="n"/>
      <c r="B89" s="9" t="n"/>
      <c r="C89" s="9" t="n"/>
      <c r="D89" s="16" t="n"/>
      <c r="E89" s="9" t="n"/>
    </row>
    <row r="90">
      <c r="A90" s="9" t="n"/>
      <c r="B90" s="9" t="n"/>
      <c r="C90" s="9" t="n"/>
      <c r="D90" s="16" t="n"/>
      <c r="E90" s="9" t="n"/>
    </row>
    <row r="91">
      <c r="A91" s="9" t="n"/>
      <c r="B91" s="9" t="n"/>
      <c r="C91" s="9" t="n"/>
      <c r="D91" s="16" t="n"/>
      <c r="E91" s="9" t="n"/>
    </row>
    <row r="92">
      <c r="A92" s="9" t="n"/>
      <c r="B92" s="9" t="n"/>
      <c r="C92" s="9" t="n"/>
      <c r="D92" s="16" t="n"/>
      <c r="E92" s="9" t="n"/>
    </row>
    <row r="93">
      <c r="A93" s="9" t="n"/>
      <c r="B93" s="9" t="n"/>
      <c r="C93" s="9" t="n"/>
      <c r="D93" s="16" t="n"/>
      <c r="E93" s="9" t="n"/>
    </row>
    <row r="94">
      <c r="A94" s="9" t="n"/>
      <c r="B94" s="9" t="n"/>
      <c r="C94" s="9" t="n"/>
      <c r="D94" s="16" t="n"/>
      <c r="E94" s="9" t="n"/>
    </row>
    <row r="95">
      <c r="A95" s="9" t="n"/>
      <c r="B95" s="9" t="n"/>
      <c r="C95" s="9" t="n"/>
      <c r="D95" s="16" t="n"/>
      <c r="E95" s="9" t="n"/>
    </row>
    <row r="96">
      <c r="A96" s="9" t="n"/>
      <c r="B96" s="9" t="n"/>
      <c r="C96" s="9" t="n"/>
      <c r="D96" s="16" t="n"/>
      <c r="E96" s="9" t="n"/>
    </row>
    <row r="97">
      <c r="A97" s="9" t="n"/>
      <c r="B97" s="9" t="n"/>
      <c r="C97" s="9" t="n"/>
      <c r="D97" s="16" t="n"/>
      <c r="E97" s="9" t="n"/>
    </row>
    <row r="98">
      <c r="A98" s="9" t="n"/>
      <c r="B98" s="9" t="n"/>
      <c r="C98" s="9" t="n"/>
      <c r="D98" s="16" t="n"/>
      <c r="E98" s="9" t="n"/>
    </row>
    <row r="99">
      <c r="A99" s="9" t="n"/>
      <c r="B99" s="9" t="n"/>
      <c r="C99" s="9" t="n"/>
      <c r="D99" s="16" t="n"/>
      <c r="E99" s="9" t="n"/>
    </row>
    <row r="100">
      <c r="A100" s="9" t="n"/>
      <c r="B100" s="9" t="n"/>
      <c r="C100" s="9" t="n"/>
      <c r="D100" s="16" t="n"/>
      <c r="E100" s="9" t="n"/>
    </row>
    <row r="101">
      <c r="A101" s="9" t="n"/>
      <c r="B101" s="9" t="n"/>
      <c r="C101" s="9" t="n"/>
      <c r="D101" s="16" t="n"/>
      <c r="E101" s="9" t="n"/>
    </row>
    <row r="103">
      <c r="A103" s="14" t="inlineStr">
        <is>
          <t>Hecho por HOLO Humanos – holohumanos.com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03"/>
  <sheetViews>
    <sheetView showGridLines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0" customWidth="1" min="4" max="4"/>
    <col width="11" customWidth="1" min="5" max="5"/>
    <col width="11" customWidth="1" min="6" max="6"/>
    <col width="10" customWidth="1" min="7" max="7"/>
    <col width="12" customWidth="1" min="8" max="8"/>
    <col width="13" customWidth="1" min="9" max="9"/>
    <col width="15" customWidth="1" min="10" max="10"/>
    <col width="34" customWidth="1" min="11" max="11"/>
    <col width="22" customWidth="1" min="12" max="12"/>
  </cols>
  <sheetData>
    <row r="1" ht="45" customHeight="1">
      <c r="A1" s="10" t="inlineStr">
        <is>
          <t>Fecha</t>
        </is>
      </c>
      <c r="B1" s="10" t="inlineStr">
        <is>
          <t>ID</t>
        </is>
      </c>
      <c r="C1" s="10" t="inlineStr">
        <is>
          <t>Nombre (automático)</t>
        </is>
      </c>
      <c r="D1" s="10" t="inlineStr">
        <is>
          <t>Entrada</t>
        </is>
      </c>
      <c r="E1" s="10" t="inlineStr">
        <is>
          <t>Inicio descanso</t>
        </is>
      </c>
      <c r="F1" s="10" t="inlineStr">
        <is>
          <t>Fin descanso</t>
        </is>
      </c>
      <c r="G1" s="10" t="inlineStr">
        <is>
          <t>Salida</t>
        </is>
      </c>
      <c r="H1" s="10" t="inlineStr">
        <is>
          <t>Horas trabajadas</t>
        </is>
      </c>
      <c r="I1" s="10" t="inlineStr">
        <is>
          <t>Semana (lunes)</t>
        </is>
      </c>
      <c r="J1" s="10" t="inlineStr">
        <is>
          <t>Exceso sobre jornada máx. diaria</t>
        </is>
      </c>
      <c r="K1" s="10" t="inlineStr">
        <is>
          <t>Observaciones / incidencia</t>
        </is>
      </c>
      <c r="L1" s="10" t="inlineStr">
        <is>
          <t>Horas extra autorizadas por</t>
        </is>
      </c>
    </row>
    <row r="2">
      <c r="A2" s="17" t="n">
        <v>46300</v>
      </c>
      <c r="B2" s="9" t="inlineStr">
        <is>
          <t>C001</t>
        </is>
      </c>
      <c r="C2" s="18">
        <f>IF(B2="","",IFERROR(VLOOKUP(B2,Colaboradores!$A$2:$D$101,2,FALSE),"ID no encontrado"))</f>
        <v/>
      </c>
      <c r="D2" s="19" t="n">
        <v>0.375</v>
      </c>
      <c r="E2" s="19" t="n">
        <v>0.5416666666666666</v>
      </c>
      <c r="F2" s="19" t="n">
        <v>0.5833333333333334</v>
      </c>
      <c r="G2" s="19" t="n">
        <v>0.75</v>
      </c>
      <c r="H2" s="20">
        <f>IF(OR(D2="",G2=""),"",ROUND((MOD(G2-D2,1)-IF(OR(E2="",F2=""),0,MOD(F2-E2,1)))*24,2))</f>
        <v/>
      </c>
      <c r="I2" s="21">
        <f>IF(A2="","",A2-WEEKDAY(A2,2)+1)</f>
        <v/>
      </c>
      <c r="J2" s="20">
        <f>IF(OR(H2="",Parámetros!$G$6=""),"",MAX(0,H2-Parámetros!$G$6))</f>
        <v/>
      </c>
      <c r="K2" s="9" t="inlineStr">
        <is>
          <t>EJEMPLO: borrar</t>
        </is>
      </c>
      <c r="L2" s="9" t="n"/>
    </row>
    <row r="3">
      <c r="A3" s="17" t="n">
        <v>46301</v>
      </c>
      <c r="B3" s="9" t="inlineStr">
        <is>
          <t>C001</t>
        </is>
      </c>
      <c r="C3" s="18">
        <f>IF(B3="","",IFERROR(VLOOKUP(B3,Colaboradores!$A$2:$D$101,2,FALSE),"ID no encontrado"))</f>
        <v/>
      </c>
      <c r="D3" s="19" t="n">
        <v>0.375</v>
      </c>
      <c r="E3" s="19" t="n">
        <v>0.5416666666666666</v>
      </c>
      <c r="F3" s="19" t="n">
        <v>0.5833333333333334</v>
      </c>
      <c r="G3" s="19" t="n">
        <v>0.8125</v>
      </c>
      <c r="H3" s="20">
        <f>IF(OR(D3="",G3=""),"",ROUND((MOD(G3-D3,1)-IF(OR(E3="",F3=""),0,MOD(F3-E3,1)))*24,2))</f>
        <v/>
      </c>
      <c r="I3" s="21">
        <f>IF(A3="","",A3-WEEKDAY(A3,2)+1)</f>
        <v/>
      </c>
      <c r="J3" s="20">
        <f>IF(OR(H3="",Parámetros!$G$6=""),"",MAX(0,H3-Parámetros!$G$6))</f>
        <v/>
      </c>
      <c r="K3" s="9" t="inlineStr">
        <is>
          <t>EJEMPLO: salió más tarde por cierre</t>
        </is>
      </c>
      <c r="L3" s="9" t="n"/>
    </row>
    <row r="4">
      <c r="A4" s="17" t="n">
        <v>46300</v>
      </c>
      <c r="B4" s="9" t="inlineStr">
        <is>
          <t>C002</t>
        </is>
      </c>
      <c r="C4" s="18">
        <f>IF(B4="","",IFERROR(VLOOKUP(B4,Colaboradores!$A$2:$D$101,2,FALSE),"ID no encontrado"))</f>
        <v/>
      </c>
      <c r="D4" s="19" t="n">
        <v>0.9166666666666666</v>
      </c>
      <c r="E4" s="19" t="n">
        <v>0.08333333333333333</v>
      </c>
      <c r="F4" s="19" t="n">
        <v>0.1041666666666667</v>
      </c>
      <c r="G4" s="19" t="n">
        <v>0.2916666666666667</v>
      </c>
      <c r="H4" s="20">
        <f>IF(OR(D4="",G4=""),"",ROUND((MOD(G4-D4,1)-IF(OR(E4="",F4=""),0,MOD(F4-E4,1)))*24,2))</f>
        <v/>
      </c>
      <c r="I4" s="21">
        <f>IF(A4="","",A4-WEEKDAY(A4,2)+1)</f>
        <v/>
      </c>
      <c r="J4" s="20">
        <f>IF(OR(H4="",Parámetros!$G$6=""),"",MAX(0,H4-Parámetros!$G$6))</f>
        <v/>
      </c>
      <c r="K4" s="9" t="inlineStr">
        <is>
          <t>EJEMPLO: turno que cruza la medianoche</t>
        </is>
      </c>
      <c r="L4" s="9" t="n"/>
    </row>
    <row r="5">
      <c r="A5" s="17" t="n">
        <v>46301</v>
      </c>
      <c r="B5" s="9" t="inlineStr">
        <is>
          <t>C002</t>
        </is>
      </c>
      <c r="C5" s="18">
        <f>IF(B5="","",IFERROR(VLOOKUP(B5,Colaboradores!$A$2:$D$101,2,FALSE),"ID no encontrado"))</f>
        <v/>
      </c>
      <c r="D5" s="19" t="n">
        <v>0.3333333333333333</v>
      </c>
      <c r="E5" s="19" t="n"/>
      <c r="F5" s="19" t="n"/>
      <c r="G5" s="19" t="n">
        <v>0.7083333333333334</v>
      </c>
      <c r="H5" s="20">
        <f>IF(OR(D5="",G5=""),"",ROUND((MOD(G5-D5,1)-IF(OR(E5="",F5=""),0,MOD(F5-E5,1)))*24,2))</f>
        <v/>
      </c>
      <c r="I5" s="21">
        <f>IF(A5="","",A5-WEEKDAY(A5,2)+1)</f>
        <v/>
      </c>
      <c r="J5" s="20">
        <f>IF(OR(H5="",Parámetros!$G$6=""),"",MAX(0,H5-Parámetros!$G$6))</f>
        <v/>
      </c>
      <c r="K5" s="9" t="inlineStr">
        <is>
          <t>EJEMPLO: sin descanso registrado</t>
        </is>
      </c>
      <c r="L5" s="9" t="n"/>
    </row>
    <row r="6">
      <c r="A6" s="17" t="n"/>
      <c r="B6" s="9" t="n"/>
      <c r="C6" s="18">
        <f>IF(B6="","",IFERROR(VLOOKUP(B6,Colaboradores!$A$2:$D$101,2,FALSE),"ID no encontrado"))</f>
        <v/>
      </c>
      <c r="D6" s="19" t="n"/>
      <c r="E6" s="19" t="n"/>
      <c r="F6" s="19" t="n"/>
      <c r="G6" s="19" t="n"/>
      <c r="H6" s="20">
        <f>IF(OR(D6="",G6=""),"",ROUND((MOD(G6-D6,1)-IF(OR(E6="",F6=""),0,MOD(F6-E6,1)))*24,2))</f>
        <v/>
      </c>
      <c r="I6" s="21">
        <f>IF(A6="","",A6-WEEKDAY(A6,2)+1)</f>
        <v/>
      </c>
      <c r="J6" s="20">
        <f>IF(OR(H6="",Parámetros!$G$6=""),"",MAX(0,H6-Parámetros!$G$6))</f>
        <v/>
      </c>
      <c r="K6" s="9" t="n"/>
      <c r="L6" s="9" t="n"/>
    </row>
    <row r="7">
      <c r="A7" s="17" t="n"/>
      <c r="B7" s="9" t="n"/>
      <c r="C7" s="18">
        <f>IF(B7="","",IFERROR(VLOOKUP(B7,Colaboradores!$A$2:$D$101,2,FALSE),"ID no encontrado"))</f>
        <v/>
      </c>
      <c r="D7" s="19" t="n"/>
      <c r="E7" s="19" t="n"/>
      <c r="F7" s="19" t="n"/>
      <c r="G7" s="19" t="n"/>
      <c r="H7" s="20">
        <f>IF(OR(D7="",G7=""),"",ROUND((MOD(G7-D7,1)-IF(OR(E7="",F7=""),0,MOD(F7-E7,1)))*24,2))</f>
        <v/>
      </c>
      <c r="I7" s="21">
        <f>IF(A7="","",A7-WEEKDAY(A7,2)+1)</f>
        <v/>
      </c>
      <c r="J7" s="20">
        <f>IF(OR(H7="",Parámetros!$G$6=""),"",MAX(0,H7-Parámetros!$G$6))</f>
        <v/>
      </c>
      <c r="K7" s="9" t="n"/>
      <c r="L7" s="9" t="n"/>
    </row>
    <row r="8">
      <c r="A8" s="17" t="n"/>
      <c r="B8" s="9" t="n"/>
      <c r="C8" s="18">
        <f>IF(B8="","",IFERROR(VLOOKUP(B8,Colaboradores!$A$2:$D$101,2,FALSE),"ID no encontrado"))</f>
        <v/>
      </c>
      <c r="D8" s="19" t="n"/>
      <c r="E8" s="19" t="n"/>
      <c r="F8" s="19" t="n"/>
      <c r="G8" s="19" t="n"/>
      <c r="H8" s="20">
        <f>IF(OR(D8="",G8=""),"",ROUND((MOD(G8-D8,1)-IF(OR(E8="",F8=""),0,MOD(F8-E8,1)))*24,2))</f>
        <v/>
      </c>
      <c r="I8" s="21">
        <f>IF(A8="","",A8-WEEKDAY(A8,2)+1)</f>
        <v/>
      </c>
      <c r="J8" s="20">
        <f>IF(OR(H8="",Parámetros!$G$6=""),"",MAX(0,H8-Parámetros!$G$6))</f>
        <v/>
      </c>
      <c r="K8" s="9" t="n"/>
      <c r="L8" s="9" t="n"/>
    </row>
    <row r="9">
      <c r="A9" s="17" t="n"/>
      <c r="B9" s="9" t="n"/>
      <c r="C9" s="18">
        <f>IF(B9="","",IFERROR(VLOOKUP(B9,Colaboradores!$A$2:$D$101,2,FALSE),"ID no encontrado"))</f>
        <v/>
      </c>
      <c r="D9" s="19" t="n"/>
      <c r="E9" s="19" t="n"/>
      <c r="F9" s="19" t="n"/>
      <c r="G9" s="19" t="n"/>
      <c r="H9" s="20">
        <f>IF(OR(D9="",G9=""),"",ROUND((MOD(G9-D9,1)-IF(OR(E9="",F9=""),0,MOD(F9-E9,1)))*24,2))</f>
        <v/>
      </c>
      <c r="I9" s="21">
        <f>IF(A9="","",A9-WEEKDAY(A9,2)+1)</f>
        <v/>
      </c>
      <c r="J9" s="20">
        <f>IF(OR(H9="",Parámetros!$G$6=""),"",MAX(0,H9-Parámetros!$G$6))</f>
        <v/>
      </c>
      <c r="K9" s="9" t="n"/>
      <c r="L9" s="9" t="n"/>
    </row>
    <row r="10">
      <c r="A10" s="17" t="n"/>
      <c r="B10" s="9" t="n"/>
      <c r="C10" s="18">
        <f>IF(B10="","",IFERROR(VLOOKUP(B10,Colaboradores!$A$2:$D$101,2,FALSE),"ID no encontrado"))</f>
        <v/>
      </c>
      <c r="D10" s="19" t="n"/>
      <c r="E10" s="19" t="n"/>
      <c r="F10" s="19" t="n"/>
      <c r="G10" s="19" t="n"/>
      <c r="H10" s="20">
        <f>IF(OR(D10="",G10=""),"",ROUND((MOD(G10-D10,1)-IF(OR(E10="",F10=""),0,MOD(F10-E10,1)))*24,2))</f>
        <v/>
      </c>
      <c r="I10" s="21">
        <f>IF(A10="","",A10-WEEKDAY(A10,2)+1)</f>
        <v/>
      </c>
      <c r="J10" s="20">
        <f>IF(OR(H10="",Parámetros!$G$6=""),"",MAX(0,H10-Parámetros!$G$6))</f>
        <v/>
      </c>
      <c r="K10" s="9" t="n"/>
      <c r="L10" s="9" t="n"/>
    </row>
    <row r="11">
      <c r="A11" s="17" t="n"/>
      <c r="B11" s="9" t="n"/>
      <c r="C11" s="18">
        <f>IF(B11="","",IFERROR(VLOOKUP(B11,Colaboradores!$A$2:$D$101,2,FALSE),"ID no encontrado"))</f>
        <v/>
      </c>
      <c r="D11" s="19" t="n"/>
      <c r="E11" s="19" t="n"/>
      <c r="F11" s="19" t="n"/>
      <c r="G11" s="19" t="n"/>
      <c r="H11" s="20">
        <f>IF(OR(D11="",G11=""),"",ROUND((MOD(G11-D11,1)-IF(OR(E11="",F11=""),0,MOD(F11-E11,1)))*24,2))</f>
        <v/>
      </c>
      <c r="I11" s="21">
        <f>IF(A11="","",A11-WEEKDAY(A11,2)+1)</f>
        <v/>
      </c>
      <c r="J11" s="20">
        <f>IF(OR(H11="",Parámetros!$G$6=""),"",MAX(0,H11-Parámetros!$G$6))</f>
        <v/>
      </c>
      <c r="K11" s="9" t="n"/>
      <c r="L11" s="9" t="n"/>
    </row>
    <row r="12">
      <c r="A12" s="17" t="n"/>
      <c r="B12" s="9" t="n"/>
      <c r="C12" s="18">
        <f>IF(B12="","",IFERROR(VLOOKUP(B12,Colaboradores!$A$2:$D$101,2,FALSE),"ID no encontrado"))</f>
        <v/>
      </c>
      <c r="D12" s="19" t="n"/>
      <c r="E12" s="19" t="n"/>
      <c r="F12" s="19" t="n"/>
      <c r="G12" s="19" t="n"/>
      <c r="H12" s="20">
        <f>IF(OR(D12="",G12=""),"",ROUND((MOD(G12-D12,1)-IF(OR(E12="",F12=""),0,MOD(F12-E12,1)))*24,2))</f>
        <v/>
      </c>
      <c r="I12" s="21">
        <f>IF(A12="","",A12-WEEKDAY(A12,2)+1)</f>
        <v/>
      </c>
      <c r="J12" s="20">
        <f>IF(OR(H12="",Parámetros!$G$6=""),"",MAX(0,H12-Parámetros!$G$6))</f>
        <v/>
      </c>
      <c r="K12" s="9" t="n"/>
      <c r="L12" s="9" t="n"/>
    </row>
    <row r="13">
      <c r="A13" s="17" t="n"/>
      <c r="B13" s="9" t="n"/>
      <c r="C13" s="18">
        <f>IF(B13="","",IFERROR(VLOOKUP(B13,Colaboradores!$A$2:$D$101,2,FALSE),"ID no encontrado"))</f>
        <v/>
      </c>
      <c r="D13" s="19" t="n"/>
      <c r="E13" s="19" t="n"/>
      <c r="F13" s="19" t="n"/>
      <c r="G13" s="19" t="n"/>
      <c r="H13" s="20">
        <f>IF(OR(D13="",G13=""),"",ROUND((MOD(G13-D13,1)-IF(OR(E13="",F13=""),0,MOD(F13-E13,1)))*24,2))</f>
        <v/>
      </c>
      <c r="I13" s="21">
        <f>IF(A13="","",A13-WEEKDAY(A13,2)+1)</f>
        <v/>
      </c>
      <c r="J13" s="20">
        <f>IF(OR(H13="",Parámetros!$G$6=""),"",MAX(0,H13-Parámetros!$G$6))</f>
        <v/>
      </c>
      <c r="K13" s="9" t="n"/>
      <c r="L13" s="9" t="n"/>
    </row>
    <row r="14">
      <c r="A14" s="17" t="n"/>
      <c r="B14" s="9" t="n"/>
      <c r="C14" s="18">
        <f>IF(B14="","",IFERROR(VLOOKUP(B14,Colaboradores!$A$2:$D$101,2,FALSE),"ID no encontrado"))</f>
        <v/>
      </c>
      <c r="D14" s="19" t="n"/>
      <c r="E14" s="19" t="n"/>
      <c r="F14" s="19" t="n"/>
      <c r="G14" s="19" t="n"/>
      <c r="H14" s="20">
        <f>IF(OR(D14="",G14=""),"",ROUND((MOD(G14-D14,1)-IF(OR(E14="",F14=""),0,MOD(F14-E14,1)))*24,2))</f>
        <v/>
      </c>
      <c r="I14" s="21">
        <f>IF(A14="","",A14-WEEKDAY(A14,2)+1)</f>
        <v/>
      </c>
      <c r="J14" s="20">
        <f>IF(OR(H14="",Parámetros!$G$6=""),"",MAX(0,H14-Parámetros!$G$6))</f>
        <v/>
      </c>
      <c r="K14" s="9" t="n"/>
      <c r="L14" s="9" t="n"/>
    </row>
    <row r="15">
      <c r="A15" s="17" t="n"/>
      <c r="B15" s="9" t="n"/>
      <c r="C15" s="18">
        <f>IF(B15="","",IFERROR(VLOOKUP(B15,Colaboradores!$A$2:$D$101,2,FALSE),"ID no encontrado"))</f>
        <v/>
      </c>
      <c r="D15" s="19" t="n"/>
      <c r="E15" s="19" t="n"/>
      <c r="F15" s="19" t="n"/>
      <c r="G15" s="19" t="n"/>
      <c r="H15" s="20">
        <f>IF(OR(D15="",G15=""),"",ROUND((MOD(G15-D15,1)-IF(OR(E15="",F15=""),0,MOD(F15-E15,1)))*24,2))</f>
        <v/>
      </c>
      <c r="I15" s="21">
        <f>IF(A15="","",A15-WEEKDAY(A15,2)+1)</f>
        <v/>
      </c>
      <c r="J15" s="20">
        <f>IF(OR(H15="",Parámetros!$G$6=""),"",MAX(0,H15-Parámetros!$G$6))</f>
        <v/>
      </c>
      <c r="K15" s="9" t="n"/>
      <c r="L15" s="9" t="n"/>
    </row>
    <row r="16">
      <c r="A16" s="17" t="n"/>
      <c r="B16" s="9" t="n"/>
      <c r="C16" s="18">
        <f>IF(B16="","",IFERROR(VLOOKUP(B16,Colaboradores!$A$2:$D$101,2,FALSE),"ID no encontrado"))</f>
        <v/>
      </c>
      <c r="D16" s="19" t="n"/>
      <c r="E16" s="19" t="n"/>
      <c r="F16" s="19" t="n"/>
      <c r="G16" s="19" t="n"/>
      <c r="H16" s="20">
        <f>IF(OR(D16="",G16=""),"",ROUND((MOD(G16-D16,1)-IF(OR(E16="",F16=""),0,MOD(F16-E16,1)))*24,2))</f>
        <v/>
      </c>
      <c r="I16" s="21">
        <f>IF(A16="","",A16-WEEKDAY(A16,2)+1)</f>
        <v/>
      </c>
      <c r="J16" s="20">
        <f>IF(OR(H16="",Parámetros!$G$6=""),"",MAX(0,H16-Parámetros!$G$6))</f>
        <v/>
      </c>
      <c r="K16" s="9" t="n"/>
      <c r="L16" s="9" t="n"/>
    </row>
    <row r="17">
      <c r="A17" s="17" t="n"/>
      <c r="B17" s="9" t="n"/>
      <c r="C17" s="18">
        <f>IF(B17="","",IFERROR(VLOOKUP(B17,Colaboradores!$A$2:$D$101,2,FALSE),"ID no encontrado"))</f>
        <v/>
      </c>
      <c r="D17" s="19" t="n"/>
      <c r="E17" s="19" t="n"/>
      <c r="F17" s="19" t="n"/>
      <c r="G17" s="19" t="n"/>
      <c r="H17" s="20">
        <f>IF(OR(D17="",G17=""),"",ROUND((MOD(G17-D17,1)-IF(OR(E17="",F17=""),0,MOD(F17-E17,1)))*24,2))</f>
        <v/>
      </c>
      <c r="I17" s="21">
        <f>IF(A17="","",A17-WEEKDAY(A17,2)+1)</f>
        <v/>
      </c>
      <c r="J17" s="20">
        <f>IF(OR(H17="",Parámetros!$G$6=""),"",MAX(0,H17-Parámetros!$G$6))</f>
        <v/>
      </c>
      <c r="K17" s="9" t="n"/>
      <c r="L17" s="9" t="n"/>
    </row>
    <row r="18">
      <c r="A18" s="17" t="n"/>
      <c r="B18" s="9" t="n"/>
      <c r="C18" s="18">
        <f>IF(B18="","",IFERROR(VLOOKUP(B18,Colaboradores!$A$2:$D$101,2,FALSE),"ID no encontrado"))</f>
        <v/>
      </c>
      <c r="D18" s="19" t="n"/>
      <c r="E18" s="19" t="n"/>
      <c r="F18" s="19" t="n"/>
      <c r="G18" s="19" t="n"/>
      <c r="H18" s="20">
        <f>IF(OR(D18="",G18=""),"",ROUND((MOD(G18-D18,1)-IF(OR(E18="",F18=""),0,MOD(F18-E18,1)))*24,2))</f>
        <v/>
      </c>
      <c r="I18" s="21">
        <f>IF(A18="","",A18-WEEKDAY(A18,2)+1)</f>
        <v/>
      </c>
      <c r="J18" s="20">
        <f>IF(OR(H18="",Parámetros!$G$6=""),"",MAX(0,H18-Parámetros!$G$6))</f>
        <v/>
      </c>
      <c r="K18" s="9" t="n"/>
      <c r="L18" s="9" t="n"/>
    </row>
    <row r="19">
      <c r="A19" s="17" t="n"/>
      <c r="B19" s="9" t="n"/>
      <c r="C19" s="18">
        <f>IF(B19="","",IFERROR(VLOOKUP(B19,Colaboradores!$A$2:$D$101,2,FALSE),"ID no encontrado"))</f>
        <v/>
      </c>
      <c r="D19" s="19" t="n"/>
      <c r="E19" s="19" t="n"/>
      <c r="F19" s="19" t="n"/>
      <c r="G19" s="19" t="n"/>
      <c r="H19" s="20">
        <f>IF(OR(D19="",G19=""),"",ROUND((MOD(G19-D19,1)-IF(OR(E19="",F19=""),0,MOD(F19-E19,1)))*24,2))</f>
        <v/>
      </c>
      <c r="I19" s="21">
        <f>IF(A19="","",A19-WEEKDAY(A19,2)+1)</f>
        <v/>
      </c>
      <c r="J19" s="20">
        <f>IF(OR(H19="",Parámetros!$G$6=""),"",MAX(0,H19-Parámetros!$G$6))</f>
        <v/>
      </c>
      <c r="K19" s="9" t="n"/>
      <c r="L19" s="9" t="n"/>
    </row>
    <row r="20">
      <c r="A20" s="17" t="n"/>
      <c r="B20" s="9" t="n"/>
      <c r="C20" s="18">
        <f>IF(B20="","",IFERROR(VLOOKUP(B20,Colaboradores!$A$2:$D$101,2,FALSE),"ID no encontrado"))</f>
        <v/>
      </c>
      <c r="D20" s="19" t="n"/>
      <c r="E20" s="19" t="n"/>
      <c r="F20" s="19" t="n"/>
      <c r="G20" s="19" t="n"/>
      <c r="H20" s="20">
        <f>IF(OR(D20="",G20=""),"",ROUND((MOD(G20-D20,1)-IF(OR(E20="",F20=""),0,MOD(F20-E20,1)))*24,2))</f>
        <v/>
      </c>
      <c r="I20" s="21">
        <f>IF(A20="","",A20-WEEKDAY(A20,2)+1)</f>
        <v/>
      </c>
      <c r="J20" s="20">
        <f>IF(OR(H20="",Parámetros!$G$6=""),"",MAX(0,H20-Parámetros!$G$6))</f>
        <v/>
      </c>
      <c r="K20" s="9" t="n"/>
      <c r="L20" s="9" t="n"/>
    </row>
    <row r="21">
      <c r="A21" s="17" t="n"/>
      <c r="B21" s="9" t="n"/>
      <c r="C21" s="18">
        <f>IF(B21="","",IFERROR(VLOOKUP(B21,Colaboradores!$A$2:$D$101,2,FALSE),"ID no encontrado"))</f>
        <v/>
      </c>
      <c r="D21" s="19" t="n"/>
      <c r="E21" s="19" t="n"/>
      <c r="F21" s="19" t="n"/>
      <c r="G21" s="19" t="n"/>
      <c r="H21" s="20">
        <f>IF(OR(D21="",G21=""),"",ROUND((MOD(G21-D21,1)-IF(OR(E21="",F21=""),0,MOD(F21-E21,1)))*24,2))</f>
        <v/>
      </c>
      <c r="I21" s="21">
        <f>IF(A21="","",A21-WEEKDAY(A21,2)+1)</f>
        <v/>
      </c>
      <c r="J21" s="20">
        <f>IF(OR(H21="",Parámetros!$G$6=""),"",MAX(0,H21-Parámetros!$G$6))</f>
        <v/>
      </c>
      <c r="K21" s="9" t="n"/>
      <c r="L21" s="9" t="n"/>
    </row>
    <row r="22">
      <c r="A22" s="17" t="n"/>
      <c r="B22" s="9" t="n"/>
      <c r="C22" s="18">
        <f>IF(B22="","",IFERROR(VLOOKUP(B22,Colaboradores!$A$2:$D$101,2,FALSE),"ID no encontrado"))</f>
        <v/>
      </c>
      <c r="D22" s="19" t="n"/>
      <c r="E22" s="19" t="n"/>
      <c r="F22" s="19" t="n"/>
      <c r="G22" s="19" t="n"/>
      <c r="H22" s="20">
        <f>IF(OR(D22="",G22=""),"",ROUND((MOD(G22-D22,1)-IF(OR(E22="",F22=""),0,MOD(F22-E22,1)))*24,2))</f>
        <v/>
      </c>
      <c r="I22" s="21">
        <f>IF(A22="","",A22-WEEKDAY(A22,2)+1)</f>
        <v/>
      </c>
      <c r="J22" s="20">
        <f>IF(OR(H22="",Parámetros!$G$6=""),"",MAX(0,H22-Parámetros!$G$6))</f>
        <v/>
      </c>
      <c r="K22" s="9" t="n"/>
      <c r="L22" s="9" t="n"/>
    </row>
    <row r="23">
      <c r="A23" s="17" t="n"/>
      <c r="B23" s="9" t="n"/>
      <c r="C23" s="18">
        <f>IF(B23="","",IFERROR(VLOOKUP(B23,Colaboradores!$A$2:$D$101,2,FALSE),"ID no encontrado"))</f>
        <v/>
      </c>
      <c r="D23" s="19" t="n"/>
      <c r="E23" s="19" t="n"/>
      <c r="F23" s="19" t="n"/>
      <c r="G23" s="19" t="n"/>
      <c r="H23" s="20">
        <f>IF(OR(D23="",G23=""),"",ROUND((MOD(G23-D23,1)-IF(OR(E23="",F23=""),0,MOD(F23-E23,1)))*24,2))</f>
        <v/>
      </c>
      <c r="I23" s="21">
        <f>IF(A23="","",A23-WEEKDAY(A23,2)+1)</f>
        <v/>
      </c>
      <c r="J23" s="20">
        <f>IF(OR(H23="",Parámetros!$G$6=""),"",MAX(0,H23-Parámetros!$G$6))</f>
        <v/>
      </c>
      <c r="K23" s="9" t="n"/>
      <c r="L23" s="9" t="n"/>
    </row>
    <row r="24">
      <c r="A24" s="17" t="n"/>
      <c r="B24" s="9" t="n"/>
      <c r="C24" s="18">
        <f>IF(B24="","",IFERROR(VLOOKUP(B24,Colaboradores!$A$2:$D$101,2,FALSE),"ID no encontrado"))</f>
        <v/>
      </c>
      <c r="D24" s="19" t="n"/>
      <c r="E24" s="19" t="n"/>
      <c r="F24" s="19" t="n"/>
      <c r="G24" s="19" t="n"/>
      <c r="H24" s="20">
        <f>IF(OR(D24="",G24=""),"",ROUND((MOD(G24-D24,1)-IF(OR(E24="",F24=""),0,MOD(F24-E24,1)))*24,2))</f>
        <v/>
      </c>
      <c r="I24" s="21">
        <f>IF(A24="","",A24-WEEKDAY(A24,2)+1)</f>
        <v/>
      </c>
      <c r="J24" s="20">
        <f>IF(OR(H24="",Parámetros!$G$6=""),"",MAX(0,H24-Parámetros!$G$6))</f>
        <v/>
      </c>
      <c r="K24" s="9" t="n"/>
      <c r="L24" s="9" t="n"/>
    </row>
    <row r="25">
      <c r="A25" s="17" t="n"/>
      <c r="B25" s="9" t="n"/>
      <c r="C25" s="18">
        <f>IF(B25="","",IFERROR(VLOOKUP(B25,Colaboradores!$A$2:$D$101,2,FALSE),"ID no encontrado"))</f>
        <v/>
      </c>
      <c r="D25" s="19" t="n"/>
      <c r="E25" s="19" t="n"/>
      <c r="F25" s="19" t="n"/>
      <c r="G25" s="19" t="n"/>
      <c r="H25" s="20">
        <f>IF(OR(D25="",G25=""),"",ROUND((MOD(G25-D25,1)-IF(OR(E25="",F25=""),0,MOD(F25-E25,1)))*24,2))</f>
        <v/>
      </c>
      <c r="I25" s="21">
        <f>IF(A25="","",A25-WEEKDAY(A25,2)+1)</f>
        <v/>
      </c>
      <c r="J25" s="20">
        <f>IF(OR(H25="",Parámetros!$G$6=""),"",MAX(0,H25-Parámetros!$G$6))</f>
        <v/>
      </c>
      <c r="K25" s="9" t="n"/>
      <c r="L25" s="9" t="n"/>
    </row>
    <row r="26">
      <c r="A26" s="17" t="n"/>
      <c r="B26" s="9" t="n"/>
      <c r="C26" s="18">
        <f>IF(B26="","",IFERROR(VLOOKUP(B26,Colaboradores!$A$2:$D$101,2,FALSE),"ID no encontrado"))</f>
        <v/>
      </c>
      <c r="D26" s="19" t="n"/>
      <c r="E26" s="19" t="n"/>
      <c r="F26" s="19" t="n"/>
      <c r="G26" s="19" t="n"/>
      <c r="H26" s="20">
        <f>IF(OR(D26="",G26=""),"",ROUND((MOD(G26-D26,1)-IF(OR(E26="",F26=""),0,MOD(F26-E26,1)))*24,2))</f>
        <v/>
      </c>
      <c r="I26" s="21">
        <f>IF(A26="","",A26-WEEKDAY(A26,2)+1)</f>
        <v/>
      </c>
      <c r="J26" s="20">
        <f>IF(OR(H26="",Parámetros!$G$6=""),"",MAX(0,H26-Parámetros!$G$6))</f>
        <v/>
      </c>
      <c r="K26" s="9" t="n"/>
      <c r="L26" s="9" t="n"/>
    </row>
    <row r="27">
      <c r="A27" s="17" t="n"/>
      <c r="B27" s="9" t="n"/>
      <c r="C27" s="18">
        <f>IF(B27="","",IFERROR(VLOOKUP(B27,Colaboradores!$A$2:$D$101,2,FALSE),"ID no encontrado"))</f>
        <v/>
      </c>
      <c r="D27" s="19" t="n"/>
      <c r="E27" s="19" t="n"/>
      <c r="F27" s="19" t="n"/>
      <c r="G27" s="19" t="n"/>
      <c r="H27" s="20">
        <f>IF(OR(D27="",G27=""),"",ROUND((MOD(G27-D27,1)-IF(OR(E27="",F27=""),0,MOD(F27-E27,1)))*24,2))</f>
        <v/>
      </c>
      <c r="I27" s="21">
        <f>IF(A27="","",A27-WEEKDAY(A27,2)+1)</f>
        <v/>
      </c>
      <c r="J27" s="20">
        <f>IF(OR(H27="",Parámetros!$G$6=""),"",MAX(0,H27-Parámetros!$G$6))</f>
        <v/>
      </c>
      <c r="K27" s="9" t="n"/>
      <c r="L27" s="9" t="n"/>
    </row>
    <row r="28">
      <c r="A28" s="17" t="n"/>
      <c r="B28" s="9" t="n"/>
      <c r="C28" s="18">
        <f>IF(B28="","",IFERROR(VLOOKUP(B28,Colaboradores!$A$2:$D$101,2,FALSE),"ID no encontrado"))</f>
        <v/>
      </c>
      <c r="D28" s="19" t="n"/>
      <c r="E28" s="19" t="n"/>
      <c r="F28" s="19" t="n"/>
      <c r="G28" s="19" t="n"/>
      <c r="H28" s="20">
        <f>IF(OR(D28="",G28=""),"",ROUND((MOD(G28-D28,1)-IF(OR(E28="",F28=""),0,MOD(F28-E28,1)))*24,2))</f>
        <v/>
      </c>
      <c r="I28" s="21">
        <f>IF(A28="","",A28-WEEKDAY(A28,2)+1)</f>
        <v/>
      </c>
      <c r="J28" s="20">
        <f>IF(OR(H28="",Parámetros!$G$6=""),"",MAX(0,H28-Parámetros!$G$6))</f>
        <v/>
      </c>
      <c r="K28" s="9" t="n"/>
      <c r="L28" s="9" t="n"/>
    </row>
    <row r="29">
      <c r="A29" s="17" t="n"/>
      <c r="B29" s="9" t="n"/>
      <c r="C29" s="18">
        <f>IF(B29="","",IFERROR(VLOOKUP(B29,Colaboradores!$A$2:$D$101,2,FALSE),"ID no encontrado"))</f>
        <v/>
      </c>
      <c r="D29" s="19" t="n"/>
      <c r="E29" s="19" t="n"/>
      <c r="F29" s="19" t="n"/>
      <c r="G29" s="19" t="n"/>
      <c r="H29" s="20">
        <f>IF(OR(D29="",G29=""),"",ROUND((MOD(G29-D29,1)-IF(OR(E29="",F29=""),0,MOD(F29-E29,1)))*24,2))</f>
        <v/>
      </c>
      <c r="I29" s="21">
        <f>IF(A29="","",A29-WEEKDAY(A29,2)+1)</f>
        <v/>
      </c>
      <c r="J29" s="20">
        <f>IF(OR(H29="",Parámetros!$G$6=""),"",MAX(0,H29-Parámetros!$G$6))</f>
        <v/>
      </c>
      <c r="K29" s="9" t="n"/>
      <c r="L29" s="9" t="n"/>
    </row>
    <row r="30">
      <c r="A30" s="17" t="n"/>
      <c r="B30" s="9" t="n"/>
      <c r="C30" s="18">
        <f>IF(B30="","",IFERROR(VLOOKUP(B30,Colaboradores!$A$2:$D$101,2,FALSE),"ID no encontrado"))</f>
        <v/>
      </c>
      <c r="D30" s="19" t="n"/>
      <c r="E30" s="19" t="n"/>
      <c r="F30" s="19" t="n"/>
      <c r="G30" s="19" t="n"/>
      <c r="H30" s="20">
        <f>IF(OR(D30="",G30=""),"",ROUND((MOD(G30-D30,1)-IF(OR(E30="",F30=""),0,MOD(F30-E30,1)))*24,2))</f>
        <v/>
      </c>
      <c r="I30" s="21">
        <f>IF(A30="","",A30-WEEKDAY(A30,2)+1)</f>
        <v/>
      </c>
      <c r="J30" s="20">
        <f>IF(OR(H30="",Parámetros!$G$6=""),"",MAX(0,H30-Parámetros!$G$6))</f>
        <v/>
      </c>
      <c r="K30" s="9" t="n"/>
      <c r="L30" s="9" t="n"/>
    </row>
    <row r="31">
      <c r="A31" s="17" t="n"/>
      <c r="B31" s="9" t="n"/>
      <c r="C31" s="18">
        <f>IF(B31="","",IFERROR(VLOOKUP(B31,Colaboradores!$A$2:$D$101,2,FALSE),"ID no encontrado"))</f>
        <v/>
      </c>
      <c r="D31" s="19" t="n"/>
      <c r="E31" s="19" t="n"/>
      <c r="F31" s="19" t="n"/>
      <c r="G31" s="19" t="n"/>
      <c r="H31" s="20">
        <f>IF(OR(D31="",G31=""),"",ROUND((MOD(G31-D31,1)-IF(OR(E31="",F31=""),0,MOD(F31-E31,1)))*24,2))</f>
        <v/>
      </c>
      <c r="I31" s="21">
        <f>IF(A31="","",A31-WEEKDAY(A31,2)+1)</f>
        <v/>
      </c>
      <c r="J31" s="20">
        <f>IF(OR(H31="",Parámetros!$G$6=""),"",MAX(0,H31-Parámetros!$G$6))</f>
        <v/>
      </c>
      <c r="K31" s="9" t="n"/>
      <c r="L31" s="9" t="n"/>
    </row>
    <row r="32">
      <c r="A32" s="17" t="n"/>
      <c r="B32" s="9" t="n"/>
      <c r="C32" s="18">
        <f>IF(B32="","",IFERROR(VLOOKUP(B32,Colaboradores!$A$2:$D$101,2,FALSE),"ID no encontrado"))</f>
        <v/>
      </c>
      <c r="D32" s="19" t="n"/>
      <c r="E32" s="19" t="n"/>
      <c r="F32" s="19" t="n"/>
      <c r="G32" s="19" t="n"/>
      <c r="H32" s="20">
        <f>IF(OR(D32="",G32=""),"",ROUND((MOD(G32-D32,1)-IF(OR(E32="",F32=""),0,MOD(F32-E32,1)))*24,2))</f>
        <v/>
      </c>
      <c r="I32" s="21">
        <f>IF(A32="","",A32-WEEKDAY(A32,2)+1)</f>
        <v/>
      </c>
      <c r="J32" s="20">
        <f>IF(OR(H32="",Parámetros!$G$6=""),"",MAX(0,H32-Parámetros!$G$6))</f>
        <v/>
      </c>
      <c r="K32" s="9" t="n"/>
      <c r="L32" s="9" t="n"/>
    </row>
    <row r="33">
      <c r="A33" s="17" t="n"/>
      <c r="B33" s="9" t="n"/>
      <c r="C33" s="18">
        <f>IF(B33="","",IFERROR(VLOOKUP(B33,Colaboradores!$A$2:$D$101,2,FALSE),"ID no encontrado"))</f>
        <v/>
      </c>
      <c r="D33" s="19" t="n"/>
      <c r="E33" s="19" t="n"/>
      <c r="F33" s="19" t="n"/>
      <c r="G33" s="19" t="n"/>
      <c r="H33" s="20">
        <f>IF(OR(D33="",G33=""),"",ROUND((MOD(G33-D33,1)-IF(OR(E33="",F33=""),0,MOD(F33-E33,1)))*24,2))</f>
        <v/>
      </c>
      <c r="I33" s="21">
        <f>IF(A33="","",A33-WEEKDAY(A33,2)+1)</f>
        <v/>
      </c>
      <c r="J33" s="20">
        <f>IF(OR(H33="",Parámetros!$G$6=""),"",MAX(0,H33-Parámetros!$G$6))</f>
        <v/>
      </c>
      <c r="K33" s="9" t="n"/>
      <c r="L33" s="9" t="n"/>
    </row>
    <row r="34">
      <c r="A34" s="17" t="n"/>
      <c r="B34" s="9" t="n"/>
      <c r="C34" s="18">
        <f>IF(B34="","",IFERROR(VLOOKUP(B34,Colaboradores!$A$2:$D$101,2,FALSE),"ID no encontrado"))</f>
        <v/>
      </c>
      <c r="D34" s="19" t="n"/>
      <c r="E34" s="19" t="n"/>
      <c r="F34" s="19" t="n"/>
      <c r="G34" s="19" t="n"/>
      <c r="H34" s="20">
        <f>IF(OR(D34="",G34=""),"",ROUND((MOD(G34-D34,1)-IF(OR(E34="",F34=""),0,MOD(F34-E34,1)))*24,2))</f>
        <v/>
      </c>
      <c r="I34" s="21">
        <f>IF(A34="","",A34-WEEKDAY(A34,2)+1)</f>
        <v/>
      </c>
      <c r="J34" s="20">
        <f>IF(OR(H34="",Parámetros!$G$6=""),"",MAX(0,H34-Parámetros!$G$6))</f>
        <v/>
      </c>
      <c r="K34" s="9" t="n"/>
      <c r="L34" s="9" t="n"/>
    </row>
    <row r="35">
      <c r="A35" s="17" t="n"/>
      <c r="B35" s="9" t="n"/>
      <c r="C35" s="18">
        <f>IF(B35="","",IFERROR(VLOOKUP(B35,Colaboradores!$A$2:$D$101,2,FALSE),"ID no encontrado"))</f>
        <v/>
      </c>
      <c r="D35" s="19" t="n"/>
      <c r="E35" s="19" t="n"/>
      <c r="F35" s="19" t="n"/>
      <c r="G35" s="19" t="n"/>
      <c r="H35" s="20">
        <f>IF(OR(D35="",G35=""),"",ROUND((MOD(G35-D35,1)-IF(OR(E35="",F35=""),0,MOD(F35-E35,1)))*24,2))</f>
        <v/>
      </c>
      <c r="I35" s="21">
        <f>IF(A35="","",A35-WEEKDAY(A35,2)+1)</f>
        <v/>
      </c>
      <c r="J35" s="20">
        <f>IF(OR(H35="",Parámetros!$G$6=""),"",MAX(0,H35-Parámetros!$G$6))</f>
        <v/>
      </c>
      <c r="K35" s="9" t="n"/>
      <c r="L35" s="9" t="n"/>
    </row>
    <row r="36">
      <c r="A36" s="17" t="n"/>
      <c r="B36" s="9" t="n"/>
      <c r="C36" s="18">
        <f>IF(B36="","",IFERROR(VLOOKUP(B36,Colaboradores!$A$2:$D$101,2,FALSE),"ID no encontrado"))</f>
        <v/>
      </c>
      <c r="D36" s="19" t="n"/>
      <c r="E36" s="19" t="n"/>
      <c r="F36" s="19" t="n"/>
      <c r="G36" s="19" t="n"/>
      <c r="H36" s="20">
        <f>IF(OR(D36="",G36=""),"",ROUND((MOD(G36-D36,1)-IF(OR(E36="",F36=""),0,MOD(F36-E36,1)))*24,2))</f>
        <v/>
      </c>
      <c r="I36" s="21">
        <f>IF(A36="","",A36-WEEKDAY(A36,2)+1)</f>
        <v/>
      </c>
      <c r="J36" s="20">
        <f>IF(OR(H36="",Parámetros!$G$6=""),"",MAX(0,H36-Parámetros!$G$6))</f>
        <v/>
      </c>
      <c r="K36" s="9" t="n"/>
      <c r="L36" s="9" t="n"/>
    </row>
    <row r="37">
      <c r="A37" s="17" t="n"/>
      <c r="B37" s="9" t="n"/>
      <c r="C37" s="18">
        <f>IF(B37="","",IFERROR(VLOOKUP(B37,Colaboradores!$A$2:$D$101,2,FALSE),"ID no encontrado"))</f>
        <v/>
      </c>
      <c r="D37" s="19" t="n"/>
      <c r="E37" s="19" t="n"/>
      <c r="F37" s="19" t="n"/>
      <c r="G37" s="19" t="n"/>
      <c r="H37" s="20">
        <f>IF(OR(D37="",G37=""),"",ROUND((MOD(G37-D37,1)-IF(OR(E37="",F37=""),0,MOD(F37-E37,1)))*24,2))</f>
        <v/>
      </c>
      <c r="I37" s="21">
        <f>IF(A37="","",A37-WEEKDAY(A37,2)+1)</f>
        <v/>
      </c>
      <c r="J37" s="20">
        <f>IF(OR(H37="",Parámetros!$G$6=""),"",MAX(0,H37-Parámetros!$G$6))</f>
        <v/>
      </c>
      <c r="K37" s="9" t="n"/>
      <c r="L37" s="9" t="n"/>
    </row>
    <row r="38">
      <c r="A38" s="17" t="n"/>
      <c r="B38" s="9" t="n"/>
      <c r="C38" s="18">
        <f>IF(B38="","",IFERROR(VLOOKUP(B38,Colaboradores!$A$2:$D$101,2,FALSE),"ID no encontrado"))</f>
        <v/>
      </c>
      <c r="D38" s="19" t="n"/>
      <c r="E38" s="19" t="n"/>
      <c r="F38" s="19" t="n"/>
      <c r="G38" s="19" t="n"/>
      <c r="H38" s="20">
        <f>IF(OR(D38="",G38=""),"",ROUND((MOD(G38-D38,1)-IF(OR(E38="",F38=""),0,MOD(F38-E38,1)))*24,2))</f>
        <v/>
      </c>
      <c r="I38" s="21">
        <f>IF(A38="","",A38-WEEKDAY(A38,2)+1)</f>
        <v/>
      </c>
      <c r="J38" s="20">
        <f>IF(OR(H38="",Parámetros!$G$6=""),"",MAX(0,H38-Parámetros!$G$6))</f>
        <v/>
      </c>
      <c r="K38" s="9" t="n"/>
      <c r="L38" s="9" t="n"/>
    </row>
    <row r="39">
      <c r="A39" s="17" t="n"/>
      <c r="B39" s="9" t="n"/>
      <c r="C39" s="18">
        <f>IF(B39="","",IFERROR(VLOOKUP(B39,Colaboradores!$A$2:$D$101,2,FALSE),"ID no encontrado"))</f>
        <v/>
      </c>
      <c r="D39" s="19" t="n"/>
      <c r="E39" s="19" t="n"/>
      <c r="F39" s="19" t="n"/>
      <c r="G39" s="19" t="n"/>
      <c r="H39" s="20">
        <f>IF(OR(D39="",G39=""),"",ROUND((MOD(G39-D39,1)-IF(OR(E39="",F39=""),0,MOD(F39-E39,1)))*24,2))</f>
        <v/>
      </c>
      <c r="I39" s="21">
        <f>IF(A39="","",A39-WEEKDAY(A39,2)+1)</f>
        <v/>
      </c>
      <c r="J39" s="20">
        <f>IF(OR(H39="",Parámetros!$G$6=""),"",MAX(0,H39-Parámetros!$G$6))</f>
        <v/>
      </c>
      <c r="K39" s="9" t="n"/>
      <c r="L39" s="9" t="n"/>
    </row>
    <row r="40">
      <c r="A40" s="17" t="n"/>
      <c r="B40" s="9" t="n"/>
      <c r="C40" s="18">
        <f>IF(B40="","",IFERROR(VLOOKUP(B40,Colaboradores!$A$2:$D$101,2,FALSE),"ID no encontrado"))</f>
        <v/>
      </c>
      <c r="D40" s="19" t="n"/>
      <c r="E40" s="19" t="n"/>
      <c r="F40" s="19" t="n"/>
      <c r="G40" s="19" t="n"/>
      <c r="H40" s="20">
        <f>IF(OR(D40="",G40=""),"",ROUND((MOD(G40-D40,1)-IF(OR(E40="",F40=""),0,MOD(F40-E40,1)))*24,2))</f>
        <v/>
      </c>
      <c r="I40" s="21">
        <f>IF(A40="","",A40-WEEKDAY(A40,2)+1)</f>
        <v/>
      </c>
      <c r="J40" s="20">
        <f>IF(OR(H40="",Parámetros!$G$6=""),"",MAX(0,H40-Parámetros!$G$6))</f>
        <v/>
      </c>
      <c r="K40" s="9" t="n"/>
      <c r="L40" s="9" t="n"/>
    </row>
    <row r="41">
      <c r="A41" s="17" t="n"/>
      <c r="B41" s="9" t="n"/>
      <c r="C41" s="18">
        <f>IF(B41="","",IFERROR(VLOOKUP(B41,Colaboradores!$A$2:$D$101,2,FALSE),"ID no encontrado"))</f>
        <v/>
      </c>
      <c r="D41" s="19" t="n"/>
      <c r="E41" s="19" t="n"/>
      <c r="F41" s="19" t="n"/>
      <c r="G41" s="19" t="n"/>
      <c r="H41" s="20">
        <f>IF(OR(D41="",G41=""),"",ROUND((MOD(G41-D41,1)-IF(OR(E41="",F41=""),0,MOD(F41-E41,1)))*24,2))</f>
        <v/>
      </c>
      <c r="I41" s="21">
        <f>IF(A41="","",A41-WEEKDAY(A41,2)+1)</f>
        <v/>
      </c>
      <c r="J41" s="20">
        <f>IF(OR(H41="",Parámetros!$G$6=""),"",MAX(0,H41-Parámetros!$G$6))</f>
        <v/>
      </c>
      <c r="K41" s="9" t="n"/>
      <c r="L41" s="9" t="n"/>
    </row>
    <row r="42">
      <c r="A42" s="17" t="n"/>
      <c r="B42" s="9" t="n"/>
      <c r="C42" s="18">
        <f>IF(B42="","",IFERROR(VLOOKUP(B42,Colaboradores!$A$2:$D$101,2,FALSE),"ID no encontrado"))</f>
        <v/>
      </c>
      <c r="D42" s="19" t="n"/>
      <c r="E42" s="19" t="n"/>
      <c r="F42" s="19" t="n"/>
      <c r="G42" s="19" t="n"/>
      <c r="H42" s="20">
        <f>IF(OR(D42="",G42=""),"",ROUND((MOD(G42-D42,1)-IF(OR(E42="",F42=""),0,MOD(F42-E42,1)))*24,2))</f>
        <v/>
      </c>
      <c r="I42" s="21">
        <f>IF(A42="","",A42-WEEKDAY(A42,2)+1)</f>
        <v/>
      </c>
      <c r="J42" s="20">
        <f>IF(OR(H42="",Parámetros!$G$6=""),"",MAX(0,H42-Parámetros!$G$6))</f>
        <v/>
      </c>
      <c r="K42" s="9" t="n"/>
      <c r="L42" s="9" t="n"/>
    </row>
    <row r="43">
      <c r="A43" s="17" t="n"/>
      <c r="B43" s="9" t="n"/>
      <c r="C43" s="18">
        <f>IF(B43="","",IFERROR(VLOOKUP(B43,Colaboradores!$A$2:$D$101,2,FALSE),"ID no encontrado"))</f>
        <v/>
      </c>
      <c r="D43" s="19" t="n"/>
      <c r="E43" s="19" t="n"/>
      <c r="F43" s="19" t="n"/>
      <c r="G43" s="19" t="n"/>
      <c r="H43" s="20">
        <f>IF(OR(D43="",G43=""),"",ROUND((MOD(G43-D43,1)-IF(OR(E43="",F43=""),0,MOD(F43-E43,1)))*24,2))</f>
        <v/>
      </c>
      <c r="I43" s="21">
        <f>IF(A43="","",A43-WEEKDAY(A43,2)+1)</f>
        <v/>
      </c>
      <c r="J43" s="20">
        <f>IF(OR(H43="",Parámetros!$G$6=""),"",MAX(0,H43-Parámetros!$G$6))</f>
        <v/>
      </c>
      <c r="K43" s="9" t="n"/>
      <c r="L43" s="9" t="n"/>
    </row>
    <row r="44">
      <c r="A44" s="17" t="n"/>
      <c r="B44" s="9" t="n"/>
      <c r="C44" s="18">
        <f>IF(B44="","",IFERROR(VLOOKUP(B44,Colaboradores!$A$2:$D$101,2,FALSE),"ID no encontrado"))</f>
        <v/>
      </c>
      <c r="D44" s="19" t="n"/>
      <c r="E44" s="19" t="n"/>
      <c r="F44" s="19" t="n"/>
      <c r="G44" s="19" t="n"/>
      <c r="H44" s="20">
        <f>IF(OR(D44="",G44=""),"",ROUND((MOD(G44-D44,1)-IF(OR(E44="",F44=""),0,MOD(F44-E44,1)))*24,2))</f>
        <v/>
      </c>
      <c r="I44" s="21">
        <f>IF(A44="","",A44-WEEKDAY(A44,2)+1)</f>
        <v/>
      </c>
      <c r="J44" s="20">
        <f>IF(OR(H44="",Parámetros!$G$6=""),"",MAX(0,H44-Parámetros!$G$6))</f>
        <v/>
      </c>
      <c r="K44" s="9" t="n"/>
      <c r="L44" s="9" t="n"/>
    </row>
    <row r="45">
      <c r="A45" s="17" t="n"/>
      <c r="B45" s="9" t="n"/>
      <c r="C45" s="18">
        <f>IF(B45="","",IFERROR(VLOOKUP(B45,Colaboradores!$A$2:$D$101,2,FALSE),"ID no encontrado"))</f>
        <v/>
      </c>
      <c r="D45" s="19" t="n"/>
      <c r="E45" s="19" t="n"/>
      <c r="F45" s="19" t="n"/>
      <c r="G45" s="19" t="n"/>
      <c r="H45" s="20">
        <f>IF(OR(D45="",G45=""),"",ROUND((MOD(G45-D45,1)-IF(OR(E45="",F45=""),0,MOD(F45-E45,1)))*24,2))</f>
        <v/>
      </c>
      <c r="I45" s="21">
        <f>IF(A45="","",A45-WEEKDAY(A45,2)+1)</f>
        <v/>
      </c>
      <c r="J45" s="20">
        <f>IF(OR(H45="",Parámetros!$G$6=""),"",MAX(0,H45-Parámetros!$G$6))</f>
        <v/>
      </c>
      <c r="K45" s="9" t="n"/>
      <c r="L45" s="9" t="n"/>
    </row>
    <row r="46">
      <c r="A46" s="17" t="n"/>
      <c r="B46" s="9" t="n"/>
      <c r="C46" s="18">
        <f>IF(B46="","",IFERROR(VLOOKUP(B46,Colaboradores!$A$2:$D$101,2,FALSE),"ID no encontrado"))</f>
        <v/>
      </c>
      <c r="D46" s="19" t="n"/>
      <c r="E46" s="19" t="n"/>
      <c r="F46" s="19" t="n"/>
      <c r="G46" s="19" t="n"/>
      <c r="H46" s="20">
        <f>IF(OR(D46="",G46=""),"",ROUND((MOD(G46-D46,1)-IF(OR(E46="",F46=""),0,MOD(F46-E46,1)))*24,2))</f>
        <v/>
      </c>
      <c r="I46" s="21">
        <f>IF(A46="","",A46-WEEKDAY(A46,2)+1)</f>
        <v/>
      </c>
      <c r="J46" s="20">
        <f>IF(OR(H46="",Parámetros!$G$6=""),"",MAX(0,H46-Parámetros!$G$6))</f>
        <v/>
      </c>
      <c r="K46" s="9" t="n"/>
      <c r="L46" s="9" t="n"/>
    </row>
    <row r="47">
      <c r="A47" s="17" t="n"/>
      <c r="B47" s="9" t="n"/>
      <c r="C47" s="18">
        <f>IF(B47="","",IFERROR(VLOOKUP(B47,Colaboradores!$A$2:$D$101,2,FALSE),"ID no encontrado"))</f>
        <v/>
      </c>
      <c r="D47" s="19" t="n"/>
      <c r="E47" s="19" t="n"/>
      <c r="F47" s="19" t="n"/>
      <c r="G47" s="19" t="n"/>
      <c r="H47" s="20">
        <f>IF(OR(D47="",G47=""),"",ROUND((MOD(G47-D47,1)-IF(OR(E47="",F47=""),0,MOD(F47-E47,1)))*24,2))</f>
        <v/>
      </c>
      <c r="I47" s="21">
        <f>IF(A47="","",A47-WEEKDAY(A47,2)+1)</f>
        <v/>
      </c>
      <c r="J47" s="20">
        <f>IF(OR(H47="",Parámetros!$G$6=""),"",MAX(0,H47-Parámetros!$G$6))</f>
        <v/>
      </c>
      <c r="K47" s="9" t="n"/>
      <c r="L47" s="9" t="n"/>
    </row>
    <row r="48">
      <c r="A48" s="17" t="n"/>
      <c r="B48" s="9" t="n"/>
      <c r="C48" s="18">
        <f>IF(B48="","",IFERROR(VLOOKUP(B48,Colaboradores!$A$2:$D$101,2,FALSE),"ID no encontrado"))</f>
        <v/>
      </c>
      <c r="D48" s="19" t="n"/>
      <c r="E48" s="19" t="n"/>
      <c r="F48" s="19" t="n"/>
      <c r="G48" s="19" t="n"/>
      <c r="H48" s="20">
        <f>IF(OR(D48="",G48=""),"",ROUND((MOD(G48-D48,1)-IF(OR(E48="",F48=""),0,MOD(F48-E48,1)))*24,2))</f>
        <v/>
      </c>
      <c r="I48" s="21">
        <f>IF(A48="","",A48-WEEKDAY(A48,2)+1)</f>
        <v/>
      </c>
      <c r="J48" s="20">
        <f>IF(OR(H48="",Parámetros!$G$6=""),"",MAX(0,H48-Parámetros!$G$6))</f>
        <v/>
      </c>
      <c r="K48" s="9" t="n"/>
      <c r="L48" s="9" t="n"/>
    </row>
    <row r="49">
      <c r="A49" s="17" t="n"/>
      <c r="B49" s="9" t="n"/>
      <c r="C49" s="18">
        <f>IF(B49="","",IFERROR(VLOOKUP(B49,Colaboradores!$A$2:$D$101,2,FALSE),"ID no encontrado"))</f>
        <v/>
      </c>
      <c r="D49" s="19" t="n"/>
      <c r="E49" s="19" t="n"/>
      <c r="F49" s="19" t="n"/>
      <c r="G49" s="19" t="n"/>
      <c r="H49" s="20">
        <f>IF(OR(D49="",G49=""),"",ROUND((MOD(G49-D49,1)-IF(OR(E49="",F49=""),0,MOD(F49-E49,1)))*24,2))</f>
        <v/>
      </c>
      <c r="I49" s="21">
        <f>IF(A49="","",A49-WEEKDAY(A49,2)+1)</f>
        <v/>
      </c>
      <c r="J49" s="20">
        <f>IF(OR(H49="",Parámetros!$G$6=""),"",MAX(0,H49-Parámetros!$G$6))</f>
        <v/>
      </c>
      <c r="K49" s="9" t="n"/>
      <c r="L49" s="9" t="n"/>
    </row>
    <row r="50">
      <c r="A50" s="17" t="n"/>
      <c r="B50" s="9" t="n"/>
      <c r="C50" s="18">
        <f>IF(B50="","",IFERROR(VLOOKUP(B50,Colaboradores!$A$2:$D$101,2,FALSE),"ID no encontrado"))</f>
        <v/>
      </c>
      <c r="D50" s="19" t="n"/>
      <c r="E50" s="19" t="n"/>
      <c r="F50" s="19" t="n"/>
      <c r="G50" s="19" t="n"/>
      <c r="H50" s="20">
        <f>IF(OR(D50="",G50=""),"",ROUND((MOD(G50-D50,1)-IF(OR(E50="",F50=""),0,MOD(F50-E50,1)))*24,2))</f>
        <v/>
      </c>
      <c r="I50" s="21">
        <f>IF(A50="","",A50-WEEKDAY(A50,2)+1)</f>
        <v/>
      </c>
      <c r="J50" s="20">
        <f>IF(OR(H50="",Parámetros!$G$6=""),"",MAX(0,H50-Parámetros!$G$6))</f>
        <v/>
      </c>
      <c r="K50" s="9" t="n"/>
      <c r="L50" s="9" t="n"/>
    </row>
    <row r="51">
      <c r="A51" s="17" t="n"/>
      <c r="B51" s="9" t="n"/>
      <c r="C51" s="18">
        <f>IF(B51="","",IFERROR(VLOOKUP(B51,Colaboradores!$A$2:$D$101,2,FALSE),"ID no encontrado"))</f>
        <v/>
      </c>
      <c r="D51" s="19" t="n"/>
      <c r="E51" s="19" t="n"/>
      <c r="F51" s="19" t="n"/>
      <c r="G51" s="19" t="n"/>
      <c r="H51" s="20">
        <f>IF(OR(D51="",G51=""),"",ROUND((MOD(G51-D51,1)-IF(OR(E51="",F51=""),0,MOD(F51-E51,1)))*24,2))</f>
        <v/>
      </c>
      <c r="I51" s="21">
        <f>IF(A51="","",A51-WEEKDAY(A51,2)+1)</f>
        <v/>
      </c>
      <c r="J51" s="20">
        <f>IF(OR(H51="",Parámetros!$G$6=""),"",MAX(0,H51-Parámetros!$G$6))</f>
        <v/>
      </c>
      <c r="K51" s="9" t="n"/>
      <c r="L51" s="9" t="n"/>
    </row>
    <row r="52">
      <c r="A52" s="17" t="n"/>
      <c r="B52" s="9" t="n"/>
      <c r="C52" s="18">
        <f>IF(B52="","",IFERROR(VLOOKUP(B52,Colaboradores!$A$2:$D$101,2,FALSE),"ID no encontrado"))</f>
        <v/>
      </c>
      <c r="D52" s="19" t="n"/>
      <c r="E52" s="19" t="n"/>
      <c r="F52" s="19" t="n"/>
      <c r="G52" s="19" t="n"/>
      <c r="H52" s="20">
        <f>IF(OR(D52="",G52=""),"",ROUND((MOD(G52-D52,1)-IF(OR(E52="",F52=""),0,MOD(F52-E52,1)))*24,2))</f>
        <v/>
      </c>
      <c r="I52" s="21">
        <f>IF(A52="","",A52-WEEKDAY(A52,2)+1)</f>
        <v/>
      </c>
      <c r="J52" s="20">
        <f>IF(OR(H52="",Parámetros!$G$6=""),"",MAX(0,H52-Parámetros!$G$6))</f>
        <v/>
      </c>
      <c r="K52" s="9" t="n"/>
      <c r="L52" s="9" t="n"/>
    </row>
    <row r="53">
      <c r="A53" s="17" t="n"/>
      <c r="B53" s="9" t="n"/>
      <c r="C53" s="18">
        <f>IF(B53="","",IFERROR(VLOOKUP(B53,Colaboradores!$A$2:$D$101,2,FALSE),"ID no encontrado"))</f>
        <v/>
      </c>
      <c r="D53" s="19" t="n"/>
      <c r="E53" s="19" t="n"/>
      <c r="F53" s="19" t="n"/>
      <c r="G53" s="19" t="n"/>
      <c r="H53" s="20">
        <f>IF(OR(D53="",G53=""),"",ROUND((MOD(G53-D53,1)-IF(OR(E53="",F53=""),0,MOD(F53-E53,1)))*24,2))</f>
        <v/>
      </c>
      <c r="I53" s="21">
        <f>IF(A53="","",A53-WEEKDAY(A53,2)+1)</f>
        <v/>
      </c>
      <c r="J53" s="20">
        <f>IF(OR(H53="",Parámetros!$G$6=""),"",MAX(0,H53-Parámetros!$G$6))</f>
        <v/>
      </c>
      <c r="K53" s="9" t="n"/>
      <c r="L53" s="9" t="n"/>
    </row>
    <row r="54">
      <c r="A54" s="17" t="n"/>
      <c r="B54" s="9" t="n"/>
      <c r="C54" s="18">
        <f>IF(B54="","",IFERROR(VLOOKUP(B54,Colaboradores!$A$2:$D$101,2,FALSE),"ID no encontrado"))</f>
        <v/>
      </c>
      <c r="D54" s="19" t="n"/>
      <c r="E54" s="19" t="n"/>
      <c r="F54" s="19" t="n"/>
      <c r="G54" s="19" t="n"/>
      <c r="H54" s="20">
        <f>IF(OR(D54="",G54=""),"",ROUND((MOD(G54-D54,1)-IF(OR(E54="",F54=""),0,MOD(F54-E54,1)))*24,2))</f>
        <v/>
      </c>
      <c r="I54" s="21">
        <f>IF(A54="","",A54-WEEKDAY(A54,2)+1)</f>
        <v/>
      </c>
      <c r="J54" s="20">
        <f>IF(OR(H54="",Parámetros!$G$6=""),"",MAX(0,H54-Parámetros!$G$6))</f>
        <v/>
      </c>
      <c r="K54" s="9" t="n"/>
      <c r="L54" s="9" t="n"/>
    </row>
    <row r="55">
      <c r="A55" s="17" t="n"/>
      <c r="B55" s="9" t="n"/>
      <c r="C55" s="18">
        <f>IF(B55="","",IFERROR(VLOOKUP(B55,Colaboradores!$A$2:$D$101,2,FALSE),"ID no encontrado"))</f>
        <v/>
      </c>
      <c r="D55" s="19" t="n"/>
      <c r="E55" s="19" t="n"/>
      <c r="F55" s="19" t="n"/>
      <c r="G55" s="19" t="n"/>
      <c r="H55" s="20">
        <f>IF(OR(D55="",G55=""),"",ROUND((MOD(G55-D55,1)-IF(OR(E55="",F55=""),0,MOD(F55-E55,1)))*24,2))</f>
        <v/>
      </c>
      <c r="I55" s="21">
        <f>IF(A55="","",A55-WEEKDAY(A55,2)+1)</f>
        <v/>
      </c>
      <c r="J55" s="20">
        <f>IF(OR(H55="",Parámetros!$G$6=""),"",MAX(0,H55-Parámetros!$G$6))</f>
        <v/>
      </c>
      <c r="K55" s="9" t="n"/>
      <c r="L55" s="9" t="n"/>
    </row>
    <row r="56">
      <c r="A56" s="17" t="n"/>
      <c r="B56" s="9" t="n"/>
      <c r="C56" s="18">
        <f>IF(B56="","",IFERROR(VLOOKUP(B56,Colaboradores!$A$2:$D$101,2,FALSE),"ID no encontrado"))</f>
        <v/>
      </c>
      <c r="D56" s="19" t="n"/>
      <c r="E56" s="19" t="n"/>
      <c r="F56" s="19" t="n"/>
      <c r="G56" s="19" t="n"/>
      <c r="H56" s="20">
        <f>IF(OR(D56="",G56=""),"",ROUND((MOD(G56-D56,1)-IF(OR(E56="",F56=""),0,MOD(F56-E56,1)))*24,2))</f>
        <v/>
      </c>
      <c r="I56" s="21">
        <f>IF(A56="","",A56-WEEKDAY(A56,2)+1)</f>
        <v/>
      </c>
      <c r="J56" s="20">
        <f>IF(OR(H56="",Parámetros!$G$6=""),"",MAX(0,H56-Parámetros!$G$6))</f>
        <v/>
      </c>
      <c r="K56" s="9" t="n"/>
      <c r="L56" s="9" t="n"/>
    </row>
    <row r="57">
      <c r="A57" s="17" t="n"/>
      <c r="B57" s="9" t="n"/>
      <c r="C57" s="18">
        <f>IF(B57="","",IFERROR(VLOOKUP(B57,Colaboradores!$A$2:$D$101,2,FALSE),"ID no encontrado"))</f>
        <v/>
      </c>
      <c r="D57" s="19" t="n"/>
      <c r="E57" s="19" t="n"/>
      <c r="F57" s="19" t="n"/>
      <c r="G57" s="19" t="n"/>
      <c r="H57" s="20">
        <f>IF(OR(D57="",G57=""),"",ROUND((MOD(G57-D57,1)-IF(OR(E57="",F57=""),0,MOD(F57-E57,1)))*24,2))</f>
        <v/>
      </c>
      <c r="I57" s="21">
        <f>IF(A57="","",A57-WEEKDAY(A57,2)+1)</f>
        <v/>
      </c>
      <c r="J57" s="20">
        <f>IF(OR(H57="",Parámetros!$G$6=""),"",MAX(0,H57-Parámetros!$G$6))</f>
        <v/>
      </c>
      <c r="K57" s="9" t="n"/>
      <c r="L57" s="9" t="n"/>
    </row>
    <row r="58">
      <c r="A58" s="17" t="n"/>
      <c r="B58" s="9" t="n"/>
      <c r="C58" s="18">
        <f>IF(B58="","",IFERROR(VLOOKUP(B58,Colaboradores!$A$2:$D$101,2,FALSE),"ID no encontrado"))</f>
        <v/>
      </c>
      <c r="D58" s="19" t="n"/>
      <c r="E58" s="19" t="n"/>
      <c r="F58" s="19" t="n"/>
      <c r="G58" s="19" t="n"/>
      <c r="H58" s="20">
        <f>IF(OR(D58="",G58=""),"",ROUND((MOD(G58-D58,1)-IF(OR(E58="",F58=""),0,MOD(F58-E58,1)))*24,2))</f>
        <v/>
      </c>
      <c r="I58" s="21">
        <f>IF(A58="","",A58-WEEKDAY(A58,2)+1)</f>
        <v/>
      </c>
      <c r="J58" s="20">
        <f>IF(OR(H58="",Parámetros!$G$6=""),"",MAX(0,H58-Parámetros!$G$6))</f>
        <v/>
      </c>
      <c r="K58" s="9" t="n"/>
      <c r="L58" s="9" t="n"/>
    </row>
    <row r="59">
      <c r="A59" s="17" t="n"/>
      <c r="B59" s="9" t="n"/>
      <c r="C59" s="18">
        <f>IF(B59="","",IFERROR(VLOOKUP(B59,Colaboradores!$A$2:$D$101,2,FALSE),"ID no encontrado"))</f>
        <v/>
      </c>
      <c r="D59" s="19" t="n"/>
      <c r="E59" s="19" t="n"/>
      <c r="F59" s="19" t="n"/>
      <c r="G59" s="19" t="n"/>
      <c r="H59" s="20">
        <f>IF(OR(D59="",G59=""),"",ROUND((MOD(G59-D59,1)-IF(OR(E59="",F59=""),0,MOD(F59-E59,1)))*24,2))</f>
        <v/>
      </c>
      <c r="I59" s="21">
        <f>IF(A59="","",A59-WEEKDAY(A59,2)+1)</f>
        <v/>
      </c>
      <c r="J59" s="20">
        <f>IF(OR(H59="",Parámetros!$G$6=""),"",MAX(0,H59-Parámetros!$G$6))</f>
        <v/>
      </c>
      <c r="K59" s="9" t="n"/>
      <c r="L59" s="9" t="n"/>
    </row>
    <row r="60">
      <c r="A60" s="17" t="n"/>
      <c r="B60" s="9" t="n"/>
      <c r="C60" s="18">
        <f>IF(B60="","",IFERROR(VLOOKUP(B60,Colaboradores!$A$2:$D$101,2,FALSE),"ID no encontrado"))</f>
        <v/>
      </c>
      <c r="D60" s="19" t="n"/>
      <c r="E60" s="19" t="n"/>
      <c r="F60" s="19" t="n"/>
      <c r="G60" s="19" t="n"/>
      <c r="H60" s="20">
        <f>IF(OR(D60="",G60=""),"",ROUND((MOD(G60-D60,1)-IF(OR(E60="",F60=""),0,MOD(F60-E60,1)))*24,2))</f>
        <v/>
      </c>
      <c r="I60" s="21">
        <f>IF(A60="","",A60-WEEKDAY(A60,2)+1)</f>
        <v/>
      </c>
      <c r="J60" s="20">
        <f>IF(OR(H60="",Parámetros!$G$6=""),"",MAX(0,H60-Parámetros!$G$6))</f>
        <v/>
      </c>
      <c r="K60" s="9" t="n"/>
      <c r="L60" s="9" t="n"/>
    </row>
    <row r="61">
      <c r="A61" s="17" t="n"/>
      <c r="B61" s="9" t="n"/>
      <c r="C61" s="18">
        <f>IF(B61="","",IFERROR(VLOOKUP(B61,Colaboradores!$A$2:$D$101,2,FALSE),"ID no encontrado"))</f>
        <v/>
      </c>
      <c r="D61" s="19" t="n"/>
      <c r="E61" s="19" t="n"/>
      <c r="F61" s="19" t="n"/>
      <c r="G61" s="19" t="n"/>
      <c r="H61" s="20">
        <f>IF(OR(D61="",G61=""),"",ROUND((MOD(G61-D61,1)-IF(OR(E61="",F61=""),0,MOD(F61-E61,1)))*24,2))</f>
        <v/>
      </c>
      <c r="I61" s="21">
        <f>IF(A61="","",A61-WEEKDAY(A61,2)+1)</f>
        <v/>
      </c>
      <c r="J61" s="20">
        <f>IF(OR(H61="",Parámetros!$G$6=""),"",MAX(0,H61-Parámetros!$G$6))</f>
        <v/>
      </c>
      <c r="K61" s="9" t="n"/>
      <c r="L61" s="9" t="n"/>
    </row>
    <row r="62">
      <c r="A62" s="17" t="n"/>
      <c r="B62" s="9" t="n"/>
      <c r="C62" s="18">
        <f>IF(B62="","",IFERROR(VLOOKUP(B62,Colaboradores!$A$2:$D$101,2,FALSE),"ID no encontrado"))</f>
        <v/>
      </c>
      <c r="D62" s="19" t="n"/>
      <c r="E62" s="19" t="n"/>
      <c r="F62" s="19" t="n"/>
      <c r="G62" s="19" t="n"/>
      <c r="H62" s="20">
        <f>IF(OR(D62="",G62=""),"",ROUND((MOD(G62-D62,1)-IF(OR(E62="",F62=""),0,MOD(F62-E62,1)))*24,2))</f>
        <v/>
      </c>
      <c r="I62" s="21">
        <f>IF(A62="","",A62-WEEKDAY(A62,2)+1)</f>
        <v/>
      </c>
      <c r="J62" s="20">
        <f>IF(OR(H62="",Parámetros!$G$6=""),"",MAX(0,H62-Parámetros!$G$6))</f>
        <v/>
      </c>
      <c r="K62" s="9" t="n"/>
      <c r="L62" s="9" t="n"/>
    </row>
    <row r="63">
      <c r="A63" s="17" t="n"/>
      <c r="B63" s="9" t="n"/>
      <c r="C63" s="18">
        <f>IF(B63="","",IFERROR(VLOOKUP(B63,Colaboradores!$A$2:$D$101,2,FALSE),"ID no encontrado"))</f>
        <v/>
      </c>
      <c r="D63" s="19" t="n"/>
      <c r="E63" s="19" t="n"/>
      <c r="F63" s="19" t="n"/>
      <c r="G63" s="19" t="n"/>
      <c r="H63" s="20">
        <f>IF(OR(D63="",G63=""),"",ROUND((MOD(G63-D63,1)-IF(OR(E63="",F63=""),0,MOD(F63-E63,1)))*24,2))</f>
        <v/>
      </c>
      <c r="I63" s="21">
        <f>IF(A63="","",A63-WEEKDAY(A63,2)+1)</f>
        <v/>
      </c>
      <c r="J63" s="20">
        <f>IF(OR(H63="",Parámetros!$G$6=""),"",MAX(0,H63-Parámetros!$G$6))</f>
        <v/>
      </c>
      <c r="K63" s="9" t="n"/>
      <c r="L63" s="9" t="n"/>
    </row>
    <row r="64">
      <c r="A64" s="17" t="n"/>
      <c r="B64" s="9" t="n"/>
      <c r="C64" s="18">
        <f>IF(B64="","",IFERROR(VLOOKUP(B64,Colaboradores!$A$2:$D$101,2,FALSE),"ID no encontrado"))</f>
        <v/>
      </c>
      <c r="D64" s="19" t="n"/>
      <c r="E64" s="19" t="n"/>
      <c r="F64" s="19" t="n"/>
      <c r="G64" s="19" t="n"/>
      <c r="H64" s="20">
        <f>IF(OR(D64="",G64=""),"",ROUND((MOD(G64-D64,1)-IF(OR(E64="",F64=""),0,MOD(F64-E64,1)))*24,2))</f>
        <v/>
      </c>
      <c r="I64" s="21">
        <f>IF(A64="","",A64-WEEKDAY(A64,2)+1)</f>
        <v/>
      </c>
      <c r="J64" s="20">
        <f>IF(OR(H64="",Parámetros!$G$6=""),"",MAX(0,H64-Parámetros!$G$6))</f>
        <v/>
      </c>
      <c r="K64" s="9" t="n"/>
      <c r="L64" s="9" t="n"/>
    </row>
    <row r="65">
      <c r="A65" s="17" t="n"/>
      <c r="B65" s="9" t="n"/>
      <c r="C65" s="18">
        <f>IF(B65="","",IFERROR(VLOOKUP(B65,Colaboradores!$A$2:$D$101,2,FALSE),"ID no encontrado"))</f>
        <v/>
      </c>
      <c r="D65" s="19" t="n"/>
      <c r="E65" s="19" t="n"/>
      <c r="F65" s="19" t="n"/>
      <c r="G65" s="19" t="n"/>
      <c r="H65" s="20">
        <f>IF(OR(D65="",G65=""),"",ROUND((MOD(G65-D65,1)-IF(OR(E65="",F65=""),0,MOD(F65-E65,1)))*24,2))</f>
        <v/>
      </c>
      <c r="I65" s="21">
        <f>IF(A65="","",A65-WEEKDAY(A65,2)+1)</f>
        <v/>
      </c>
      <c r="J65" s="20">
        <f>IF(OR(H65="",Parámetros!$G$6=""),"",MAX(0,H65-Parámetros!$G$6))</f>
        <v/>
      </c>
      <c r="K65" s="9" t="n"/>
      <c r="L65" s="9" t="n"/>
    </row>
    <row r="66">
      <c r="A66" s="17" t="n"/>
      <c r="B66" s="9" t="n"/>
      <c r="C66" s="18">
        <f>IF(B66="","",IFERROR(VLOOKUP(B66,Colaboradores!$A$2:$D$101,2,FALSE),"ID no encontrado"))</f>
        <v/>
      </c>
      <c r="D66" s="19" t="n"/>
      <c r="E66" s="19" t="n"/>
      <c r="F66" s="19" t="n"/>
      <c r="G66" s="19" t="n"/>
      <c r="H66" s="20">
        <f>IF(OR(D66="",G66=""),"",ROUND((MOD(G66-D66,1)-IF(OR(E66="",F66=""),0,MOD(F66-E66,1)))*24,2))</f>
        <v/>
      </c>
      <c r="I66" s="21">
        <f>IF(A66="","",A66-WEEKDAY(A66,2)+1)</f>
        <v/>
      </c>
      <c r="J66" s="20">
        <f>IF(OR(H66="",Parámetros!$G$6=""),"",MAX(0,H66-Parámetros!$G$6))</f>
        <v/>
      </c>
      <c r="K66" s="9" t="n"/>
      <c r="L66" s="9" t="n"/>
    </row>
    <row r="67">
      <c r="A67" s="17" t="n"/>
      <c r="B67" s="9" t="n"/>
      <c r="C67" s="18">
        <f>IF(B67="","",IFERROR(VLOOKUP(B67,Colaboradores!$A$2:$D$101,2,FALSE),"ID no encontrado"))</f>
        <v/>
      </c>
      <c r="D67" s="19" t="n"/>
      <c r="E67" s="19" t="n"/>
      <c r="F67" s="19" t="n"/>
      <c r="G67" s="19" t="n"/>
      <c r="H67" s="20">
        <f>IF(OR(D67="",G67=""),"",ROUND((MOD(G67-D67,1)-IF(OR(E67="",F67=""),0,MOD(F67-E67,1)))*24,2))</f>
        <v/>
      </c>
      <c r="I67" s="21">
        <f>IF(A67="","",A67-WEEKDAY(A67,2)+1)</f>
        <v/>
      </c>
      <c r="J67" s="20">
        <f>IF(OR(H67="",Parámetros!$G$6=""),"",MAX(0,H67-Parámetros!$G$6))</f>
        <v/>
      </c>
      <c r="K67" s="9" t="n"/>
      <c r="L67" s="9" t="n"/>
    </row>
    <row r="68">
      <c r="A68" s="17" t="n"/>
      <c r="B68" s="9" t="n"/>
      <c r="C68" s="18">
        <f>IF(B68="","",IFERROR(VLOOKUP(B68,Colaboradores!$A$2:$D$101,2,FALSE),"ID no encontrado"))</f>
        <v/>
      </c>
      <c r="D68" s="19" t="n"/>
      <c r="E68" s="19" t="n"/>
      <c r="F68" s="19" t="n"/>
      <c r="G68" s="19" t="n"/>
      <c r="H68" s="20">
        <f>IF(OR(D68="",G68=""),"",ROUND((MOD(G68-D68,1)-IF(OR(E68="",F68=""),0,MOD(F68-E68,1)))*24,2))</f>
        <v/>
      </c>
      <c r="I68" s="21">
        <f>IF(A68="","",A68-WEEKDAY(A68,2)+1)</f>
        <v/>
      </c>
      <c r="J68" s="20">
        <f>IF(OR(H68="",Parámetros!$G$6=""),"",MAX(0,H68-Parámetros!$G$6))</f>
        <v/>
      </c>
      <c r="K68" s="9" t="n"/>
      <c r="L68" s="9" t="n"/>
    </row>
    <row r="69">
      <c r="A69" s="17" t="n"/>
      <c r="B69" s="9" t="n"/>
      <c r="C69" s="18">
        <f>IF(B69="","",IFERROR(VLOOKUP(B69,Colaboradores!$A$2:$D$101,2,FALSE),"ID no encontrado"))</f>
        <v/>
      </c>
      <c r="D69" s="19" t="n"/>
      <c r="E69" s="19" t="n"/>
      <c r="F69" s="19" t="n"/>
      <c r="G69" s="19" t="n"/>
      <c r="H69" s="20">
        <f>IF(OR(D69="",G69=""),"",ROUND((MOD(G69-D69,1)-IF(OR(E69="",F69=""),0,MOD(F69-E69,1)))*24,2))</f>
        <v/>
      </c>
      <c r="I69" s="21">
        <f>IF(A69="","",A69-WEEKDAY(A69,2)+1)</f>
        <v/>
      </c>
      <c r="J69" s="20">
        <f>IF(OR(H69="",Parámetros!$G$6=""),"",MAX(0,H69-Parámetros!$G$6))</f>
        <v/>
      </c>
      <c r="K69" s="9" t="n"/>
      <c r="L69" s="9" t="n"/>
    </row>
    <row r="70">
      <c r="A70" s="17" t="n"/>
      <c r="B70" s="9" t="n"/>
      <c r="C70" s="18">
        <f>IF(B70="","",IFERROR(VLOOKUP(B70,Colaboradores!$A$2:$D$101,2,FALSE),"ID no encontrado"))</f>
        <v/>
      </c>
      <c r="D70" s="19" t="n"/>
      <c r="E70" s="19" t="n"/>
      <c r="F70" s="19" t="n"/>
      <c r="G70" s="19" t="n"/>
      <c r="H70" s="20">
        <f>IF(OR(D70="",G70=""),"",ROUND((MOD(G70-D70,1)-IF(OR(E70="",F70=""),0,MOD(F70-E70,1)))*24,2))</f>
        <v/>
      </c>
      <c r="I70" s="21">
        <f>IF(A70="","",A70-WEEKDAY(A70,2)+1)</f>
        <v/>
      </c>
      <c r="J70" s="20">
        <f>IF(OR(H70="",Parámetros!$G$6=""),"",MAX(0,H70-Parámetros!$G$6))</f>
        <v/>
      </c>
      <c r="K70" s="9" t="n"/>
      <c r="L70" s="9" t="n"/>
    </row>
    <row r="71">
      <c r="A71" s="17" t="n"/>
      <c r="B71" s="9" t="n"/>
      <c r="C71" s="18">
        <f>IF(B71="","",IFERROR(VLOOKUP(B71,Colaboradores!$A$2:$D$101,2,FALSE),"ID no encontrado"))</f>
        <v/>
      </c>
      <c r="D71" s="19" t="n"/>
      <c r="E71" s="19" t="n"/>
      <c r="F71" s="19" t="n"/>
      <c r="G71" s="19" t="n"/>
      <c r="H71" s="20">
        <f>IF(OR(D71="",G71=""),"",ROUND((MOD(G71-D71,1)-IF(OR(E71="",F71=""),0,MOD(F71-E71,1)))*24,2))</f>
        <v/>
      </c>
      <c r="I71" s="21">
        <f>IF(A71="","",A71-WEEKDAY(A71,2)+1)</f>
        <v/>
      </c>
      <c r="J71" s="20">
        <f>IF(OR(H71="",Parámetros!$G$6=""),"",MAX(0,H71-Parámetros!$G$6))</f>
        <v/>
      </c>
      <c r="K71" s="9" t="n"/>
      <c r="L71" s="9" t="n"/>
    </row>
    <row r="72">
      <c r="A72" s="17" t="n"/>
      <c r="B72" s="9" t="n"/>
      <c r="C72" s="18">
        <f>IF(B72="","",IFERROR(VLOOKUP(B72,Colaboradores!$A$2:$D$101,2,FALSE),"ID no encontrado"))</f>
        <v/>
      </c>
      <c r="D72" s="19" t="n"/>
      <c r="E72" s="19" t="n"/>
      <c r="F72" s="19" t="n"/>
      <c r="G72" s="19" t="n"/>
      <c r="H72" s="20">
        <f>IF(OR(D72="",G72=""),"",ROUND((MOD(G72-D72,1)-IF(OR(E72="",F72=""),0,MOD(F72-E72,1)))*24,2))</f>
        <v/>
      </c>
      <c r="I72" s="21">
        <f>IF(A72="","",A72-WEEKDAY(A72,2)+1)</f>
        <v/>
      </c>
      <c r="J72" s="20">
        <f>IF(OR(H72="",Parámetros!$G$6=""),"",MAX(0,H72-Parámetros!$G$6))</f>
        <v/>
      </c>
      <c r="K72" s="9" t="n"/>
      <c r="L72" s="9" t="n"/>
    </row>
    <row r="73">
      <c r="A73" s="17" t="n"/>
      <c r="B73" s="9" t="n"/>
      <c r="C73" s="18">
        <f>IF(B73="","",IFERROR(VLOOKUP(B73,Colaboradores!$A$2:$D$101,2,FALSE),"ID no encontrado"))</f>
        <v/>
      </c>
      <c r="D73" s="19" t="n"/>
      <c r="E73" s="19" t="n"/>
      <c r="F73" s="19" t="n"/>
      <c r="G73" s="19" t="n"/>
      <c r="H73" s="20">
        <f>IF(OR(D73="",G73=""),"",ROUND((MOD(G73-D73,1)-IF(OR(E73="",F73=""),0,MOD(F73-E73,1)))*24,2))</f>
        <v/>
      </c>
      <c r="I73" s="21">
        <f>IF(A73="","",A73-WEEKDAY(A73,2)+1)</f>
        <v/>
      </c>
      <c r="J73" s="20">
        <f>IF(OR(H73="",Parámetros!$G$6=""),"",MAX(0,H73-Parámetros!$G$6))</f>
        <v/>
      </c>
      <c r="K73" s="9" t="n"/>
      <c r="L73" s="9" t="n"/>
    </row>
    <row r="74">
      <c r="A74" s="17" t="n"/>
      <c r="B74" s="9" t="n"/>
      <c r="C74" s="18">
        <f>IF(B74="","",IFERROR(VLOOKUP(B74,Colaboradores!$A$2:$D$101,2,FALSE),"ID no encontrado"))</f>
        <v/>
      </c>
      <c r="D74" s="19" t="n"/>
      <c r="E74" s="19" t="n"/>
      <c r="F74" s="19" t="n"/>
      <c r="G74" s="19" t="n"/>
      <c r="H74" s="20">
        <f>IF(OR(D74="",G74=""),"",ROUND((MOD(G74-D74,1)-IF(OR(E74="",F74=""),0,MOD(F74-E74,1)))*24,2))</f>
        <v/>
      </c>
      <c r="I74" s="21">
        <f>IF(A74="","",A74-WEEKDAY(A74,2)+1)</f>
        <v/>
      </c>
      <c r="J74" s="20">
        <f>IF(OR(H74="",Parámetros!$G$6=""),"",MAX(0,H74-Parámetros!$G$6))</f>
        <v/>
      </c>
      <c r="K74" s="9" t="n"/>
      <c r="L74" s="9" t="n"/>
    </row>
    <row r="75">
      <c r="A75" s="17" t="n"/>
      <c r="B75" s="9" t="n"/>
      <c r="C75" s="18">
        <f>IF(B75="","",IFERROR(VLOOKUP(B75,Colaboradores!$A$2:$D$101,2,FALSE),"ID no encontrado"))</f>
        <v/>
      </c>
      <c r="D75" s="19" t="n"/>
      <c r="E75" s="19" t="n"/>
      <c r="F75" s="19" t="n"/>
      <c r="G75" s="19" t="n"/>
      <c r="H75" s="20">
        <f>IF(OR(D75="",G75=""),"",ROUND((MOD(G75-D75,1)-IF(OR(E75="",F75=""),0,MOD(F75-E75,1)))*24,2))</f>
        <v/>
      </c>
      <c r="I75" s="21">
        <f>IF(A75="","",A75-WEEKDAY(A75,2)+1)</f>
        <v/>
      </c>
      <c r="J75" s="20">
        <f>IF(OR(H75="",Parámetros!$G$6=""),"",MAX(0,H75-Parámetros!$G$6))</f>
        <v/>
      </c>
      <c r="K75" s="9" t="n"/>
      <c r="L75" s="9" t="n"/>
    </row>
    <row r="76">
      <c r="A76" s="17" t="n"/>
      <c r="B76" s="9" t="n"/>
      <c r="C76" s="18">
        <f>IF(B76="","",IFERROR(VLOOKUP(B76,Colaboradores!$A$2:$D$101,2,FALSE),"ID no encontrado"))</f>
        <v/>
      </c>
      <c r="D76" s="19" t="n"/>
      <c r="E76" s="19" t="n"/>
      <c r="F76" s="19" t="n"/>
      <c r="G76" s="19" t="n"/>
      <c r="H76" s="20">
        <f>IF(OR(D76="",G76=""),"",ROUND((MOD(G76-D76,1)-IF(OR(E76="",F76=""),0,MOD(F76-E76,1)))*24,2))</f>
        <v/>
      </c>
      <c r="I76" s="21">
        <f>IF(A76="","",A76-WEEKDAY(A76,2)+1)</f>
        <v/>
      </c>
      <c r="J76" s="20">
        <f>IF(OR(H76="",Parámetros!$G$6=""),"",MAX(0,H76-Parámetros!$G$6))</f>
        <v/>
      </c>
      <c r="K76" s="9" t="n"/>
      <c r="L76" s="9" t="n"/>
    </row>
    <row r="77">
      <c r="A77" s="17" t="n"/>
      <c r="B77" s="9" t="n"/>
      <c r="C77" s="18">
        <f>IF(B77="","",IFERROR(VLOOKUP(B77,Colaboradores!$A$2:$D$101,2,FALSE),"ID no encontrado"))</f>
        <v/>
      </c>
      <c r="D77" s="19" t="n"/>
      <c r="E77" s="19" t="n"/>
      <c r="F77" s="19" t="n"/>
      <c r="G77" s="19" t="n"/>
      <c r="H77" s="20">
        <f>IF(OR(D77="",G77=""),"",ROUND((MOD(G77-D77,1)-IF(OR(E77="",F77=""),0,MOD(F77-E77,1)))*24,2))</f>
        <v/>
      </c>
      <c r="I77" s="21">
        <f>IF(A77="","",A77-WEEKDAY(A77,2)+1)</f>
        <v/>
      </c>
      <c r="J77" s="20">
        <f>IF(OR(H77="",Parámetros!$G$6=""),"",MAX(0,H77-Parámetros!$G$6))</f>
        <v/>
      </c>
      <c r="K77" s="9" t="n"/>
      <c r="L77" s="9" t="n"/>
    </row>
    <row r="78">
      <c r="A78" s="17" t="n"/>
      <c r="B78" s="9" t="n"/>
      <c r="C78" s="18">
        <f>IF(B78="","",IFERROR(VLOOKUP(B78,Colaboradores!$A$2:$D$101,2,FALSE),"ID no encontrado"))</f>
        <v/>
      </c>
      <c r="D78" s="19" t="n"/>
      <c r="E78" s="19" t="n"/>
      <c r="F78" s="19" t="n"/>
      <c r="G78" s="19" t="n"/>
      <c r="H78" s="20">
        <f>IF(OR(D78="",G78=""),"",ROUND((MOD(G78-D78,1)-IF(OR(E78="",F78=""),0,MOD(F78-E78,1)))*24,2))</f>
        <v/>
      </c>
      <c r="I78" s="21">
        <f>IF(A78="","",A78-WEEKDAY(A78,2)+1)</f>
        <v/>
      </c>
      <c r="J78" s="20">
        <f>IF(OR(H78="",Parámetros!$G$6=""),"",MAX(0,H78-Parámetros!$G$6))</f>
        <v/>
      </c>
      <c r="K78" s="9" t="n"/>
      <c r="L78" s="9" t="n"/>
    </row>
    <row r="79">
      <c r="A79" s="17" t="n"/>
      <c r="B79" s="9" t="n"/>
      <c r="C79" s="18">
        <f>IF(B79="","",IFERROR(VLOOKUP(B79,Colaboradores!$A$2:$D$101,2,FALSE),"ID no encontrado"))</f>
        <v/>
      </c>
      <c r="D79" s="19" t="n"/>
      <c r="E79" s="19" t="n"/>
      <c r="F79" s="19" t="n"/>
      <c r="G79" s="19" t="n"/>
      <c r="H79" s="20">
        <f>IF(OR(D79="",G79=""),"",ROUND((MOD(G79-D79,1)-IF(OR(E79="",F79=""),0,MOD(F79-E79,1)))*24,2))</f>
        <v/>
      </c>
      <c r="I79" s="21">
        <f>IF(A79="","",A79-WEEKDAY(A79,2)+1)</f>
        <v/>
      </c>
      <c r="J79" s="20">
        <f>IF(OR(H79="",Parámetros!$G$6=""),"",MAX(0,H79-Parámetros!$G$6))</f>
        <v/>
      </c>
      <c r="K79" s="9" t="n"/>
      <c r="L79" s="9" t="n"/>
    </row>
    <row r="80">
      <c r="A80" s="17" t="n"/>
      <c r="B80" s="9" t="n"/>
      <c r="C80" s="18">
        <f>IF(B80="","",IFERROR(VLOOKUP(B80,Colaboradores!$A$2:$D$101,2,FALSE),"ID no encontrado"))</f>
        <v/>
      </c>
      <c r="D80" s="19" t="n"/>
      <c r="E80" s="19" t="n"/>
      <c r="F80" s="19" t="n"/>
      <c r="G80" s="19" t="n"/>
      <c r="H80" s="20">
        <f>IF(OR(D80="",G80=""),"",ROUND((MOD(G80-D80,1)-IF(OR(E80="",F80=""),0,MOD(F80-E80,1)))*24,2))</f>
        <v/>
      </c>
      <c r="I80" s="21">
        <f>IF(A80="","",A80-WEEKDAY(A80,2)+1)</f>
        <v/>
      </c>
      <c r="J80" s="20">
        <f>IF(OR(H80="",Parámetros!$G$6=""),"",MAX(0,H80-Parámetros!$G$6))</f>
        <v/>
      </c>
      <c r="K80" s="9" t="n"/>
      <c r="L80" s="9" t="n"/>
    </row>
    <row r="81">
      <c r="A81" s="17" t="n"/>
      <c r="B81" s="9" t="n"/>
      <c r="C81" s="18">
        <f>IF(B81="","",IFERROR(VLOOKUP(B81,Colaboradores!$A$2:$D$101,2,FALSE),"ID no encontrado"))</f>
        <v/>
      </c>
      <c r="D81" s="19" t="n"/>
      <c r="E81" s="19" t="n"/>
      <c r="F81" s="19" t="n"/>
      <c r="G81" s="19" t="n"/>
      <c r="H81" s="20">
        <f>IF(OR(D81="",G81=""),"",ROUND((MOD(G81-D81,1)-IF(OR(E81="",F81=""),0,MOD(F81-E81,1)))*24,2))</f>
        <v/>
      </c>
      <c r="I81" s="21">
        <f>IF(A81="","",A81-WEEKDAY(A81,2)+1)</f>
        <v/>
      </c>
      <c r="J81" s="20">
        <f>IF(OR(H81="",Parámetros!$G$6=""),"",MAX(0,H81-Parámetros!$G$6))</f>
        <v/>
      </c>
      <c r="K81" s="9" t="n"/>
      <c r="L81" s="9" t="n"/>
    </row>
    <row r="82">
      <c r="A82" s="17" t="n"/>
      <c r="B82" s="9" t="n"/>
      <c r="C82" s="18">
        <f>IF(B82="","",IFERROR(VLOOKUP(B82,Colaboradores!$A$2:$D$101,2,FALSE),"ID no encontrado"))</f>
        <v/>
      </c>
      <c r="D82" s="19" t="n"/>
      <c r="E82" s="19" t="n"/>
      <c r="F82" s="19" t="n"/>
      <c r="G82" s="19" t="n"/>
      <c r="H82" s="20">
        <f>IF(OR(D82="",G82=""),"",ROUND((MOD(G82-D82,1)-IF(OR(E82="",F82=""),0,MOD(F82-E82,1)))*24,2))</f>
        <v/>
      </c>
      <c r="I82" s="21">
        <f>IF(A82="","",A82-WEEKDAY(A82,2)+1)</f>
        <v/>
      </c>
      <c r="J82" s="20">
        <f>IF(OR(H82="",Parámetros!$G$6=""),"",MAX(0,H82-Parámetros!$G$6))</f>
        <v/>
      </c>
      <c r="K82" s="9" t="n"/>
      <c r="L82" s="9" t="n"/>
    </row>
    <row r="83">
      <c r="A83" s="17" t="n"/>
      <c r="B83" s="9" t="n"/>
      <c r="C83" s="18">
        <f>IF(B83="","",IFERROR(VLOOKUP(B83,Colaboradores!$A$2:$D$101,2,FALSE),"ID no encontrado"))</f>
        <v/>
      </c>
      <c r="D83" s="19" t="n"/>
      <c r="E83" s="19" t="n"/>
      <c r="F83" s="19" t="n"/>
      <c r="G83" s="19" t="n"/>
      <c r="H83" s="20">
        <f>IF(OR(D83="",G83=""),"",ROUND((MOD(G83-D83,1)-IF(OR(E83="",F83=""),0,MOD(F83-E83,1)))*24,2))</f>
        <v/>
      </c>
      <c r="I83" s="21">
        <f>IF(A83="","",A83-WEEKDAY(A83,2)+1)</f>
        <v/>
      </c>
      <c r="J83" s="20">
        <f>IF(OR(H83="",Parámetros!$G$6=""),"",MAX(0,H83-Parámetros!$G$6))</f>
        <v/>
      </c>
      <c r="K83" s="9" t="n"/>
      <c r="L83" s="9" t="n"/>
    </row>
    <row r="84">
      <c r="A84" s="17" t="n"/>
      <c r="B84" s="9" t="n"/>
      <c r="C84" s="18">
        <f>IF(B84="","",IFERROR(VLOOKUP(B84,Colaboradores!$A$2:$D$101,2,FALSE),"ID no encontrado"))</f>
        <v/>
      </c>
      <c r="D84" s="19" t="n"/>
      <c r="E84" s="19" t="n"/>
      <c r="F84" s="19" t="n"/>
      <c r="G84" s="19" t="n"/>
      <c r="H84" s="20">
        <f>IF(OR(D84="",G84=""),"",ROUND((MOD(G84-D84,1)-IF(OR(E84="",F84=""),0,MOD(F84-E84,1)))*24,2))</f>
        <v/>
      </c>
      <c r="I84" s="21">
        <f>IF(A84="","",A84-WEEKDAY(A84,2)+1)</f>
        <v/>
      </c>
      <c r="J84" s="20">
        <f>IF(OR(H84="",Parámetros!$G$6=""),"",MAX(0,H84-Parámetros!$G$6))</f>
        <v/>
      </c>
      <c r="K84" s="9" t="n"/>
      <c r="L84" s="9" t="n"/>
    </row>
    <row r="85">
      <c r="A85" s="17" t="n"/>
      <c r="B85" s="9" t="n"/>
      <c r="C85" s="18">
        <f>IF(B85="","",IFERROR(VLOOKUP(B85,Colaboradores!$A$2:$D$101,2,FALSE),"ID no encontrado"))</f>
        <v/>
      </c>
      <c r="D85" s="19" t="n"/>
      <c r="E85" s="19" t="n"/>
      <c r="F85" s="19" t="n"/>
      <c r="G85" s="19" t="n"/>
      <c r="H85" s="20">
        <f>IF(OR(D85="",G85=""),"",ROUND((MOD(G85-D85,1)-IF(OR(E85="",F85=""),0,MOD(F85-E85,1)))*24,2))</f>
        <v/>
      </c>
      <c r="I85" s="21">
        <f>IF(A85="","",A85-WEEKDAY(A85,2)+1)</f>
        <v/>
      </c>
      <c r="J85" s="20">
        <f>IF(OR(H85="",Parámetros!$G$6=""),"",MAX(0,H85-Parámetros!$G$6))</f>
        <v/>
      </c>
      <c r="K85" s="9" t="n"/>
      <c r="L85" s="9" t="n"/>
    </row>
    <row r="86">
      <c r="A86" s="17" t="n"/>
      <c r="B86" s="9" t="n"/>
      <c r="C86" s="18">
        <f>IF(B86="","",IFERROR(VLOOKUP(B86,Colaboradores!$A$2:$D$101,2,FALSE),"ID no encontrado"))</f>
        <v/>
      </c>
      <c r="D86" s="19" t="n"/>
      <c r="E86" s="19" t="n"/>
      <c r="F86" s="19" t="n"/>
      <c r="G86" s="19" t="n"/>
      <c r="H86" s="20">
        <f>IF(OR(D86="",G86=""),"",ROUND((MOD(G86-D86,1)-IF(OR(E86="",F86=""),0,MOD(F86-E86,1)))*24,2))</f>
        <v/>
      </c>
      <c r="I86" s="21">
        <f>IF(A86="","",A86-WEEKDAY(A86,2)+1)</f>
        <v/>
      </c>
      <c r="J86" s="20">
        <f>IF(OR(H86="",Parámetros!$G$6=""),"",MAX(0,H86-Parámetros!$G$6))</f>
        <v/>
      </c>
      <c r="K86" s="9" t="n"/>
      <c r="L86" s="9" t="n"/>
    </row>
    <row r="87">
      <c r="A87" s="17" t="n"/>
      <c r="B87" s="9" t="n"/>
      <c r="C87" s="18">
        <f>IF(B87="","",IFERROR(VLOOKUP(B87,Colaboradores!$A$2:$D$101,2,FALSE),"ID no encontrado"))</f>
        <v/>
      </c>
      <c r="D87" s="19" t="n"/>
      <c r="E87" s="19" t="n"/>
      <c r="F87" s="19" t="n"/>
      <c r="G87" s="19" t="n"/>
      <c r="H87" s="20">
        <f>IF(OR(D87="",G87=""),"",ROUND((MOD(G87-D87,1)-IF(OR(E87="",F87=""),0,MOD(F87-E87,1)))*24,2))</f>
        <v/>
      </c>
      <c r="I87" s="21">
        <f>IF(A87="","",A87-WEEKDAY(A87,2)+1)</f>
        <v/>
      </c>
      <c r="J87" s="20">
        <f>IF(OR(H87="",Parámetros!$G$6=""),"",MAX(0,H87-Parámetros!$G$6))</f>
        <v/>
      </c>
      <c r="K87" s="9" t="n"/>
      <c r="L87" s="9" t="n"/>
    </row>
    <row r="88">
      <c r="A88" s="17" t="n"/>
      <c r="B88" s="9" t="n"/>
      <c r="C88" s="18">
        <f>IF(B88="","",IFERROR(VLOOKUP(B88,Colaboradores!$A$2:$D$101,2,FALSE),"ID no encontrado"))</f>
        <v/>
      </c>
      <c r="D88" s="19" t="n"/>
      <c r="E88" s="19" t="n"/>
      <c r="F88" s="19" t="n"/>
      <c r="G88" s="19" t="n"/>
      <c r="H88" s="20">
        <f>IF(OR(D88="",G88=""),"",ROUND((MOD(G88-D88,1)-IF(OR(E88="",F88=""),0,MOD(F88-E88,1)))*24,2))</f>
        <v/>
      </c>
      <c r="I88" s="21">
        <f>IF(A88="","",A88-WEEKDAY(A88,2)+1)</f>
        <v/>
      </c>
      <c r="J88" s="20">
        <f>IF(OR(H88="",Parámetros!$G$6=""),"",MAX(0,H88-Parámetros!$G$6))</f>
        <v/>
      </c>
      <c r="K88" s="9" t="n"/>
      <c r="L88" s="9" t="n"/>
    </row>
    <row r="89">
      <c r="A89" s="17" t="n"/>
      <c r="B89" s="9" t="n"/>
      <c r="C89" s="18">
        <f>IF(B89="","",IFERROR(VLOOKUP(B89,Colaboradores!$A$2:$D$101,2,FALSE),"ID no encontrado"))</f>
        <v/>
      </c>
      <c r="D89" s="19" t="n"/>
      <c r="E89" s="19" t="n"/>
      <c r="F89" s="19" t="n"/>
      <c r="G89" s="19" t="n"/>
      <c r="H89" s="20">
        <f>IF(OR(D89="",G89=""),"",ROUND((MOD(G89-D89,1)-IF(OR(E89="",F89=""),0,MOD(F89-E89,1)))*24,2))</f>
        <v/>
      </c>
      <c r="I89" s="21">
        <f>IF(A89="","",A89-WEEKDAY(A89,2)+1)</f>
        <v/>
      </c>
      <c r="J89" s="20">
        <f>IF(OR(H89="",Parámetros!$G$6=""),"",MAX(0,H89-Parámetros!$G$6))</f>
        <v/>
      </c>
      <c r="K89" s="9" t="n"/>
      <c r="L89" s="9" t="n"/>
    </row>
    <row r="90">
      <c r="A90" s="17" t="n"/>
      <c r="B90" s="9" t="n"/>
      <c r="C90" s="18">
        <f>IF(B90="","",IFERROR(VLOOKUP(B90,Colaboradores!$A$2:$D$101,2,FALSE),"ID no encontrado"))</f>
        <v/>
      </c>
      <c r="D90" s="19" t="n"/>
      <c r="E90" s="19" t="n"/>
      <c r="F90" s="19" t="n"/>
      <c r="G90" s="19" t="n"/>
      <c r="H90" s="20">
        <f>IF(OR(D90="",G90=""),"",ROUND((MOD(G90-D90,1)-IF(OR(E90="",F90=""),0,MOD(F90-E90,1)))*24,2))</f>
        <v/>
      </c>
      <c r="I90" s="21">
        <f>IF(A90="","",A90-WEEKDAY(A90,2)+1)</f>
        <v/>
      </c>
      <c r="J90" s="20">
        <f>IF(OR(H90="",Parámetros!$G$6=""),"",MAX(0,H90-Parámetros!$G$6))</f>
        <v/>
      </c>
      <c r="K90" s="9" t="n"/>
      <c r="L90" s="9" t="n"/>
    </row>
    <row r="91">
      <c r="A91" s="17" t="n"/>
      <c r="B91" s="9" t="n"/>
      <c r="C91" s="18">
        <f>IF(B91="","",IFERROR(VLOOKUP(B91,Colaboradores!$A$2:$D$101,2,FALSE),"ID no encontrado"))</f>
        <v/>
      </c>
      <c r="D91" s="19" t="n"/>
      <c r="E91" s="19" t="n"/>
      <c r="F91" s="19" t="n"/>
      <c r="G91" s="19" t="n"/>
      <c r="H91" s="20">
        <f>IF(OR(D91="",G91=""),"",ROUND((MOD(G91-D91,1)-IF(OR(E91="",F91=""),0,MOD(F91-E91,1)))*24,2))</f>
        <v/>
      </c>
      <c r="I91" s="21">
        <f>IF(A91="","",A91-WEEKDAY(A91,2)+1)</f>
        <v/>
      </c>
      <c r="J91" s="20">
        <f>IF(OR(H91="",Parámetros!$G$6=""),"",MAX(0,H91-Parámetros!$G$6))</f>
        <v/>
      </c>
      <c r="K91" s="9" t="n"/>
      <c r="L91" s="9" t="n"/>
    </row>
    <row r="92">
      <c r="A92" s="17" t="n"/>
      <c r="B92" s="9" t="n"/>
      <c r="C92" s="18">
        <f>IF(B92="","",IFERROR(VLOOKUP(B92,Colaboradores!$A$2:$D$101,2,FALSE),"ID no encontrado"))</f>
        <v/>
      </c>
      <c r="D92" s="19" t="n"/>
      <c r="E92" s="19" t="n"/>
      <c r="F92" s="19" t="n"/>
      <c r="G92" s="19" t="n"/>
      <c r="H92" s="20">
        <f>IF(OR(D92="",G92=""),"",ROUND((MOD(G92-D92,1)-IF(OR(E92="",F92=""),0,MOD(F92-E92,1)))*24,2))</f>
        <v/>
      </c>
      <c r="I92" s="21">
        <f>IF(A92="","",A92-WEEKDAY(A92,2)+1)</f>
        <v/>
      </c>
      <c r="J92" s="20">
        <f>IF(OR(H92="",Parámetros!$G$6=""),"",MAX(0,H92-Parámetros!$G$6))</f>
        <v/>
      </c>
      <c r="K92" s="9" t="n"/>
      <c r="L92" s="9" t="n"/>
    </row>
    <row r="93">
      <c r="A93" s="17" t="n"/>
      <c r="B93" s="9" t="n"/>
      <c r="C93" s="18">
        <f>IF(B93="","",IFERROR(VLOOKUP(B93,Colaboradores!$A$2:$D$101,2,FALSE),"ID no encontrado"))</f>
        <v/>
      </c>
      <c r="D93" s="19" t="n"/>
      <c r="E93" s="19" t="n"/>
      <c r="F93" s="19" t="n"/>
      <c r="G93" s="19" t="n"/>
      <c r="H93" s="20">
        <f>IF(OR(D93="",G93=""),"",ROUND((MOD(G93-D93,1)-IF(OR(E93="",F93=""),0,MOD(F93-E93,1)))*24,2))</f>
        <v/>
      </c>
      <c r="I93" s="21">
        <f>IF(A93="","",A93-WEEKDAY(A93,2)+1)</f>
        <v/>
      </c>
      <c r="J93" s="20">
        <f>IF(OR(H93="",Parámetros!$G$6=""),"",MAX(0,H93-Parámetros!$G$6))</f>
        <v/>
      </c>
      <c r="K93" s="9" t="n"/>
      <c r="L93" s="9" t="n"/>
    </row>
    <row r="94">
      <c r="A94" s="17" t="n"/>
      <c r="B94" s="9" t="n"/>
      <c r="C94" s="18">
        <f>IF(B94="","",IFERROR(VLOOKUP(B94,Colaboradores!$A$2:$D$101,2,FALSE),"ID no encontrado"))</f>
        <v/>
      </c>
      <c r="D94" s="19" t="n"/>
      <c r="E94" s="19" t="n"/>
      <c r="F94" s="19" t="n"/>
      <c r="G94" s="19" t="n"/>
      <c r="H94" s="20">
        <f>IF(OR(D94="",G94=""),"",ROUND((MOD(G94-D94,1)-IF(OR(E94="",F94=""),0,MOD(F94-E94,1)))*24,2))</f>
        <v/>
      </c>
      <c r="I94" s="21">
        <f>IF(A94="","",A94-WEEKDAY(A94,2)+1)</f>
        <v/>
      </c>
      <c r="J94" s="20">
        <f>IF(OR(H94="",Parámetros!$G$6=""),"",MAX(0,H94-Parámetros!$G$6))</f>
        <v/>
      </c>
      <c r="K94" s="9" t="n"/>
      <c r="L94" s="9" t="n"/>
    </row>
    <row r="95">
      <c r="A95" s="17" t="n"/>
      <c r="B95" s="9" t="n"/>
      <c r="C95" s="18">
        <f>IF(B95="","",IFERROR(VLOOKUP(B95,Colaboradores!$A$2:$D$101,2,FALSE),"ID no encontrado"))</f>
        <v/>
      </c>
      <c r="D95" s="19" t="n"/>
      <c r="E95" s="19" t="n"/>
      <c r="F95" s="19" t="n"/>
      <c r="G95" s="19" t="n"/>
      <c r="H95" s="20">
        <f>IF(OR(D95="",G95=""),"",ROUND((MOD(G95-D95,1)-IF(OR(E95="",F95=""),0,MOD(F95-E95,1)))*24,2))</f>
        <v/>
      </c>
      <c r="I95" s="21">
        <f>IF(A95="","",A95-WEEKDAY(A95,2)+1)</f>
        <v/>
      </c>
      <c r="J95" s="20">
        <f>IF(OR(H95="",Parámetros!$G$6=""),"",MAX(0,H95-Parámetros!$G$6))</f>
        <v/>
      </c>
      <c r="K95" s="9" t="n"/>
      <c r="L95" s="9" t="n"/>
    </row>
    <row r="96">
      <c r="A96" s="17" t="n"/>
      <c r="B96" s="9" t="n"/>
      <c r="C96" s="18">
        <f>IF(B96="","",IFERROR(VLOOKUP(B96,Colaboradores!$A$2:$D$101,2,FALSE),"ID no encontrado"))</f>
        <v/>
      </c>
      <c r="D96" s="19" t="n"/>
      <c r="E96" s="19" t="n"/>
      <c r="F96" s="19" t="n"/>
      <c r="G96" s="19" t="n"/>
      <c r="H96" s="20">
        <f>IF(OR(D96="",G96=""),"",ROUND((MOD(G96-D96,1)-IF(OR(E96="",F96=""),0,MOD(F96-E96,1)))*24,2))</f>
        <v/>
      </c>
      <c r="I96" s="21">
        <f>IF(A96="","",A96-WEEKDAY(A96,2)+1)</f>
        <v/>
      </c>
      <c r="J96" s="20">
        <f>IF(OR(H96="",Parámetros!$G$6=""),"",MAX(0,H96-Parámetros!$G$6))</f>
        <v/>
      </c>
      <c r="K96" s="9" t="n"/>
      <c r="L96" s="9" t="n"/>
    </row>
    <row r="97">
      <c r="A97" s="17" t="n"/>
      <c r="B97" s="9" t="n"/>
      <c r="C97" s="18">
        <f>IF(B97="","",IFERROR(VLOOKUP(B97,Colaboradores!$A$2:$D$101,2,FALSE),"ID no encontrado"))</f>
        <v/>
      </c>
      <c r="D97" s="19" t="n"/>
      <c r="E97" s="19" t="n"/>
      <c r="F97" s="19" t="n"/>
      <c r="G97" s="19" t="n"/>
      <c r="H97" s="20">
        <f>IF(OR(D97="",G97=""),"",ROUND((MOD(G97-D97,1)-IF(OR(E97="",F97=""),0,MOD(F97-E97,1)))*24,2))</f>
        <v/>
      </c>
      <c r="I97" s="21">
        <f>IF(A97="","",A97-WEEKDAY(A97,2)+1)</f>
        <v/>
      </c>
      <c r="J97" s="20">
        <f>IF(OR(H97="",Parámetros!$G$6=""),"",MAX(0,H97-Parámetros!$G$6))</f>
        <v/>
      </c>
      <c r="K97" s="9" t="n"/>
      <c r="L97" s="9" t="n"/>
    </row>
    <row r="98">
      <c r="A98" s="17" t="n"/>
      <c r="B98" s="9" t="n"/>
      <c r="C98" s="18">
        <f>IF(B98="","",IFERROR(VLOOKUP(B98,Colaboradores!$A$2:$D$101,2,FALSE),"ID no encontrado"))</f>
        <v/>
      </c>
      <c r="D98" s="19" t="n"/>
      <c r="E98" s="19" t="n"/>
      <c r="F98" s="19" t="n"/>
      <c r="G98" s="19" t="n"/>
      <c r="H98" s="20">
        <f>IF(OR(D98="",G98=""),"",ROUND((MOD(G98-D98,1)-IF(OR(E98="",F98=""),0,MOD(F98-E98,1)))*24,2))</f>
        <v/>
      </c>
      <c r="I98" s="21">
        <f>IF(A98="","",A98-WEEKDAY(A98,2)+1)</f>
        <v/>
      </c>
      <c r="J98" s="20">
        <f>IF(OR(H98="",Parámetros!$G$6=""),"",MAX(0,H98-Parámetros!$G$6))</f>
        <v/>
      </c>
      <c r="K98" s="9" t="n"/>
      <c r="L98" s="9" t="n"/>
    </row>
    <row r="99">
      <c r="A99" s="17" t="n"/>
      <c r="B99" s="9" t="n"/>
      <c r="C99" s="18">
        <f>IF(B99="","",IFERROR(VLOOKUP(B99,Colaboradores!$A$2:$D$101,2,FALSE),"ID no encontrado"))</f>
        <v/>
      </c>
      <c r="D99" s="19" t="n"/>
      <c r="E99" s="19" t="n"/>
      <c r="F99" s="19" t="n"/>
      <c r="G99" s="19" t="n"/>
      <c r="H99" s="20">
        <f>IF(OR(D99="",G99=""),"",ROUND((MOD(G99-D99,1)-IF(OR(E99="",F99=""),0,MOD(F99-E99,1)))*24,2))</f>
        <v/>
      </c>
      <c r="I99" s="21">
        <f>IF(A99="","",A99-WEEKDAY(A99,2)+1)</f>
        <v/>
      </c>
      <c r="J99" s="20">
        <f>IF(OR(H99="",Parámetros!$G$6=""),"",MAX(0,H99-Parámetros!$G$6))</f>
        <v/>
      </c>
      <c r="K99" s="9" t="n"/>
      <c r="L99" s="9" t="n"/>
    </row>
    <row r="100">
      <c r="A100" s="17" t="n"/>
      <c r="B100" s="9" t="n"/>
      <c r="C100" s="18">
        <f>IF(B100="","",IFERROR(VLOOKUP(B100,Colaboradores!$A$2:$D$101,2,FALSE),"ID no encontrado"))</f>
        <v/>
      </c>
      <c r="D100" s="19" t="n"/>
      <c r="E100" s="19" t="n"/>
      <c r="F100" s="19" t="n"/>
      <c r="G100" s="19" t="n"/>
      <c r="H100" s="20">
        <f>IF(OR(D100="",G100=""),"",ROUND((MOD(G100-D100,1)-IF(OR(E100="",F100=""),0,MOD(F100-E100,1)))*24,2))</f>
        <v/>
      </c>
      <c r="I100" s="21">
        <f>IF(A100="","",A100-WEEKDAY(A100,2)+1)</f>
        <v/>
      </c>
      <c r="J100" s="20">
        <f>IF(OR(H100="",Parámetros!$G$6=""),"",MAX(0,H100-Parámetros!$G$6))</f>
        <v/>
      </c>
      <c r="K100" s="9" t="n"/>
      <c r="L100" s="9" t="n"/>
    </row>
    <row r="101">
      <c r="A101" s="17" t="n"/>
      <c r="B101" s="9" t="n"/>
      <c r="C101" s="18">
        <f>IF(B101="","",IFERROR(VLOOKUP(B101,Colaboradores!$A$2:$D$101,2,FALSE),"ID no encontrado"))</f>
        <v/>
      </c>
      <c r="D101" s="19" t="n"/>
      <c r="E101" s="19" t="n"/>
      <c r="F101" s="19" t="n"/>
      <c r="G101" s="19" t="n"/>
      <c r="H101" s="20">
        <f>IF(OR(D101="",G101=""),"",ROUND((MOD(G101-D101,1)-IF(OR(E101="",F101=""),0,MOD(F101-E101,1)))*24,2))</f>
        <v/>
      </c>
      <c r="I101" s="21">
        <f>IF(A101="","",A101-WEEKDAY(A101,2)+1)</f>
        <v/>
      </c>
      <c r="J101" s="20">
        <f>IF(OR(H101="",Parámetros!$G$6=""),"",MAX(0,H101-Parámetros!$G$6))</f>
        <v/>
      </c>
      <c r="K101" s="9" t="n"/>
      <c r="L101" s="9" t="n"/>
    </row>
    <row r="102">
      <c r="A102" s="17" t="n"/>
      <c r="B102" s="9" t="n"/>
      <c r="C102" s="18">
        <f>IF(B102="","",IFERROR(VLOOKUP(B102,Colaboradores!$A$2:$D$101,2,FALSE),"ID no encontrado"))</f>
        <v/>
      </c>
      <c r="D102" s="19" t="n"/>
      <c r="E102" s="19" t="n"/>
      <c r="F102" s="19" t="n"/>
      <c r="G102" s="19" t="n"/>
      <c r="H102" s="20">
        <f>IF(OR(D102="",G102=""),"",ROUND((MOD(G102-D102,1)-IF(OR(E102="",F102=""),0,MOD(F102-E102,1)))*24,2))</f>
        <v/>
      </c>
      <c r="I102" s="21">
        <f>IF(A102="","",A102-WEEKDAY(A102,2)+1)</f>
        <v/>
      </c>
      <c r="J102" s="20">
        <f>IF(OR(H102="",Parámetros!$G$6=""),"",MAX(0,H102-Parámetros!$G$6))</f>
        <v/>
      </c>
      <c r="K102" s="9" t="n"/>
      <c r="L102" s="9" t="n"/>
    </row>
    <row r="103">
      <c r="A103" s="17" t="n"/>
      <c r="B103" s="9" t="n"/>
      <c r="C103" s="18">
        <f>IF(B103="","",IFERROR(VLOOKUP(B103,Colaboradores!$A$2:$D$101,2,FALSE),"ID no encontrado"))</f>
        <v/>
      </c>
      <c r="D103" s="19" t="n"/>
      <c r="E103" s="19" t="n"/>
      <c r="F103" s="19" t="n"/>
      <c r="G103" s="19" t="n"/>
      <c r="H103" s="20">
        <f>IF(OR(D103="",G103=""),"",ROUND((MOD(G103-D103,1)-IF(OR(E103="",F103=""),0,MOD(F103-E103,1)))*24,2))</f>
        <v/>
      </c>
      <c r="I103" s="21">
        <f>IF(A103="","",A103-WEEKDAY(A103,2)+1)</f>
        <v/>
      </c>
      <c r="J103" s="20">
        <f>IF(OR(H103="",Parámetros!$G$6=""),"",MAX(0,H103-Parámetros!$G$6))</f>
        <v/>
      </c>
      <c r="K103" s="9" t="n"/>
      <c r="L103" s="9" t="n"/>
    </row>
    <row r="104">
      <c r="A104" s="17" t="n"/>
      <c r="B104" s="9" t="n"/>
      <c r="C104" s="18">
        <f>IF(B104="","",IFERROR(VLOOKUP(B104,Colaboradores!$A$2:$D$101,2,FALSE),"ID no encontrado"))</f>
        <v/>
      </c>
      <c r="D104" s="19" t="n"/>
      <c r="E104" s="19" t="n"/>
      <c r="F104" s="19" t="n"/>
      <c r="G104" s="19" t="n"/>
      <c r="H104" s="20">
        <f>IF(OR(D104="",G104=""),"",ROUND((MOD(G104-D104,1)-IF(OR(E104="",F104=""),0,MOD(F104-E104,1)))*24,2))</f>
        <v/>
      </c>
      <c r="I104" s="21">
        <f>IF(A104="","",A104-WEEKDAY(A104,2)+1)</f>
        <v/>
      </c>
      <c r="J104" s="20">
        <f>IF(OR(H104="",Parámetros!$G$6=""),"",MAX(0,H104-Parámetros!$G$6))</f>
        <v/>
      </c>
      <c r="K104" s="9" t="n"/>
      <c r="L104" s="9" t="n"/>
    </row>
    <row r="105">
      <c r="A105" s="17" t="n"/>
      <c r="B105" s="9" t="n"/>
      <c r="C105" s="18">
        <f>IF(B105="","",IFERROR(VLOOKUP(B105,Colaboradores!$A$2:$D$101,2,FALSE),"ID no encontrado"))</f>
        <v/>
      </c>
      <c r="D105" s="19" t="n"/>
      <c r="E105" s="19" t="n"/>
      <c r="F105" s="19" t="n"/>
      <c r="G105" s="19" t="n"/>
      <c r="H105" s="20">
        <f>IF(OR(D105="",G105=""),"",ROUND((MOD(G105-D105,1)-IF(OR(E105="",F105=""),0,MOD(F105-E105,1)))*24,2))</f>
        <v/>
      </c>
      <c r="I105" s="21">
        <f>IF(A105="","",A105-WEEKDAY(A105,2)+1)</f>
        <v/>
      </c>
      <c r="J105" s="20">
        <f>IF(OR(H105="",Parámetros!$G$6=""),"",MAX(0,H105-Parámetros!$G$6))</f>
        <v/>
      </c>
      <c r="K105" s="9" t="n"/>
      <c r="L105" s="9" t="n"/>
    </row>
    <row r="106">
      <c r="A106" s="17" t="n"/>
      <c r="B106" s="9" t="n"/>
      <c r="C106" s="18">
        <f>IF(B106="","",IFERROR(VLOOKUP(B106,Colaboradores!$A$2:$D$101,2,FALSE),"ID no encontrado"))</f>
        <v/>
      </c>
      <c r="D106" s="19" t="n"/>
      <c r="E106" s="19" t="n"/>
      <c r="F106" s="19" t="n"/>
      <c r="G106" s="19" t="n"/>
      <c r="H106" s="20">
        <f>IF(OR(D106="",G106=""),"",ROUND((MOD(G106-D106,1)-IF(OR(E106="",F106=""),0,MOD(F106-E106,1)))*24,2))</f>
        <v/>
      </c>
      <c r="I106" s="21">
        <f>IF(A106="","",A106-WEEKDAY(A106,2)+1)</f>
        <v/>
      </c>
      <c r="J106" s="20">
        <f>IF(OR(H106="",Parámetros!$G$6=""),"",MAX(0,H106-Parámetros!$G$6))</f>
        <v/>
      </c>
      <c r="K106" s="9" t="n"/>
      <c r="L106" s="9" t="n"/>
    </row>
    <row r="107">
      <c r="A107" s="17" t="n"/>
      <c r="B107" s="9" t="n"/>
      <c r="C107" s="18">
        <f>IF(B107="","",IFERROR(VLOOKUP(B107,Colaboradores!$A$2:$D$101,2,FALSE),"ID no encontrado"))</f>
        <v/>
      </c>
      <c r="D107" s="19" t="n"/>
      <c r="E107" s="19" t="n"/>
      <c r="F107" s="19" t="n"/>
      <c r="G107" s="19" t="n"/>
      <c r="H107" s="20">
        <f>IF(OR(D107="",G107=""),"",ROUND((MOD(G107-D107,1)-IF(OR(E107="",F107=""),0,MOD(F107-E107,1)))*24,2))</f>
        <v/>
      </c>
      <c r="I107" s="21">
        <f>IF(A107="","",A107-WEEKDAY(A107,2)+1)</f>
        <v/>
      </c>
      <c r="J107" s="20">
        <f>IF(OR(H107="",Parámetros!$G$6=""),"",MAX(0,H107-Parámetros!$G$6))</f>
        <v/>
      </c>
      <c r="K107" s="9" t="n"/>
      <c r="L107" s="9" t="n"/>
    </row>
    <row r="108">
      <c r="A108" s="17" t="n"/>
      <c r="B108" s="9" t="n"/>
      <c r="C108" s="18">
        <f>IF(B108="","",IFERROR(VLOOKUP(B108,Colaboradores!$A$2:$D$101,2,FALSE),"ID no encontrado"))</f>
        <v/>
      </c>
      <c r="D108" s="19" t="n"/>
      <c r="E108" s="19" t="n"/>
      <c r="F108" s="19" t="n"/>
      <c r="G108" s="19" t="n"/>
      <c r="H108" s="20">
        <f>IF(OR(D108="",G108=""),"",ROUND((MOD(G108-D108,1)-IF(OR(E108="",F108=""),0,MOD(F108-E108,1)))*24,2))</f>
        <v/>
      </c>
      <c r="I108" s="21">
        <f>IF(A108="","",A108-WEEKDAY(A108,2)+1)</f>
        <v/>
      </c>
      <c r="J108" s="20">
        <f>IF(OR(H108="",Parámetros!$G$6=""),"",MAX(0,H108-Parámetros!$G$6))</f>
        <v/>
      </c>
      <c r="K108" s="9" t="n"/>
      <c r="L108" s="9" t="n"/>
    </row>
    <row r="109">
      <c r="A109" s="17" t="n"/>
      <c r="B109" s="9" t="n"/>
      <c r="C109" s="18">
        <f>IF(B109="","",IFERROR(VLOOKUP(B109,Colaboradores!$A$2:$D$101,2,FALSE),"ID no encontrado"))</f>
        <v/>
      </c>
      <c r="D109" s="19" t="n"/>
      <c r="E109" s="19" t="n"/>
      <c r="F109" s="19" t="n"/>
      <c r="G109" s="19" t="n"/>
      <c r="H109" s="20">
        <f>IF(OR(D109="",G109=""),"",ROUND((MOD(G109-D109,1)-IF(OR(E109="",F109=""),0,MOD(F109-E109,1)))*24,2))</f>
        <v/>
      </c>
      <c r="I109" s="21">
        <f>IF(A109="","",A109-WEEKDAY(A109,2)+1)</f>
        <v/>
      </c>
      <c r="J109" s="20">
        <f>IF(OR(H109="",Parámetros!$G$6=""),"",MAX(0,H109-Parámetros!$G$6))</f>
        <v/>
      </c>
      <c r="K109" s="9" t="n"/>
      <c r="L109" s="9" t="n"/>
    </row>
    <row r="110">
      <c r="A110" s="17" t="n"/>
      <c r="B110" s="9" t="n"/>
      <c r="C110" s="18">
        <f>IF(B110="","",IFERROR(VLOOKUP(B110,Colaboradores!$A$2:$D$101,2,FALSE),"ID no encontrado"))</f>
        <v/>
      </c>
      <c r="D110" s="19" t="n"/>
      <c r="E110" s="19" t="n"/>
      <c r="F110" s="19" t="n"/>
      <c r="G110" s="19" t="n"/>
      <c r="H110" s="20">
        <f>IF(OR(D110="",G110=""),"",ROUND((MOD(G110-D110,1)-IF(OR(E110="",F110=""),0,MOD(F110-E110,1)))*24,2))</f>
        <v/>
      </c>
      <c r="I110" s="21">
        <f>IF(A110="","",A110-WEEKDAY(A110,2)+1)</f>
        <v/>
      </c>
      <c r="J110" s="20">
        <f>IF(OR(H110="",Parámetros!$G$6=""),"",MAX(0,H110-Parámetros!$G$6))</f>
        <v/>
      </c>
      <c r="K110" s="9" t="n"/>
      <c r="L110" s="9" t="n"/>
    </row>
    <row r="111">
      <c r="A111" s="17" t="n"/>
      <c r="B111" s="9" t="n"/>
      <c r="C111" s="18">
        <f>IF(B111="","",IFERROR(VLOOKUP(B111,Colaboradores!$A$2:$D$101,2,FALSE),"ID no encontrado"))</f>
        <v/>
      </c>
      <c r="D111" s="19" t="n"/>
      <c r="E111" s="19" t="n"/>
      <c r="F111" s="19" t="n"/>
      <c r="G111" s="19" t="n"/>
      <c r="H111" s="20">
        <f>IF(OR(D111="",G111=""),"",ROUND((MOD(G111-D111,1)-IF(OR(E111="",F111=""),0,MOD(F111-E111,1)))*24,2))</f>
        <v/>
      </c>
      <c r="I111" s="21">
        <f>IF(A111="","",A111-WEEKDAY(A111,2)+1)</f>
        <v/>
      </c>
      <c r="J111" s="20">
        <f>IF(OR(H111="",Parámetros!$G$6=""),"",MAX(0,H111-Parámetros!$G$6))</f>
        <v/>
      </c>
      <c r="K111" s="9" t="n"/>
      <c r="L111" s="9" t="n"/>
    </row>
    <row r="112">
      <c r="A112" s="17" t="n"/>
      <c r="B112" s="9" t="n"/>
      <c r="C112" s="18">
        <f>IF(B112="","",IFERROR(VLOOKUP(B112,Colaboradores!$A$2:$D$101,2,FALSE),"ID no encontrado"))</f>
        <v/>
      </c>
      <c r="D112" s="19" t="n"/>
      <c r="E112" s="19" t="n"/>
      <c r="F112" s="19" t="n"/>
      <c r="G112" s="19" t="n"/>
      <c r="H112" s="20">
        <f>IF(OR(D112="",G112=""),"",ROUND((MOD(G112-D112,1)-IF(OR(E112="",F112=""),0,MOD(F112-E112,1)))*24,2))</f>
        <v/>
      </c>
      <c r="I112" s="21">
        <f>IF(A112="","",A112-WEEKDAY(A112,2)+1)</f>
        <v/>
      </c>
      <c r="J112" s="20">
        <f>IF(OR(H112="",Parámetros!$G$6=""),"",MAX(0,H112-Parámetros!$G$6))</f>
        <v/>
      </c>
      <c r="K112" s="9" t="n"/>
      <c r="L112" s="9" t="n"/>
    </row>
    <row r="113">
      <c r="A113" s="17" t="n"/>
      <c r="B113" s="9" t="n"/>
      <c r="C113" s="18">
        <f>IF(B113="","",IFERROR(VLOOKUP(B113,Colaboradores!$A$2:$D$101,2,FALSE),"ID no encontrado"))</f>
        <v/>
      </c>
      <c r="D113" s="19" t="n"/>
      <c r="E113" s="19" t="n"/>
      <c r="F113" s="19" t="n"/>
      <c r="G113" s="19" t="n"/>
      <c r="H113" s="20">
        <f>IF(OR(D113="",G113=""),"",ROUND((MOD(G113-D113,1)-IF(OR(E113="",F113=""),0,MOD(F113-E113,1)))*24,2))</f>
        <v/>
      </c>
      <c r="I113" s="21">
        <f>IF(A113="","",A113-WEEKDAY(A113,2)+1)</f>
        <v/>
      </c>
      <c r="J113" s="20">
        <f>IF(OR(H113="",Parámetros!$G$6=""),"",MAX(0,H113-Parámetros!$G$6))</f>
        <v/>
      </c>
      <c r="K113" s="9" t="n"/>
      <c r="L113" s="9" t="n"/>
    </row>
    <row r="114">
      <c r="A114" s="17" t="n"/>
      <c r="B114" s="9" t="n"/>
      <c r="C114" s="18">
        <f>IF(B114="","",IFERROR(VLOOKUP(B114,Colaboradores!$A$2:$D$101,2,FALSE),"ID no encontrado"))</f>
        <v/>
      </c>
      <c r="D114" s="19" t="n"/>
      <c r="E114" s="19" t="n"/>
      <c r="F114" s="19" t="n"/>
      <c r="G114" s="19" t="n"/>
      <c r="H114" s="20">
        <f>IF(OR(D114="",G114=""),"",ROUND((MOD(G114-D114,1)-IF(OR(E114="",F114=""),0,MOD(F114-E114,1)))*24,2))</f>
        <v/>
      </c>
      <c r="I114" s="21">
        <f>IF(A114="","",A114-WEEKDAY(A114,2)+1)</f>
        <v/>
      </c>
      <c r="J114" s="20">
        <f>IF(OR(H114="",Parámetros!$G$6=""),"",MAX(0,H114-Parámetros!$G$6))</f>
        <v/>
      </c>
      <c r="K114" s="9" t="n"/>
      <c r="L114" s="9" t="n"/>
    </row>
    <row r="115">
      <c r="A115" s="17" t="n"/>
      <c r="B115" s="9" t="n"/>
      <c r="C115" s="18">
        <f>IF(B115="","",IFERROR(VLOOKUP(B115,Colaboradores!$A$2:$D$101,2,FALSE),"ID no encontrado"))</f>
        <v/>
      </c>
      <c r="D115" s="19" t="n"/>
      <c r="E115" s="19" t="n"/>
      <c r="F115" s="19" t="n"/>
      <c r="G115" s="19" t="n"/>
      <c r="H115" s="20">
        <f>IF(OR(D115="",G115=""),"",ROUND((MOD(G115-D115,1)-IF(OR(E115="",F115=""),0,MOD(F115-E115,1)))*24,2))</f>
        <v/>
      </c>
      <c r="I115" s="21">
        <f>IF(A115="","",A115-WEEKDAY(A115,2)+1)</f>
        <v/>
      </c>
      <c r="J115" s="20">
        <f>IF(OR(H115="",Parámetros!$G$6=""),"",MAX(0,H115-Parámetros!$G$6))</f>
        <v/>
      </c>
      <c r="K115" s="9" t="n"/>
      <c r="L115" s="9" t="n"/>
    </row>
    <row r="116">
      <c r="A116" s="17" t="n"/>
      <c r="B116" s="9" t="n"/>
      <c r="C116" s="18">
        <f>IF(B116="","",IFERROR(VLOOKUP(B116,Colaboradores!$A$2:$D$101,2,FALSE),"ID no encontrado"))</f>
        <v/>
      </c>
      <c r="D116" s="19" t="n"/>
      <c r="E116" s="19" t="n"/>
      <c r="F116" s="19" t="n"/>
      <c r="G116" s="19" t="n"/>
      <c r="H116" s="20">
        <f>IF(OR(D116="",G116=""),"",ROUND((MOD(G116-D116,1)-IF(OR(E116="",F116=""),0,MOD(F116-E116,1)))*24,2))</f>
        <v/>
      </c>
      <c r="I116" s="21">
        <f>IF(A116="","",A116-WEEKDAY(A116,2)+1)</f>
        <v/>
      </c>
      <c r="J116" s="20">
        <f>IF(OR(H116="",Parámetros!$G$6=""),"",MAX(0,H116-Parámetros!$G$6))</f>
        <v/>
      </c>
      <c r="K116" s="9" t="n"/>
      <c r="L116" s="9" t="n"/>
    </row>
    <row r="117">
      <c r="A117" s="17" t="n"/>
      <c r="B117" s="9" t="n"/>
      <c r="C117" s="18">
        <f>IF(B117="","",IFERROR(VLOOKUP(B117,Colaboradores!$A$2:$D$101,2,FALSE),"ID no encontrado"))</f>
        <v/>
      </c>
      <c r="D117" s="19" t="n"/>
      <c r="E117" s="19" t="n"/>
      <c r="F117" s="19" t="n"/>
      <c r="G117" s="19" t="n"/>
      <c r="H117" s="20">
        <f>IF(OR(D117="",G117=""),"",ROUND((MOD(G117-D117,1)-IF(OR(E117="",F117=""),0,MOD(F117-E117,1)))*24,2))</f>
        <v/>
      </c>
      <c r="I117" s="21">
        <f>IF(A117="","",A117-WEEKDAY(A117,2)+1)</f>
        <v/>
      </c>
      <c r="J117" s="20">
        <f>IF(OR(H117="",Parámetros!$G$6=""),"",MAX(0,H117-Parámetros!$G$6))</f>
        <v/>
      </c>
      <c r="K117" s="9" t="n"/>
      <c r="L117" s="9" t="n"/>
    </row>
    <row r="118">
      <c r="A118" s="17" t="n"/>
      <c r="B118" s="9" t="n"/>
      <c r="C118" s="18">
        <f>IF(B118="","",IFERROR(VLOOKUP(B118,Colaboradores!$A$2:$D$101,2,FALSE),"ID no encontrado"))</f>
        <v/>
      </c>
      <c r="D118" s="19" t="n"/>
      <c r="E118" s="19" t="n"/>
      <c r="F118" s="19" t="n"/>
      <c r="G118" s="19" t="n"/>
      <c r="H118" s="20">
        <f>IF(OR(D118="",G118=""),"",ROUND((MOD(G118-D118,1)-IF(OR(E118="",F118=""),0,MOD(F118-E118,1)))*24,2))</f>
        <v/>
      </c>
      <c r="I118" s="21">
        <f>IF(A118="","",A118-WEEKDAY(A118,2)+1)</f>
        <v/>
      </c>
      <c r="J118" s="20">
        <f>IF(OR(H118="",Parámetros!$G$6=""),"",MAX(0,H118-Parámetros!$G$6))</f>
        <v/>
      </c>
      <c r="K118" s="9" t="n"/>
      <c r="L118" s="9" t="n"/>
    </row>
    <row r="119">
      <c r="A119" s="17" t="n"/>
      <c r="B119" s="9" t="n"/>
      <c r="C119" s="18">
        <f>IF(B119="","",IFERROR(VLOOKUP(B119,Colaboradores!$A$2:$D$101,2,FALSE),"ID no encontrado"))</f>
        <v/>
      </c>
      <c r="D119" s="19" t="n"/>
      <c r="E119" s="19" t="n"/>
      <c r="F119" s="19" t="n"/>
      <c r="G119" s="19" t="n"/>
      <c r="H119" s="20">
        <f>IF(OR(D119="",G119=""),"",ROUND((MOD(G119-D119,1)-IF(OR(E119="",F119=""),0,MOD(F119-E119,1)))*24,2))</f>
        <v/>
      </c>
      <c r="I119" s="21">
        <f>IF(A119="","",A119-WEEKDAY(A119,2)+1)</f>
        <v/>
      </c>
      <c r="J119" s="20">
        <f>IF(OR(H119="",Parámetros!$G$6=""),"",MAX(0,H119-Parámetros!$G$6))</f>
        <v/>
      </c>
      <c r="K119" s="9" t="n"/>
      <c r="L119" s="9" t="n"/>
    </row>
    <row r="120">
      <c r="A120" s="17" t="n"/>
      <c r="B120" s="9" t="n"/>
      <c r="C120" s="18">
        <f>IF(B120="","",IFERROR(VLOOKUP(B120,Colaboradores!$A$2:$D$101,2,FALSE),"ID no encontrado"))</f>
        <v/>
      </c>
      <c r="D120" s="19" t="n"/>
      <c r="E120" s="19" t="n"/>
      <c r="F120" s="19" t="n"/>
      <c r="G120" s="19" t="n"/>
      <c r="H120" s="20">
        <f>IF(OR(D120="",G120=""),"",ROUND((MOD(G120-D120,1)-IF(OR(E120="",F120=""),0,MOD(F120-E120,1)))*24,2))</f>
        <v/>
      </c>
      <c r="I120" s="21">
        <f>IF(A120="","",A120-WEEKDAY(A120,2)+1)</f>
        <v/>
      </c>
      <c r="J120" s="20">
        <f>IF(OR(H120="",Parámetros!$G$6=""),"",MAX(0,H120-Parámetros!$G$6))</f>
        <v/>
      </c>
      <c r="K120" s="9" t="n"/>
      <c r="L120" s="9" t="n"/>
    </row>
    <row r="121">
      <c r="A121" s="17" t="n"/>
      <c r="B121" s="9" t="n"/>
      <c r="C121" s="18">
        <f>IF(B121="","",IFERROR(VLOOKUP(B121,Colaboradores!$A$2:$D$101,2,FALSE),"ID no encontrado"))</f>
        <v/>
      </c>
      <c r="D121" s="19" t="n"/>
      <c r="E121" s="19" t="n"/>
      <c r="F121" s="19" t="n"/>
      <c r="G121" s="19" t="n"/>
      <c r="H121" s="20">
        <f>IF(OR(D121="",G121=""),"",ROUND((MOD(G121-D121,1)-IF(OR(E121="",F121=""),0,MOD(F121-E121,1)))*24,2))</f>
        <v/>
      </c>
      <c r="I121" s="21">
        <f>IF(A121="","",A121-WEEKDAY(A121,2)+1)</f>
        <v/>
      </c>
      <c r="J121" s="20">
        <f>IF(OR(H121="",Parámetros!$G$6=""),"",MAX(0,H121-Parámetros!$G$6))</f>
        <v/>
      </c>
      <c r="K121" s="9" t="n"/>
      <c r="L121" s="9" t="n"/>
    </row>
    <row r="122">
      <c r="A122" s="17" t="n"/>
      <c r="B122" s="9" t="n"/>
      <c r="C122" s="18">
        <f>IF(B122="","",IFERROR(VLOOKUP(B122,Colaboradores!$A$2:$D$101,2,FALSE),"ID no encontrado"))</f>
        <v/>
      </c>
      <c r="D122" s="19" t="n"/>
      <c r="E122" s="19" t="n"/>
      <c r="F122" s="19" t="n"/>
      <c r="G122" s="19" t="n"/>
      <c r="H122" s="20">
        <f>IF(OR(D122="",G122=""),"",ROUND((MOD(G122-D122,1)-IF(OR(E122="",F122=""),0,MOD(F122-E122,1)))*24,2))</f>
        <v/>
      </c>
      <c r="I122" s="21">
        <f>IF(A122="","",A122-WEEKDAY(A122,2)+1)</f>
        <v/>
      </c>
      <c r="J122" s="20">
        <f>IF(OR(H122="",Parámetros!$G$6=""),"",MAX(0,H122-Parámetros!$G$6))</f>
        <v/>
      </c>
      <c r="K122" s="9" t="n"/>
      <c r="L122" s="9" t="n"/>
    </row>
    <row r="123">
      <c r="A123" s="17" t="n"/>
      <c r="B123" s="9" t="n"/>
      <c r="C123" s="18">
        <f>IF(B123="","",IFERROR(VLOOKUP(B123,Colaboradores!$A$2:$D$101,2,FALSE),"ID no encontrado"))</f>
        <v/>
      </c>
      <c r="D123" s="19" t="n"/>
      <c r="E123" s="19" t="n"/>
      <c r="F123" s="19" t="n"/>
      <c r="G123" s="19" t="n"/>
      <c r="H123" s="20">
        <f>IF(OR(D123="",G123=""),"",ROUND((MOD(G123-D123,1)-IF(OR(E123="",F123=""),0,MOD(F123-E123,1)))*24,2))</f>
        <v/>
      </c>
      <c r="I123" s="21">
        <f>IF(A123="","",A123-WEEKDAY(A123,2)+1)</f>
        <v/>
      </c>
      <c r="J123" s="20">
        <f>IF(OR(H123="",Parámetros!$G$6=""),"",MAX(0,H123-Parámetros!$G$6))</f>
        <v/>
      </c>
      <c r="K123" s="9" t="n"/>
      <c r="L123" s="9" t="n"/>
    </row>
    <row r="124">
      <c r="A124" s="17" t="n"/>
      <c r="B124" s="9" t="n"/>
      <c r="C124" s="18">
        <f>IF(B124="","",IFERROR(VLOOKUP(B124,Colaboradores!$A$2:$D$101,2,FALSE),"ID no encontrado"))</f>
        <v/>
      </c>
      <c r="D124" s="19" t="n"/>
      <c r="E124" s="19" t="n"/>
      <c r="F124" s="19" t="n"/>
      <c r="G124" s="19" t="n"/>
      <c r="H124" s="20">
        <f>IF(OR(D124="",G124=""),"",ROUND((MOD(G124-D124,1)-IF(OR(E124="",F124=""),0,MOD(F124-E124,1)))*24,2))</f>
        <v/>
      </c>
      <c r="I124" s="21">
        <f>IF(A124="","",A124-WEEKDAY(A124,2)+1)</f>
        <v/>
      </c>
      <c r="J124" s="20">
        <f>IF(OR(H124="",Parámetros!$G$6=""),"",MAX(0,H124-Parámetros!$G$6))</f>
        <v/>
      </c>
      <c r="K124" s="9" t="n"/>
      <c r="L124" s="9" t="n"/>
    </row>
    <row r="125">
      <c r="A125" s="17" t="n"/>
      <c r="B125" s="9" t="n"/>
      <c r="C125" s="18">
        <f>IF(B125="","",IFERROR(VLOOKUP(B125,Colaboradores!$A$2:$D$101,2,FALSE),"ID no encontrado"))</f>
        <v/>
      </c>
      <c r="D125" s="19" t="n"/>
      <c r="E125" s="19" t="n"/>
      <c r="F125" s="19" t="n"/>
      <c r="G125" s="19" t="n"/>
      <c r="H125" s="20">
        <f>IF(OR(D125="",G125=""),"",ROUND((MOD(G125-D125,1)-IF(OR(E125="",F125=""),0,MOD(F125-E125,1)))*24,2))</f>
        <v/>
      </c>
      <c r="I125" s="21">
        <f>IF(A125="","",A125-WEEKDAY(A125,2)+1)</f>
        <v/>
      </c>
      <c r="J125" s="20">
        <f>IF(OR(H125="",Parámetros!$G$6=""),"",MAX(0,H125-Parámetros!$G$6))</f>
        <v/>
      </c>
      <c r="K125" s="9" t="n"/>
      <c r="L125" s="9" t="n"/>
    </row>
    <row r="126">
      <c r="A126" s="17" t="n"/>
      <c r="B126" s="9" t="n"/>
      <c r="C126" s="18">
        <f>IF(B126="","",IFERROR(VLOOKUP(B126,Colaboradores!$A$2:$D$101,2,FALSE),"ID no encontrado"))</f>
        <v/>
      </c>
      <c r="D126" s="19" t="n"/>
      <c r="E126" s="19" t="n"/>
      <c r="F126" s="19" t="n"/>
      <c r="G126" s="19" t="n"/>
      <c r="H126" s="20">
        <f>IF(OR(D126="",G126=""),"",ROUND((MOD(G126-D126,1)-IF(OR(E126="",F126=""),0,MOD(F126-E126,1)))*24,2))</f>
        <v/>
      </c>
      <c r="I126" s="21">
        <f>IF(A126="","",A126-WEEKDAY(A126,2)+1)</f>
        <v/>
      </c>
      <c r="J126" s="20">
        <f>IF(OR(H126="",Parámetros!$G$6=""),"",MAX(0,H126-Parámetros!$G$6))</f>
        <v/>
      </c>
      <c r="K126" s="9" t="n"/>
      <c r="L126" s="9" t="n"/>
    </row>
    <row r="127">
      <c r="A127" s="17" t="n"/>
      <c r="B127" s="9" t="n"/>
      <c r="C127" s="18">
        <f>IF(B127="","",IFERROR(VLOOKUP(B127,Colaboradores!$A$2:$D$101,2,FALSE),"ID no encontrado"))</f>
        <v/>
      </c>
      <c r="D127" s="19" t="n"/>
      <c r="E127" s="19" t="n"/>
      <c r="F127" s="19" t="n"/>
      <c r="G127" s="19" t="n"/>
      <c r="H127" s="20">
        <f>IF(OR(D127="",G127=""),"",ROUND((MOD(G127-D127,1)-IF(OR(E127="",F127=""),0,MOD(F127-E127,1)))*24,2))</f>
        <v/>
      </c>
      <c r="I127" s="21">
        <f>IF(A127="","",A127-WEEKDAY(A127,2)+1)</f>
        <v/>
      </c>
      <c r="J127" s="20">
        <f>IF(OR(H127="",Parámetros!$G$6=""),"",MAX(0,H127-Parámetros!$G$6))</f>
        <v/>
      </c>
      <c r="K127" s="9" t="n"/>
      <c r="L127" s="9" t="n"/>
    </row>
    <row r="128">
      <c r="A128" s="17" t="n"/>
      <c r="B128" s="9" t="n"/>
      <c r="C128" s="18">
        <f>IF(B128="","",IFERROR(VLOOKUP(B128,Colaboradores!$A$2:$D$101,2,FALSE),"ID no encontrado"))</f>
        <v/>
      </c>
      <c r="D128" s="19" t="n"/>
      <c r="E128" s="19" t="n"/>
      <c r="F128" s="19" t="n"/>
      <c r="G128" s="19" t="n"/>
      <c r="H128" s="20">
        <f>IF(OR(D128="",G128=""),"",ROUND((MOD(G128-D128,1)-IF(OR(E128="",F128=""),0,MOD(F128-E128,1)))*24,2))</f>
        <v/>
      </c>
      <c r="I128" s="21">
        <f>IF(A128="","",A128-WEEKDAY(A128,2)+1)</f>
        <v/>
      </c>
      <c r="J128" s="20">
        <f>IF(OR(H128="",Parámetros!$G$6=""),"",MAX(0,H128-Parámetros!$G$6))</f>
        <v/>
      </c>
      <c r="K128" s="9" t="n"/>
      <c r="L128" s="9" t="n"/>
    </row>
    <row r="129">
      <c r="A129" s="17" t="n"/>
      <c r="B129" s="9" t="n"/>
      <c r="C129" s="18">
        <f>IF(B129="","",IFERROR(VLOOKUP(B129,Colaboradores!$A$2:$D$101,2,FALSE),"ID no encontrado"))</f>
        <v/>
      </c>
      <c r="D129" s="19" t="n"/>
      <c r="E129" s="19" t="n"/>
      <c r="F129" s="19" t="n"/>
      <c r="G129" s="19" t="n"/>
      <c r="H129" s="20">
        <f>IF(OR(D129="",G129=""),"",ROUND((MOD(G129-D129,1)-IF(OR(E129="",F129=""),0,MOD(F129-E129,1)))*24,2))</f>
        <v/>
      </c>
      <c r="I129" s="21">
        <f>IF(A129="","",A129-WEEKDAY(A129,2)+1)</f>
        <v/>
      </c>
      <c r="J129" s="20">
        <f>IF(OR(H129="",Parámetros!$G$6=""),"",MAX(0,H129-Parámetros!$G$6))</f>
        <v/>
      </c>
      <c r="K129" s="9" t="n"/>
      <c r="L129" s="9" t="n"/>
    </row>
    <row r="130">
      <c r="A130" s="17" t="n"/>
      <c r="B130" s="9" t="n"/>
      <c r="C130" s="18">
        <f>IF(B130="","",IFERROR(VLOOKUP(B130,Colaboradores!$A$2:$D$101,2,FALSE),"ID no encontrado"))</f>
        <v/>
      </c>
      <c r="D130" s="19" t="n"/>
      <c r="E130" s="19" t="n"/>
      <c r="F130" s="19" t="n"/>
      <c r="G130" s="19" t="n"/>
      <c r="H130" s="20">
        <f>IF(OR(D130="",G130=""),"",ROUND((MOD(G130-D130,1)-IF(OR(E130="",F130=""),0,MOD(F130-E130,1)))*24,2))</f>
        <v/>
      </c>
      <c r="I130" s="21">
        <f>IF(A130="","",A130-WEEKDAY(A130,2)+1)</f>
        <v/>
      </c>
      <c r="J130" s="20">
        <f>IF(OR(H130="",Parámetros!$G$6=""),"",MAX(0,H130-Parámetros!$G$6))</f>
        <v/>
      </c>
      <c r="K130" s="9" t="n"/>
      <c r="L130" s="9" t="n"/>
    </row>
    <row r="131">
      <c r="A131" s="17" t="n"/>
      <c r="B131" s="9" t="n"/>
      <c r="C131" s="18">
        <f>IF(B131="","",IFERROR(VLOOKUP(B131,Colaboradores!$A$2:$D$101,2,FALSE),"ID no encontrado"))</f>
        <v/>
      </c>
      <c r="D131" s="19" t="n"/>
      <c r="E131" s="19" t="n"/>
      <c r="F131" s="19" t="n"/>
      <c r="G131" s="19" t="n"/>
      <c r="H131" s="20">
        <f>IF(OR(D131="",G131=""),"",ROUND((MOD(G131-D131,1)-IF(OR(E131="",F131=""),0,MOD(F131-E131,1)))*24,2))</f>
        <v/>
      </c>
      <c r="I131" s="21">
        <f>IF(A131="","",A131-WEEKDAY(A131,2)+1)</f>
        <v/>
      </c>
      <c r="J131" s="20">
        <f>IF(OR(H131="",Parámetros!$G$6=""),"",MAX(0,H131-Parámetros!$G$6))</f>
        <v/>
      </c>
      <c r="K131" s="9" t="n"/>
      <c r="L131" s="9" t="n"/>
    </row>
    <row r="132">
      <c r="A132" s="17" t="n"/>
      <c r="B132" s="9" t="n"/>
      <c r="C132" s="18">
        <f>IF(B132="","",IFERROR(VLOOKUP(B132,Colaboradores!$A$2:$D$101,2,FALSE),"ID no encontrado"))</f>
        <v/>
      </c>
      <c r="D132" s="19" t="n"/>
      <c r="E132" s="19" t="n"/>
      <c r="F132" s="19" t="n"/>
      <c r="G132" s="19" t="n"/>
      <c r="H132" s="20">
        <f>IF(OR(D132="",G132=""),"",ROUND((MOD(G132-D132,1)-IF(OR(E132="",F132=""),0,MOD(F132-E132,1)))*24,2))</f>
        <v/>
      </c>
      <c r="I132" s="21">
        <f>IF(A132="","",A132-WEEKDAY(A132,2)+1)</f>
        <v/>
      </c>
      <c r="J132" s="20">
        <f>IF(OR(H132="",Parámetros!$G$6=""),"",MAX(0,H132-Parámetros!$G$6))</f>
        <v/>
      </c>
      <c r="K132" s="9" t="n"/>
      <c r="L132" s="9" t="n"/>
    </row>
    <row r="133">
      <c r="A133" s="17" t="n"/>
      <c r="B133" s="9" t="n"/>
      <c r="C133" s="18">
        <f>IF(B133="","",IFERROR(VLOOKUP(B133,Colaboradores!$A$2:$D$101,2,FALSE),"ID no encontrado"))</f>
        <v/>
      </c>
      <c r="D133" s="19" t="n"/>
      <c r="E133" s="19" t="n"/>
      <c r="F133" s="19" t="n"/>
      <c r="G133" s="19" t="n"/>
      <c r="H133" s="20">
        <f>IF(OR(D133="",G133=""),"",ROUND((MOD(G133-D133,1)-IF(OR(E133="",F133=""),0,MOD(F133-E133,1)))*24,2))</f>
        <v/>
      </c>
      <c r="I133" s="21">
        <f>IF(A133="","",A133-WEEKDAY(A133,2)+1)</f>
        <v/>
      </c>
      <c r="J133" s="20">
        <f>IF(OR(H133="",Parámetros!$G$6=""),"",MAX(0,H133-Parámetros!$G$6))</f>
        <v/>
      </c>
      <c r="K133" s="9" t="n"/>
      <c r="L133" s="9" t="n"/>
    </row>
    <row r="134">
      <c r="A134" s="17" t="n"/>
      <c r="B134" s="9" t="n"/>
      <c r="C134" s="18">
        <f>IF(B134="","",IFERROR(VLOOKUP(B134,Colaboradores!$A$2:$D$101,2,FALSE),"ID no encontrado"))</f>
        <v/>
      </c>
      <c r="D134" s="19" t="n"/>
      <c r="E134" s="19" t="n"/>
      <c r="F134" s="19" t="n"/>
      <c r="G134" s="19" t="n"/>
      <c r="H134" s="20">
        <f>IF(OR(D134="",G134=""),"",ROUND((MOD(G134-D134,1)-IF(OR(E134="",F134=""),0,MOD(F134-E134,1)))*24,2))</f>
        <v/>
      </c>
      <c r="I134" s="21">
        <f>IF(A134="","",A134-WEEKDAY(A134,2)+1)</f>
        <v/>
      </c>
      <c r="J134" s="20">
        <f>IF(OR(H134="",Parámetros!$G$6=""),"",MAX(0,H134-Parámetros!$G$6))</f>
        <v/>
      </c>
      <c r="K134" s="9" t="n"/>
      <c r="L134" s="9" t="n"/>
    </row>
    <row r="135">
      <c r="A135" s="17" t="n"/>
      <c r="B135" s="9" t="n"/>
      <c r="C135" s="18">
        <f>IF(B135="","",IFERROR(VLOOKUP(B135,Colaboradores!$A$2:$D$101,2,FALSE),"ID no encontrado"))</f>
        <v/>
      </c>
      <c r="D135" s="19" t="n"/>
      <c r="E135" s="19" t="n"/>
      <c r="F135" s="19" t="n"/>
      <c r="G135" s="19" t="n"/>
      <c r="H135" s="20">
        <f>IF(OR(D135="",G135=""),"",ROUND((MOD(G135-D135,1)-IF(OR(E135="",F135=""),0,MOD(F135-E135,1)))*24,2))</f>
        <v/>
      </c>
      <c r="I135" s="21">
        <f>IF(A135="","",A135-WEEKDAY(A135,2)+1)</f>
        <v/>
      </c>
      <c r="J135" s="20">
        <f>IF(OR(H135="",Parámetros!$G$6=""),"",MAX(0,H135-Parámetros!$G$6))</f>
        <v/>
      </c>
      <c r="K135" s="9" t="n"/>
      <c r="L135" s="9" t="n"/>
    </row>
    <row r="136">
      <c r="A136" s="17" t="n"/>
      <c r="B136" s="9" t="n"/>
      <c r="C136" s="18">
        <f>IF(B136="","",IFERROR(VLOOKUP(B136,Colaboradores!$A$2:$D$101,2,FALSE),"ID no encontrado"))</f>
        <v/>
      </c>
      <c r="D136" s="19" t="n"/>
      <c r="E136" s="19" t="n"/>
      <c r="F136" s="19" t="n"/>
      <c r="G136" s="19" t="n"/>
      <c r="H136" s="20">
        <f>IF(OR(D136="",G136=""),"",ROUND((MOD(G136-D136,1)-IF(OR(E136="",F136=""),0,MOD(F136-E136,1)))*24,2))</f>
        <v/>
      </c>
      <c r="I136" s="21">
        <f>IF(A136="","",A136-WEEKDAY(A136,2)+1)</f>
        <v/>
      </c>
      <c r="J136" s="20">
        <f>IF(OR(H136="",Parámetros!$G$6=""),"",MAX(0,H136-Parámetros!$G$6))</f>
        <v/>
      </c>
      <c r="K136" s="9" t="n"/>
      <c r="L136" s="9" t="n"/>
    </row>
    <row r="137">
      <c r="A137" s="17" t="n"/>
      <c r="B137" s="9" t="n"/>
      <c r="C137" s="18">
        <f>IF(B137="","",IFERROR(VLOOKUP(B137,Colaboradores!$A$2:$D$101,2,FALSE),"ID no encontrado"))</f>
        <v/>
      </c>
      <c r="D137" s="19" t="n"/>
      <c r="E137" s="19" t="n"/>
      <c r="F137" s="19" t="n"/>
      <c r="G137" s="19" t="n"/>
      <c r="H137" s="20">
        <f>IF(OR(D137="",G137=""),"",ROUND((MOD(G137-D137,1)-IF(OR(E137="",F137=""),0,MOD(F137-E137,1)))*24,2))</f>
        <v/>
      </c>
      <c r="I137" s="21">
        <f>IF(A137="","",A137-WEEKDAY(A137,2)+1)</f>
        <v/>
      </c>
      <c r="J137" s="20">
        <f>IF(OR(H137="",Parámetros!$G$6=""),"",MAX(0,H137-Parámetros!$G$6))</f>
        <v/>
      </c>
      <c r="K137" s="9" t="n"/>
      <c r="L137" s="9" t="n"/>
    </row>
    <row r="138">
      <c r="A138" s="17" t="n"/>
      <c r="B138" s="9" t="n"/>
      <c r="C138" s="18">
        <f>IF(B138="","",IFERROR(VLOOKUP(B138,Colaboradores!$A$2:$D$101,2,FALSE),"ID no encontrado"))</f>
        <v/>
      </c>
      <c r="D138" s="19" t="n"/>
      <c r="E138" s="19" t="n"/>
      <c r="F138" s="19" t="n"/>
      <c r="G138" s="19" t="n"/>
      <c r="H138" s="20">
        <f>IF(OR(D138="",G138=""),"",ROUND((MOD(G138-D138,1)-IF(OR(E138="",F138=""),0,MOD(F138-E138,1)))*24,2))</f>
        <v/>
      </c>
      <c r="I138" s="21">
        <f>IF(A138="","",A138-WEEKDAY(A138,2)+1)</f>
        <v/>
      </c>
      <c r="J138" s="20">
        <f>IF(OR(H138="",Parámetros!$G$6=""),"",MAX(0,H138-Parámetros!$G$6))</f>
        <v/>
      </c>
      <c r="K138" s="9" t="n"/>
      <c r="L138" s="9" t="n"/>
    </row>
    <row r="139">
      <c r="A139" s="17" t="n"/>
      <c r="B139" s="9" t="n"/>
      <c r="C139" s="18">
        <f>IF(B139="","",IFERROR(VLOOKUP(B139,Colaboradores!$A$2:$D$101,2,FALSE),"ID no encontrado"))</f>
        <v/>
      </c>
      <c r="D139" s="19" t="n"/>
      <c r="E139" s="19" t="n"/>
      <c r="F139" s="19" t="n"/>
      <c r="G139" s="19" t="n"/>
      <c r="H139" s="20">
        <f>IF(OR(D139="",G139=""),"",ROUND((MOD(G139-D139,1)-IF(OR(E139="",F139=""),0,MOD(F139-E139,1)))*24,2))</f>
        <v/>
      </c>
      <c r="I139" s="21">
        <f>IF(A139="","",A139-WEEKDAY(A139,2)+1)</f>
        <v/>
      </c>
      <c r="J139" s="20">
        <f>IF(OR(H139="",Parámetros!$G$6=""),"",MAX(0,H139-Parámetros!$G$6))</f>
        <v/>
      </c>
      <c r="K139" s="9" t="n"/>
      <c r="L139" s="9" t="n"/>
    </row>
    <row r="140">
      <c r="A140" s="17" t="n"/>
      <c r="B140" s="9" t="n"/>
      <c r="C140" s="18">
        <f>IF(B140="","",IFERROR(VLOOKUP(B140,Colaboradores!$A$2:$D$101,2,FALSE),"ID no encontrado"))</f>
        <v/>
      </c>
      <c r="D140" s="19" t="n"/>
      <c r="E140" s="19" t="n"/>
      <c r="F140" s="19" t="n"/>
      <c r="G140" s="19" t="n"/>
      <c r="H140" s="20">
        <f>IF(OR(D140="",G140=""),"",ROUND((MOD(G140-D140,1)-IF(OR(E140="",F140=""),0,MOD(F140-E140,1)))*24,2))</f>
        <v/>
      </c>
      <c r="I140" s="21">
        <f>IF(A140="","",A140-WEEKDAY(A140,2)+1)</f>
        <v/>
      </c>
      <c r="J140" s="20">
        <f>IF(OR(H140="",Parámetros!$G$6=""),"",MAX(0,H140-Parámetros!$G$6))</f>
        <v/>
      </c>
      <c r="K140" s="9" t="n"/>
      <c r="L140" s="9" t="n"/>
    </row>
    <row r="141">
      <c r="A141" s="17" t="n"/>
      <c r="B141" s="9" t="n"/>
      <c r="C141" s="18">
        <f>IF(B141="","",IFERROR(VLOOKUP(B141,Colaboradores!$A$2:$D$101,2,FALSE),"ID no encontrado"))</f>
        <v/>
      </c>
      <c r="D141" s="19" t="n"/>
      <c r="E141" s="19" t="n"/>
      <c r="F141" s="19" t="n"/>
      <c r="G141" s="19" t="n"/>
      <c r="H141" s="20">
        <f>IF(OR(D141="",G141=""),"",ROUND((MOD(G141-D141,1)-IF(OR(E141="",F141=""),0,MOD(F141-E141,1)))*24,2))</f>
        <v/>
      </c>
      <c r="I141" s="21">
        <f>IF(A141="","",A141-WEEKDAY(A141,2)+1)</f>
        <v/>
      </c>
      <c r="J141" s="20">
        <f>IF(OR(H141="",Parámetros!$G$6=""),"",MAX(0,H141-Parámetros!$G$6))</f>
        <v/>
      </c>
      <c r="K141" s="9" t="n"/>
      <c r="L141" s="9" t="n"/>
    </row>
    <row r="142">
      <c r="A142" s="17" t="n"/>
      <c r="B142" s="9" t="n"/>
      <c r="C142" s="18">
        <f>IF(B142="","",IFERROR(VLOOKUP(B142,Colaboradores!$A$2:$D$101,2,FALSE),"ID no encontrado"))</f>
        <v/>
      </c>
      <c r="D142" s="19" t="n"/>
      <c r="E142" s="19" t="n"/>
      <c r="F142" s="19" t="n"/>
      <c r="G142" s="19" t="n"/>
      <c r="H142" s="20">
        <f>IF(OR(D142="",G142=""),"",ROUND((MOD(G142-D142,1)-IF(OR(E142="",F142=""),0,MOD(F142-E142,1)))*24,2))</f>
        <v/>
      </c>
      <c r="I142" s="21">
        <f>IF(A142="","",A142-WEEKDAY(A142,2)+1)</f>
        <v/>
      </c>
      <c r="J142" s="20">
        <f>IF(OR(H142="",Parámetros!$G$6=""),"",MAX(0,H142-Parámetros!$G$6))</f>
        <v/>
      </c>
      <c r="K142" s="9" t="n"/>
      <c r="L142" s="9" t="n"/>
    </row>
    <row r="143">
      <c r="A143" s="17" t="n"/>
      <c r="B143" s="9" t="n"/>
      <c r="C143" s="18">
        <f>IF(B143="","",IFERROR(VLOOKUP(B143,Colaboradores!$A$2:$D$101,2,FALSE),"ID no encontrado"))</f>
        <v/>
      </c>
      <c r="D143" s="19" t="n"/>
      <c r="E143" s="19" t="n"/>
      <c r="F143" s="19" t="n"/>
      <c r="G143" s="19" t="n"/>
      <c r="H143" s="20">
        <f>IF(OR(D143="",G143=""),"",ROUND((MOD(G143-D143,1)-IF(OR(E143="",F143=""),0,MOD(F143-E143,1)))*24,2))</f>
        <v/>
      </c>
      <c r="I143" s="21">
        <f>IF(A143="","",A143-WEEKDAY(A143,2)+1)</f>
        <v/>
      </c>
      <c r="J143" s="20">
        <f>IF(OR(H143="",Parámetros!$G$6=""),"",MAX(0,H143-Parámetros!$G$6))</f>
        <v/>
      </c>
      <c r="K143" s="9" t="n"/>
      <c r="L143" s="9" t="n"/>
    </row>
    <row r="144">
      <c r="A144" s="17" t="n"/>
      <c r="B144" s="9" t="n"/>
      <c r="C144" s="18">
        <f>IF(B144="","",IFERROR(VLOOKUP(B144,Colaboradores!$A$2:$D$101,2,FALSE),"ID no encontrado"))</f>
        <v/>
      </c>
      <c r="D144" s="19" t="n"/>
      <c r="E144" s="19" t="n"/>
      <c r="F144" s="19" t="n"/>
      <c r="G144" s="19" t="n"/>
      <c r="H144" s="20">
        <f>IF(OR(D144="",G144=""),"",ROUND((MOD(G144-D144,1)-IF(OR(E144="",F144=""),0,MOD(F144-E144,1)))*24,2))</f>
        <v/>
      </c>
      <c r="I144" s="21">
        <f>IF(A144="","",A144-WEEKDAY(A144,2)+1)</f>
        <v/>
      </c>
      <c r="J144" s="20">
        <f>IF(OR(H144="",Parámetros!$G$6=""),"",MAX(0,H144-Parámetros!$G$6))</f>
        <v/>
      </c>
      <c r="K144" s="9" t="n"/>
      <c r="L144" s="9" t="n"/>
    </row>
    <row r="145">
      <c r="A145" s="17" t="n"/>
      <c r="B145" s="9" t="n"/>
      <c r="C145" s="18">
        <f>IF(B145="","",IFERROR(VLOOKUP(B145,Colaboradores!$A$2:$D$101,2,FALSE),"ID no encontrado"))</f>
        <v/>
      </c>
      <c r="D145" s="19" t="n"/>
      <c r="E145" s="19" t="n"/>
      <c r="F145" s="19" t="n"/>
      <c r="G145" s="19" t="n"/>
      <c r="H145" s="20">
        <f>IF(OR(D145="",G145=""),"",ROUND((MOD(G145-D145,1)-IF(OR(E145="",F145=""),0,MOD(F145-E145,1)))*24,2))</f>
        <v/>
      </c>
      <c r="I145" s="21">
        <f>IF(A145="","",A145-WEEKDAY(A145,2)+1)</f>
        <v/>
      </c>
      <c r="J145" s="20">
        <f>IF(OR(H145="",Parámetros!$G$6=""),"",MAX(0,H145-Parámetros!$G$6))</f>
        <v/>
      </c>
      <c r="K145" s="9" t="n"/>
      <c r="L145" s="9" t="n"/>
    </row>
    <row r="146">
      <c r="A146" s="17" t="n"/>
      <c r="B146" s="9" t="n"/>
      <c r="C146" s="18">
        <f>IF(B146="","",IFERROR(VLOOKUP(B146,Colaboradores!$A$2:$D$101,2,FALSE),"ID no encontrado"))</f>
        <v/>
      </c>
      <c r="D146" s="19" t="n"/>
      <c r="E146" s="19" t="n"/>
      <c r="F146" s="19" t="n"/>
      <c r="G146" s="19" t="n"/>
      <c r="H146" s="20">
        <f>IF(OR(D146="",G146=""),"",ROUND((MOD(G146-D146,1)-IF(OR(E146="",F146=""),0,MOD(F146-E146,1)))*24,2))</f>
        <v/>
      </c>
      <c r="I146" s="21">
        <f>IF(A146="","",A146-WEEKDAY(A146,2)+1)</f>
        <v/>
      </c>
      <c r="J146" s="20">
        <f>IF(OR(H146="",Parámetros!$G$6=""),"",MAX(0,H146-Parámetros!$G$6))</f>
        <v/>
      </c>
      <c r="K146" s="9" t="n"/>
      <c r="L146" s="9" t="n"/>
    </row>
    <row r="147">
      <c r="A147" s="17" t="n"/>
      <c r="B147" s="9" t="n"/>
      <c r="C147" s="18">
        <f>IF(B147="","",IFERROR(VLOOKUP(B147,Colaboradores!$A$2:$D$101,2,FALSE),"ID no encontrado"))</f>
        <v/>
      </c>
      <c r="D147" s="19" t="n"/>
      <c r="E147" s="19" t="n"/>
      <c r="F147" s="19" t="n"/>
      <c r="G147" s="19" t="n"/>
      <c r="H147" s="20">
        <f>IF(OR(D147="",G147=""),"",ROUND((MOD(G147-D147,1)-IF(OR(E147="",F147=""),0,MOD(F147-E147,1)))*24,2))</f>
        <v/>
      </c>
      <c r="I147" s="21">
        <f>IF(A147="","",A147-WEEKDAY(A147,2)+1)</f>
        <v/>
      </c>
      <c r="J147" s="20">
        <f>IF(OR(H147="",Parámetros!$G$6=""),"",MAX(0,H147-Parámetros!$G$6))</f>
        <v/>
      </c>
      <c r="K147" s="9" t="n"/>
      <c r="L147" s="9" t="n"/>
    </row>
    <row r="148">
      <c r="A148" s="17" t="n"/>
      <c r="B148" s="9" t="n"/>
      <c r="C148" s="18">
        <f>IF(B148="","",IFERROR(VLOOKUP(B148,Colaboradores!$A$2:$D$101,2,FALSE),"ID no encontrado"))</f>
        <v/>
      </c>
      <c r="D148" s="19" t="n"/>
      <c r="E148" s="19" t="n"/>
      <c r="F148" s="19" t="n"/>
      <c r="G148" s="19" t="n"/>
      <c r="H148" s="20">
        <f>IF(OR(D148="",G148=""),"",ROUND((MOD(G148-D148,1)-IF(OR(E148="",F148=""),0,MOD(F148-E148,1)))*24,2))</f>
        <v/>
      </c>
      <c r="I148" s="21">
        <f>IF(A148="","",A148-WEEKDAY(A148,2)+1)</f>
        <v/>
      </c>
      <c r="J148" s="20">
        <f>IF(OR(H148="",Parámetros!$G$6=""),"",MAX(0,H148-Parámetros!$G$6))</f>
        <v/>
      </c>
      <c r="K148" s="9" t="n"/>
      <c r="L148" s="9" t="n"/>
    </row>
    <row r="149">
      <c r="A149" s="17" t="n"/>
      <c r="B149" s="9" t="n"/>
      <c r="C149" s="18">
        <f>IF(B149="","",IFERROR(VLOOKUP(B149,Colaboradores!$A$2:$D$101,2,FALSE),"ID no encontrado"))</f>
        <v/>
      </c>
      <c r="D149" s="19" t="n"/>
      <c r="E149" s="19" t="n"/>
      <c r="F149" s="19" t="n"/>
      <c r="G149" s="19" t="n"/>
      <c r="H149" s="20">
        <f>IF(OR(D149="",G149=""),"",ROUND((MOD(G149-D149,1)-IF(OR(E149="",F149=""),0,MOD(F149-E149,1)))*24,2))</f>
        <v/>
      </c>
      <c r="I149" s="21">
        <f>IF(A149="","",A149-WEEKDAY(A149,2)+1)</f>
        <v/>
      </c>
      <c r="J149" s="20">
        <f>IF(OR(H149="",Parámetros!$G$6=""),"",MAX(0,H149-Parámetros!$G$6))</f>
        <v/>
      </c>
      <c r="K149" s="9" t="n"/>
      <c r="L149" s="9" t="n"/>
    </row>
    <row r="150">
      <c r="A150" s="17" t="n"/>
      <c r="B150" s="9" t="n"/>
      <c r="C150" s="18">
        <f>IF(B150="","",IFERROR(VLOOKUP(B150,Colaboradores!$A$2:$D$101,2,FALSE),"ID no encontrado"))</f>
        <v/>
      </c>
      <c r="D150" s="19" t="n"/>
      <c r="E150" s="19" t="n"/>
      <c r="F150" s="19" t="n"/>
      <c r="G150" s="19" t="n"/>
      <c r="H150" s="20">
        <f>IF(OR(D150="",G150=""),"",ROUND((MOD(G150-D150,1)-IF(OR(E150="",F150=""),0,MOD(F150-E150,1)))*24,2))</f>
        <v/>
      </c>
      <c r="I150" s="21">
        <f>IF(A150="","",A150-WEEKDAY(A150,2)+1)</f>
        <v/>
      </c>
      <c r="J150" s="20">
        <f>IF(OR(H150="",Parámetros!$G$6=""),"",MAX(0,H150-Parámetros!$G$6))</f>
        <v/>
      </c>
      <c r="K150" s="9" t="n"/>
      <c r="L150" s="9" t="n"/>
    </row>
    <row r="151">
      <c r="A151" s="17" t="n"/>
      <c r="B151" s="9" t="n"/>
      <c r="C151" s="18">
        <f>IF(B151="","",IFERROR(VLOOKUP(B151,Colaboradores!$A$2:$D$101,2,FALSE),"ID no encontrado"))</f>
        <v/>
      </c>
      <c r="D151" s="19" t="n"/>
      <c r="E151" s="19" t="n"/>
      <c r="F151" s="19" t="n"/>
      <c r="G151" s="19" t="n"/>
      <c r="H151" s="20">
        <f>IF(OR(D151="",G151=""),"",ROUND((MOD(G151-D151,1)-IF(OR(E151="",F151=""),0,MOD(F151-E151,1)))*24,2))</f>
        <v/>
      </c>
      <c r="I151" s="21">
        <f>IF(A151="","",A151-WEEKDAY(A151,2)+1)</f>
        <v/>
      </c>
      <c r="J151" s="20">
        <f>IF(OR(H151="",Parámetros!$G$6=""),"",MAX(0,H151-Parámetros!$G$6))</f>
        <v/>
      </c>
      <c r="K151" s="9" t="n"/>
      <c r="L151" s="9" t="n"/>
    </row>
    <row r="152">
      <c r="A152" s="17" t="n"/>
      <c r="B152" s="9" t="n"/>
      <c r="C152" s="18">
        <f>IF(B152="","",IFERROR(VLOOKUP(B152,Colaboradores!$A$2:$D$101,2,FALSE),"ID no encontrado"))</f>
        <v/>
      </c>
      <c r="D152" s="19" t="n"/>
      <c r="E152" s="19" t="n"/>
      <c r="F152" s="19" t="n"/>
      <c r="G152" s="19" t="n"/>
      <c r="H152" s="20">
        <f>IF(OR(D152="",G152=""),"",ROUND((MOD(G152-D152,1)-IF(OR(E152="",F152=""),0,MOD(F152-E152,1)))*24,2))</f>
        <v/>
      </c>
      <c r="I152" s="21">
        <f>IF(A152="","",A152-WEEKDAY(A152,2)+1)</f>
        <v/>
      </c>
      <c r="J152" s="20">
        <f>IF(OR(H152="",Parámetros!$G$6=""),"",MAX(0,H152-Parámetros!$G$6))</f>
        <v/>
      </c>
      <c r="K152" s="9" t="n"/>
      <c r="L152" s="9" t="n"/>
    </row>
    <row r="153">
      <c r="A153" s="17" t="n"/>
      <c r="B153" s="9" t="n"/>
      <c r="C153" s="18">
        <f>IF(B153="","",IFERROR(VLOOKUP(B153,Colaboradores!$A$2:$D$101,2,FALSE),"ID no encontrado"))</f>
        <v/>
      </c>
      <c r="D153" s="19" t="n"/>
      <c r="E153" s="19" t="n"/>
      <c r="F153" s="19" t="n"/>
      <c r="G153" s="19" t="n"/>
      <c r="H153" s="20">
        <f>IF(OR(D153="",G153=""),"",ROUND((MOD(G153-D153,1)-IF(OR(E153="",F153=""),0,MOD(F153-E153,1)))*24,2))</f>
        <v/>
      </c>
      <c r="I153" s="21">
        <f>IF(A153="","",A153-WEEKDAY(A153,2)+1)</f>
        <v/>
      </c>
      <c r="J153" s="20">
        <f>IF(OR(H153="",Parámetros!$G$6=""),"",MAX(0,H153-Parámetros!$G$6))</f>
        <v/>
      </c>
      <c r="K153" s="9" t="n"/>
      <c r="L153" s="9" t="n"/>
    </row>
    <row r="154">
      <c r="A154" s="17" t="n"/>
      <c r="B154" s="9" t="n"/>
      <c r="C154" s="18">
        <f>IF(B154="","",IFERROR(VLOOKUP(B154,Colaboradores!$A$2:$D$101,2,FALSE),"ID no encontrado"))</f>
        <v/>
      </c>
      <c r="D154" s="19" t="n"/>
      <c r="E154" s="19" t="n"/>
      <c r="F154" s="19" t="n"/>
      <c r="G154" s="19" t="n"/>
      <c r="H154" s="20">
        <f>IF(OR(D154="",G154=""),"",ROUND((MOD(G154-D154,1)-IF(OR(E154="",F154=""),0,MOD(F154-E154,1)))*24,2))</f>
        <v/>
      </c>
      <c r="I154" s="21">
        <f>IF(A154="","",A154-WEEKDAY(A154,2)+1)</f>
        <v/>
      </c>
      <c r="J154" s="20">
        <f>IF(OR(H154="",Parámetros!$G$6=""),"",MAX(0,H154-Parámetros!$G$6))</f>
        <v/>
      </c>
      <c r="K154" s="9" t="n"/>
      <c r="L154" s="9" t="n"/>
    </row>
    <row r="155">
      <c r="A155" s="17" t="n"/>
      <c r="B155" s="9" t="n"/>
      <c r="C155" s="18">
        <f>IF(B155="","",IFERROR(VLOOKUP(B155,Colaboradores!$A$2:$D$101,2,FALSE),"ID no encontrado"))</f>
        <v/>
      </c>
      <c r="D155" s="19" t="n"/>
      <c r="E155" s="19" t="n"/>
      <c r="F155" s="19" t="n"/>
      <c r="G155" s="19" t="n"/>
      <c r="H155" s="20">
        <f>IF(OR(D155="",G155=""),"",ROUND((MOD(G155-D155,1)-IF(OR(E155="",F155=""),0,MOD(F155-E155,1)))*24,2))</f>
        <v/>
      </c>
      <c r="I155" s="21">
        <f>IF(A155="","",A155-WEEKDAY(A155,2)+1)</f>
        <v/>
      </c>
      <c r="J155" s="20">
        <f>IF(OR(H155="",Parámetros!$G$6=""),"",MAX(0,H155-Parámetros!$G$6))</f>
        <v/>
      </c>
      <c r="K155" s="9" t="n"/>
      <c r="L155" s="9" t="n"/>
    </row>
    <row r="156">
      <c r="A156" s="17" t="n"/>
      <c r="B156" s="9" t="n"/>
      <c r="C156" s="18">
        <f>IF(B156="","",IFERROR(VLOOKUP(B156,Colaboradores!$A$2:$D$101,2,FALSE),"ID no encontrado"))</f>
        <v/>
      </c>
      <c r="D156" s="19" t="n"/>
      <c r="E156" s="19" t="n"/>
      <c r="F156" s="19" t="n"/>
      <c r="G156" s="19" t="n"/>
      <c r="H156" s="20">
        <f>IF(OR(D156="",G156=""),"",ROUND((MOD(G156-D156,1)-IF(OR(E156="",F156=""),0,MOD(F156-E156,1)))*24,2))</f>
        <v/>
      </c>
      <c r="I156" s="21">
        <f>IF(A156="","",A156-WEEKDAY(A156,2)+1)</f>
        <v/>
      </c>
      <c r="J156" s="20">
        <f>IF(OR(H156="",Parámetros!$G$6=""),"",MAX(0,H156-Parámetros!$G$6))</f>
        <v/>
      </c>
      <c r="K156" s="9" t="n"/>
      <c r="L156" s="9" t="n"/>
    </row>
    <row r="157">
      <c r="A157" s="17" t="n"/>
      <c r="B157" s="9" t="n"/>
      <c r="C157" s="18">
        <f>IF(B157="","",IFERROR(VLOOKUP(B157,Colaboradores!$A$2:$D$101,2,FALSE),"ID no encontrado"))</f>
        <v/>
      </c>
      <c r="D157" s="19" t="n"/>
      <c r="E157" s="19" t="n"/>
      <c r="F157" s="19" t="n"/>
      <c r="G157" s="19" t="n"/>
      <c r="H157" s="20">
        <f>IF(OR(D157="",G157=""),"",ROUND((MOD(G157-D157,1)-IF(OR(E157="",F157=""),0,MOD(F157-E157,1)))*24,2))</f>
        <v/>
      </c>
      <c r="I157" s="21">
        <f>IF(A157="","",A157-WEEKDAY(A157,2)+1)</f>
        <v/>
      </c>
      <c r="J157" s="20">
        <f>IF(OR(H157="",Parámetros!$G$6=""),"",MAX(0,H157-Parámetros!$G$6))</f>
        <v/>
      </c>
      <c r="K157" s="9" t="n"/>
      <c r="L157" s="9" t="n"/>
    </row>
    <row r="158">
      <c r="A158" s="17" t="n"/>
      <c r="B158" s="9" t="n"/>
      <c r="C158" s="18">
        <f>IF(B158="","",IFERROR(VLOOKUP(B158,Colaboradores!$A$2:$D$101,2,FALSE),"ID no encontrado"))</f>
        <v/>
      </c>
      <c r="D158" s="19" t="n"/>
      <c r="E158" s="19" t="n"/>
      <c r="F158" s="19" t="n"/>
      <c r="G158" s="19" t="n"/>
      <c r="H158" s="20">
        <f>IF(OR(D158="",G158=""),"",ROUND((MOD(G158-D158,1)-IF(OR(E158="",F158=""),0,MOD(F158-E158,1)))*24,2))</f>
        <v/>
      </c>
      <c r="I158" s="21">
        <f>IF(A158="","",A158-WEEKDAY(A158,2)+1)</f>
        <v/>
      </c>
      <c r="J158" s="20">
        <f>IF(OR(H158="",Parámetros!$G$6=""),"",MAX(0,H158-Parámetros!$G$6))</f>
        <v/>
      </c>
      <c r="K158" s="9" t="n"/>
      <c r="L158" s="9" t="n"/>
    </row>
    <row r="159">
      <c r="A159" s="17" t="n"/>
      <c r="B159" s="9" t="n"/>
      <c r="C159" s="18">
        <f>IF(B159="","",IFERROR(VLOOKUP(B159,Colaboradores!$A$2:$D$101,2,FALSE),"ID no encontrado"))</f>
        <v/>
      </c>
      <c r="D159" s="19" t="n"/>
      <c r="E159" s="19" t="n"/>
      <c r="F159" s="19" t="n"/>
      <c r="G159" s="19" t="n"/>
      <c r="H159" s="20">
        <f>IF(OR(D159="",G159=""),"",ROUND((MOD(G159-D159,1)-IF(OR(E159="",F159=""),0,MOD(F159-E159,1)))*24,2))</f>
        <v/>
      </c>
      <c r="I159" s="21">
        <f>IF(A159="","",A159-WEEKDAY(A159,2)+1)</f>
        <v/>
      </c>
      <c r="J159" s="20">
        <f>IF(OR(H159="",Parámetros!$G$6=""),"",MAX(0,H159-Parámetros!$G$6))</f>
        <v/>
      </c>
      <c r="K159" s="9" t="n"/>
      <c r="L159" s="9" t="n"/>
    </row>
    <row r="160">
      <c r="A160" s="17" t="n"/>
      <c r="B160" s="9" t="n"/>
      <c r="C160" s="18">
        <f>IF(B160="","",IFERROR(VLOOKUP(B160,Colaboradores!$A$2:$D$101,2,FALSE),"ID no encontrado"))</f>
        <v/>
      </c>
      <c r="D160" s="19" t="n"/>
      <c r="E160" s="19" t="n"/>
      <c r="F160" s="19" t="n"/>
      <c r="G160" s="19" t="n"/>
      <c r="H160" s="20">
        <f>IF(OR(D160="",G160=""),"",ROUND((MOD(G160-D160,1)-IF(OR(E160="",F160=""),0,MOD(F160-E160,1)))*24,2))</f>
        <v/>
      </c>
      <c r="I160" s="21">
        <f>IF(A160="","",A160-WEEKDAY(A160,2)+1)</f>
        <v/>
      </c>
      <c r="J160" s="20">
        <f>IF(OR(H160="",Parámetros!$G$6=""),"",MAX(0,H160-Parámetros!$G$6))</f>
        <v/>
      </c>
      <c r="K160" s="9" t="n"/>
      <c r="L160" s="9" t="n"/>
    </row>
    <row r="161">
      <c r="A161" s="17" t="n"/>
      <c r="B161" s="9" t="n"/>
      <c r="C161" s="18">
        <f>IF(B161="","",IFERROR(VLOOKUP(B161,Colaboradores!$A$2:$D$101,2,FALSE),"ID no encontrado"))</f>
        <v/>
      </c>
      <c r="D161" s="19" t="n"/>
      <c r="E161" s="19" t="n"/>
      <c r="F161" s="19" t="n"/>
      <c r="G161" s="19" t="n"/>
      <c r="H161" s="20">
        <f>IF(OR(D161="",G161=""),"",ROUND((MOD(G161-D161,1)-IF(OR(E161="",F161=""),0,MOD(F161-E161,1)))*24,2))</f>
        <v/>
      </c>
      <c r="I161" s="21">
        <f>IF(A161="","",A161-WEEKDAY(A161,2)+1)</f>
        <v/>
      </c>
      <c r="J161" s="20">
        <f>IF(OR(H161="",Parámetros!$G$6=""),"",MAX(0,H161-Parámetros!$G$6))</f>
        <v/>
      </c>
      <c r="K161" s="9" t="n"/>
      <c r="L161" s="9" t="n"/>
    </row>
    <row r="162">
      <c r="A162" s="17" t="n"/>
      <c r="B162" s="9" t="n"/>
      <c r="C162" s="18">
        <f>IF(B162="","",IFERROR(VLOOKUP(B162,Colaboradores!$A$2:$D$101,2,FALSE),"ID no encontrado"))</f>
        <v/>
      </c>
      <c r="D162" s="19" t="n"/>
      <c r="E162" s="19" t="n"/>
      <c r="F162" s="19" t="n"/>
      <c r="G162" s="19" t="n"/>
      <c r="H162" s="20">
        <f>IF(OR(D162="",G162=""),"",ROUND((MOD(G162-D162,1)-IF(OR(E162="",F162=""),0,MOD(F162-E162,1)))*24,2))</f>
        <v/>
      </c>
      <c r="I162" s="21">
        <f>IF(A162="","",A162-WEEKDAY(A162,2)+1)</f>
        <v/>
      </c>
      <c r="J162" s="20">
        <f>IF(OR(H162="",Parámetros!$G$6=""),"",MAX(0,H162-Parámetros!$G$6))</f>
        <v/>
      </c>
      <c r="K162" s="9" t="n"/>
      <c r="L162" s="9" t="n"/>
    </row>
    <row r="163">
      <c r="A163" s="17" t="n"/>
      <c r="B163" s="9" t="n"/>
      <c r="C163" s="18">
        <f>IF(B163="","",IFERROR(VLOOKUP(B163,Colaboradores!$A$2:$D$101,2,FALSE),"ID no encontrado"))</f>
        <v/>
      </c>
      <c r="D163" s="19" t="n"/>
      <c r="E163" s="19" t="n"/>
      <c r="F163" s="19" t="n"/>
      <c r="G163" s="19" t="n"/>
      <c r="H163" s="20">
        <f>IF(OR(D163="",G163=""),"",ROUND((MOD(G163-D163,1)-IF(OR(E163="",F163=""),0,MOD(F163-E163,1)))*24,2))</f>
        <v/>
      </c>
      <c r="I163" s="21">
        <f>IF(A163="","",A163-WEEKDAY(A163,2)+1)</f>
        <v/>
      </c>
      <c r="J163" s="20">
        <f>IF(OR(H163="",Parámetros!$G$6=""),"",MAX(0,H163-Parámetros!$G$6))</f>
        <v/>
      </c>
      <c r="K163" s="9" t="n"/>
      <c r="L163" s="9" t="n"/>
    </row>
    <row r="164">
      <c r="A164" s="17" t="n"/>
      <c r="B164" s="9" t="n"/>
      <c r="C164" s="18">
        <f>IF(B164="","",IFERROR(VLOOKUP(B164,Colaboradores!$A$2:$D$101,2,FALSE),"ID no encontrado"))</f>
        <v/>
      </c>
      <c r="D164" s="19" t="n"/>
      <c r="E164" s="19" t="n"/>
      <c r="F164" s="19" t="n"/>
      <c r="G164" s="19" t="n"/>
      <c r="H164" s="20">
        <f>IF(OR(D164="",G164=""),"",ROUND((MOD(G164-D164,1)-IF(OR(E164="",F164=""),0,MOD(F164-E164,1)))*24,2))</f>
        <v/>
      </c>
      <c r="I164" s="21">
        <f>IF(A164="","",A164-WEEKDAY(A164,2)+1)</f>
        <v/>
      </c>
      <c r="J164" s="20">
        <f>IF(OR(H164="",Parámetros!$G$6=""),"",MAX(0,H164-Parámetros!$G$6))</f>
        <v/>
      </c>
      <c r="K164" s="9" t="n"/>
      <c r="L164" s="9" t="n"/>
    </row>
    <row r="165">
      <c r="A165" s="17" t="n"/>
      <c r="B165" s="9" t="n"/>
      <c r="C165" s="18">
        <f>IF(B165="","",IFERROR(VLOOKUP(B165,Colaboradores!$A$2:$D$101,2,FALSE),"ID no encontrado"))</f>
        <v/>
      </c>
      <c r="D165" s="19" t="n"/>
      <c r="E165" s="19" t="n"/>
      <c r="F165" s="19" t="n"/>
      <c r="G165" s="19" t="n"/>
      <c r="H165" s="20">
        <f>IF(OR(D165="",G165=""),"",ROUND((MOD(G165-D165,1)-IF(OR(E165="",F165=""),0,MOD(F165-E165,1)))*24,2))</f>
        <v/>
      </c>
      <c r="I165" s="21">
        <f>IF(A165="","",A165-WEEKDAY(A165,2)+1)</f>
        <v/>
      </c>
      <c r="J165" s="20">
        <f>IF(OR(H165="",Parámetros!$G$6=""),"",MAX(0,H165-Parámetros!$G$6))</f>
        <v/>
      </c>
      <c r="K165" s="9" t="n"/>
      <c r="L165" s="9" t="n"/>
    </row>
    <row r="166">
      <c r="A166" s="17" t="n"/>
      <c r="B166" s="9" t="n"/>
      <c r="C166" s="18">
        <f>IF(B166="","",IFERROR(VLOOKUP(B166,Colaboradores!$A$2:$D$101,2,FALSE),"ID no encontrado"))</f>
        <v/>
      </c>
      <c r="D166" s="19" t="n"/>
      <c r="E166" s="19" t="n"/>
      <c r="F166" s="19" t="n"/>
      <c r="G166" s="19" t="n"/>
      <c r="H166" s="20">
        <f>IF(OR(D166="",G166=""),"",ROUND((MOD(G166-D166,1)-IF(OR(E166="",F166=""),0,MOD(F166-E166,1)))*24,2))</f>
        <v/>
      </c>
      <c r="I166" s="21">
        <f>IF(A166="","",A166-WEEKDAY(A166,2)+1)</f>
        <v/>
      </c>
      <c r="J166" s="20">
        <f>IF(OR(H166="",Parámetros!$G$6=""),"",MAX(0,H166-Parámetros!$G$6))</f>
        <v/>
      </c>
      <c r="K166" s="9" t="n"/>
      <c r="L166" s="9" t="n"/>
    </row>
    <row r="167">
      <c r="A167" s="17" t="n"/>
      <c r="B167" s="9" t="n"/>
      <c r="C167" s="18">
        <f>IF(B167="","",IFERROR(VLOOKUP(B167,Colaboradores!$A$2:$D$101,2,FALSE),"ID no encontrado"))</f>
        <v/>
      </c>
      <c r="D167" s="19" t="n"/>
      <c r="E167" s="19" t="n"/>
      <c r="F167" s="19" t="n"/>
      <c r="G167" s="19" t="n"/>
      <c r="H167" s="20">
        <f>IF(OR(D167="",G167=""),"",ROUND((MOD(G167-D167,1)-IF(OR(E167="",F167=""),0,MOD(F167-E167,1)))*24,2))</f>
        <v/>
      </c>
      <c r="I167" s="21">
        <f>IF(A167="","",A167-WEEKDAY(A167,2)+1)</f>
        <v/>
      </c>
      <c r="J167" s="20">
        <f>IF(OR(H167="",Parámetros!$G$6=""),"",MAX(0,H167-Parámetros!$G$6))</f>
        <v/>
      </c>
      <c r="K167" s="9" t="n"/>
      <c r="L167" s="9" t="n"/>
    </row>
    <row r="168">
      <c r="A168" s="17" t="n"/>
      <c r="B168" s="9" t="n"/>
      <c r="C168" s="18">
        <f>IF(B168="","",IFERROR(VLOOKUP(B168,Colaboradores!$A$2:$D$101,2,FALSE),"ID no encontrado"))</f>
        <v/>
      </c>
      <c r="D168" s="19" t="n"/>
      <c r="E168" s="19" t="n"/>
      <c r="F168" s="19" t="n"/>
      <c r="G168" s="19" t="n"/>
      <c r="H168" s="20">
        <f>IF(OR(D168="",G168=""),"",ROUND((MOD(G168-D168,1)-IF(OR(E168="",F168=""),0,MOD(F168-E168,1)))*24,2))</f>
        <v/>
      </c>
      <c r="I168" s="21">
        <f>IF(A168="","",A168-WEEKDAY(A168,2)+1)</f>
        <v/>
      </c>
      <c r="J168" s="20">
        <f>IF(OR(H168="",Parámetros!$G$6=""),"",MAX(0,H168-Parámetros!$G$6))</f>
        <v/>
      </c>
      <c r="K168" s="9" t="n"/>
      <c r="L168" s="9" t="n"/>
    </row>
    <row r="169">
      <c r="A169" s="17" t="n"/>
      <c r="B169" s="9" t="n"/>
      <c r="C169" s="18">
        <f>IF(B169="","",IFERROR(VLOOKUP(B169,Colaboradores!$A$2:$D$101,2,FALSE),"ID no encontrado"))</f>
        <v/>
      </c>
      <c r="D169" s="19" t="n"/>
      <c r="E169" s="19" t="n"/>
      <c r="F169" s="19" t="n"/>
      <c r="G169" s="19" t="n"/>
      <c r="H169" s="20">
        <f>IF(OR(D169="",G169=""),"",ROUND((MOD(G169-D169,1)-IF(OR(E169="",F169=""),0,MOD(F169-E169,1)))*24,2))</f>
        <v/>
      </c>
      <c r="I169" s="21">
        <f>IF(A169="","",A169-WEEKDAY(A169,2)+1)</f>
        <v/>
      </c>
      <c r="J169" s="20">
        <f>IF(OR(H169="",Parámetros!$G$6=""),"",MAX(0,H169-Parámetros!$G$6))</f>
        <v/>
      </c>
      <c r="K169" s="9" t="n"/>
      <c r="L169" s="9" t="n"/>
    </row>
    <row r="170">
      <c r="A170" s="17" t="n"/>
      <c r="B170" s="9" t="n"/>
      <c r="C170" s="18">
        <f>IF(B170="","",IFERROR(VLOOKUP(B170,Colaboradores!$A$2:$D$101,2,FALSE),"ID no encontrado"))</f>
        <v/>
      </c>
      <c r="D170" s="19" t="n"/>
      <c r="E170" s="19" t="n"/>
      <c r="F170" s="19" t="n"/>
      <c r="G170" s="19" t="n"/>
      <c r="H170" s="20">
        <f>IF(OR(D170="",G170=""),"",ROUND((MOD(G170-D170,1)-IF(OR(E170="",F170=""),0,MOD(F170-E170,1)))*24,2))</f>
        <v/>
      </c>
      <c r="I170" s="21">
        <f>IF(A170="","",A170-WEEKDAY(A170,2)+1)</f>
        <v/>
      </c>
      <c r="J170" s="20">
        <f>IF(OR(H170="",Parámetros!$G$6=""),"",MAX(0,H170-Parámetros!$G$6))</f>
        <v/>
      </c>
      <c r="K170" s="9" t="n"/>
      <c r="L170" s="9" t="n"/>
    </row>
    <row r="171">
      <c r="A171" s="17" t="n"/>
      <c r="B171" s="9" t="n"/>
      <c r="C171" s="18">
        <f>IF(B171="","",IFERROR(VLOOKUP(B171,Colaboradores!$A$2:$D$101,2,FALSE),"ID no encontrado"))</f>
        <v/>
      </c>
      <c r="D171" s="19" t="n"/>
      <c r="E171" s="19" t="n"/>
      <c r="F171" s="19" t="n"/>
      <c r="G171" s="19" t="n"/>
      <c r="H171" s="20">
        <f>IF(OR(D171="",G171=""),"",ROUND((MOD(G171-D171,1)-IF(OR(E171="",F171=""),0,MOD(F171-E171,1)))*24,2))</f>
        <v/>
      </c>
      <c r="I171" s="21">
        <f>IF(A171="","",A171-WEEKDAY(A171,2)+1)</f>
        <v/>
      </c>
      <c r="J171" s="20">
        <f>IF(OR(H171="",Parámetros!$G$6=""),"",MAX(0,H171-Parámetros!$G$6))</f>
        <v/>
      </c>
      <c r="K171" s="9" t="n"/>
      <c r="L171" s="9" t="n"/>
    </row>
    <row r="172">
      <c r="A172" s="17" t="n"/>
      <c r="B172" s="9" t="n"/>
      <c r="C172" s="18">
        <f>IF(B172="","",IFERROR(VLOOKUP(B172,Colaboradores!$A$2:$D$101,2,FALSE),"ID no encontrado"))</f>
        <v/>
      </c>
      <c r="D172" s="19" t="n"/>
      <c r="E172" s="19" t="n"/>
      <c r="F172" s="19" t="n"/>
      <c r="G172" s="19" t="n"/>
      <c r="H172" s="20">
        <f>IF(OR(D172="",G172=""),"",ROUND((MOD(G172-D172,1)-IF(OR(E172="",F172=""),0,MOD(F172-E172,1)))*24,2))</f>
        <v/>
      </c>
      <c r="I172" s="21">
        <f>IF(A172="","",A172-WEEKDAY(A172,2)+1)</f>
        <v/>
      </c>
      <c r="J172" s="20">
        <f>IF(OR(H172="",Parámetros!$G$6=""),"",MAX(0,H172-Parámetros!$G$6))</f>
        <v/>
      </c>
      <c r="K172" s="9" t="n"/>
      <c r="L172" s="9" t="n"/>
    </row>
    <row r="173">
      <c r="A173" s="17" t="n"/>
      <c r="B173" s="9" t="n"/>
      <c r="C173" s="18">
        <f>IF(B173="","",IFERROR(VLOOKUP(B173,Colaboradores!$A$2:$D$101,2,FALSE),"ID no encontrado"))</f>
        <v/>
      </c>
      <c r="D173" s="19" t="n"/>
      <c r="E173" s="19" t="n"/>
      <c r="F173" s="19" t="n"/>
      <c r="G173" s="19" t="n"/>
      <c r="H173" s="20">
        <f>IF(OR(D173="",G173=""),"",ROUND((MOD(G173-D173,1)-IF(OR(E173="",F173=""),0,MOD(F173-E173,1)))*24,2))</f>
        <v/>
      </c>
      <c r="I173" s="21">
        <f>IF(A173="","",A173-WEEKDAY(A173,2)+1)</f>
        <v/>
      </c>
      <c r="J173" s="20">
        <f>IF(OR(H173="",Parámetros!$G$6=""),"",MAX(0,H173-Parámetros!$G$6))</f>
        <v/>
      </c>
      <c r="K173" s="9" t="n"/>
      <c r="L173" s="9" t="n"/>
    </row>
    <row r="174">
      <c r="A174" s="17" t="n"/>
      <c r="B174" s="9" t="n"/>
      <c r="C174" s="18">
        <f>IF(B174="","",IFERROR(VLOOKUP(B174,Colaboradores!$A$2:$D$101,2,FALSE),"ID no encontrado"))</f>
        <v/>
      </c>
      <c r="D174" s="19" t="n"/>
      <c r="E174" s="19" t="n"/>
      <c r="F174" s="19" t="n"/>
      <c r="G174" s="19" t="n"/>
      <c r="H174" s="20">
        <f>IF(OR(D174="",G174=""),"",ROUND((MOD(G174-D174,1)-IF(OR(E174="",F174=""),0,MOD(F174-E174,1)))*24,2))</f>
        <v/>
      </c>
      <c r="I174" s="21">
        <f>IF(A174="","",A174-WEEKDAY(A174,2)+1)</f>
        <v/>
      </c>
      <c r="J174" s="20">
        <f>IF(OR(H174="",Parámetros!$G$6=""),"",MAX(0,H174-Parámetros!$G$6))</f>
        <v/>
      </c>
      <c r="K174" s="9" t="n"/>
      <c r="L174" s="9" t="n"/>
    </row>
    <row r="175">
      <c r="A175" s="17" t="n"/>
      <c r="B175" s="9" t="n"/>
      <c r="C175" s="18">
        <f>IF(B175="","",IFERROR(VLOOKUP(B175,Colaboradores!$A$2:$D$101,2,FALSE),"ID no encontrado"))</f>
        <v/>
      </c>
      <c r="D175" s="19" t="n"/>
      <c r="E175" s="19" t="n"/>
      <c r="F175" s="19" t="n"/>
      <c r="G175" s="19" t="n"/>
      <c r="H175" s="20">
        <f>IF(OR(D175="",G175=""),"",ROUND((MOD(G175-D175,1)-IF(OR(E175="",F175=""),0,MOD(F175-E175,1)))*24,2))</f>
        <v/>
      </c>
      <c r="I175" s="21">
        <f>IF(A175="","",A175-WEEKDAY(A175,2)+1)</f>
        <v/>
      </c>
      <c r="J175" s="20">
        <f>IF(OR(H175="",Parámetros!$G$6=""),"",MAX(0,H175-Parámetros!$G$6))</f>
        <v/>
      </c>
      <c r="K175" s="9" t="n"/>
      <c r="L175" s="9" t="n"/>
    </row>
    <row r="176">
      <c r="A176" s="17" t="n"/>
      <c r="B176" s="9" t="n"/>
      <c r="C176" s="18">
        <f>IF(B176="","",IFERROR(VLOOKUP(B176,Colaboradores!$A$2:$D$101,2,FALSE),"ID no encontrado"))</f>
        <v/>
      </c>
      <c r="D176" s="19" t="n"/>
      <c r="E176" s="19" t="n"/>
      <c r="F176" s="19" t="n"/>
      <c r="G176" s="19" t="n"/>
      <c r="H176" s="20">
        <f>IF(OR(D176="",G176=""),"",ROUND((MOD(G176-D176,1)-IF(OR(E176="",F176=""),0,MOD(F176-E176,1)))*24,2))</f>
        <v/>
      </c>
      <c r="I176" s="21">
        <f>IF(A176="","",A176-WEEKDAY(A176,2)+1)</f>
        <v/>
      </c>
      <c r="J176" s="20">
        <f>IF(OR(H176="",Parámetros!$G$6=""),"",MAX(0,H176-Parámetros!$G$6))</f>
        <v/>
      </c>
      <c r="K176" s="9" t="n"/>
      <c r="L176" s="9" t="n"/>
    </row>
    <row r="177">
      <c r="A177" s="17" t="n"/>
      <c r="B177" s="9" t="n"/>
      <c r="C177" s="18">
        <f>IF(B177="","",IFERROR(VLOOKUP(B177,Colaboradores!$A$2:$D$101,2,FALSE),"ID no encontrado"))</f>
        <v/>
      </c>
      <c r="D177" s="19" t="n"/>
      <c r="E177" s="19" t="n"/>
      <c r="F177" s="19" t="n"/>
      <c r="G177" s="19" t="n"/>
      <c r="H177" s="20">
        <f>IF(OR(D177="",G177=""),"",ROUND((MOD(G177-D177,1)-IF(OR(E177="",F177=""),0,MOD(F177-E177,1)))*24,2))</f>
        <v/>
      </c>
      <c r="I177" s="21">
        <f>IF(A177="","",A177-WEEKDAY(A177,2)+1)</f>
        <v/>
      </c>
      <c r="J177" s="20">
        <f>IF(OR(H177="",Parámetros!$G$6=""),"",MAX(0,H177-Parámetros!$G$6))</f>
        <v/>
      </c>
      <c r="K177" s="9" t="n"/>
      <c r="L177" s="9" t="n"/>
    </row>
    <row r="178">
      <c r="A178" s="17" t="n"/>
      <c r="B178" s="9" t="n"/>
      <c r="C178" s="18">
        <f>IF(B178="","",IFERROR(VLOOKUP(B178,Colaboradores!$A$2:$D$101,2,FALSE),"ID no encontrado"))</f>
        <v/>
      </c>
      <c r="D178" s="19" t="n"/>
      <c r="E178" s="19" t="n"/>
      <c r="F178" s="19" t="n"/>
      <c r="G178" s="19" t="n"/>
      <c r="H178" s="20">
        <f>IF(OR(D178="",G178=""),"",ROUND((MOD(G178-D178,1)-IF(OR(E178="",F178=""),0,MOD(F178-E178,1)))*24,2))</f>
        <v/>
      </c>
      <c r="I178" s="21">
        <f>IF(A178="","",A178-WEEKDAY(A178,2)+1)</f>
        <v/>
      </c>
      <c r="J178" s="20">
        <f>IF(OR(H178="",Parámetros!$G$6=""),"",MAX(0,H178-Parámetros!$G$6))</f>
        <v/>
      </c>
      <c r="K178" s="9" t="n"/>
      <c r="L178" s="9" t="n"/>
    </row>
    <row r="179">
      <c r="A179" s="17" t="n"/>
      <c r="B179" s="9" t="n"/>
      <c r="C179" s="18">
        <f>IF(B179="","",IFERROR(VLOOKUP(B179,Colaboradores!$A$2:$D$101,2,FALSE),"ID no encontrado"))</f>
        <v/>
      </c>
      <c r="D179" s="19" t="n"/>
      <c r="E179" s="19" t="n"/>
      <c r="F179" s="19" t="n"/>
      <c r="G179" s="19" t="n"/>
      <c r="H179" s="20">
        <f>IF(OR(D179="",G179=""),"",ROUND((MOD(G179-D179,1)-IF(OR(E179="",F179=""),0,MOD(F179-E179,1)))*24,2))</f>
        <v/>
      </c>
      <c r="I179" s="21">
        <f>IF(A179="","",A179-WEEKDAY(A179,2)+1)</f>
        <v/>
      </c>
      <c r="J179" s="20">
        <f>IF(OR(H179="",Parámetros!$G$6=""),"",MAX(0,H179-Parámetros!$G$6))</f>
        <v/>
      </c>
      <c r="K179" s="9" t="n"/>
      <c r="L179" s="9" t="n"/>
    </row>
    <row r="180">
      <c r="A180" s="17" t="n"/>
      <c r="B180" s="9" t="n"/>
      <c r="C180" s="18">
        <f>IF(B180="","",IFERROR(VLOOKUP(B180,Colaboradores!$A$2:$D$101,2,FALSE),"ID no encontrado"))</f>
        <v/>
      </c>
      <c r="D180" s="19" t="n"/>
      <c r="E180" s="19" t="n"/>
      <c r="F180" s="19" t="n"/>
      <c r="G180" s="19" t="n"/>
      <c r="H180" s="20">
        <f>IF(OR(D180="",G180=""),"",ROUND((MOD(G180-D180,1)-IF(OR(E180="",F180=""),0,MOD(F180-E180,1)))*24,2))</f>
        <v/>
      </c>
      <c r="I180" s="21">
        <f>IF(A180="","",A180-WEEKDAY(A180,2)+1)</f>
        <v/>
      </c>
      <c r="J180" s="20">
        <f>IF(OR(H180="",Parámetros!$G$6=""),"",MAX(0,H180-Parámetros!$G$6))</f>
        <v/>
      </c>
      <c r="K180" s="9" t="n"/>
      <c r="L180" s="9" t="n"/>
    </row>
    <row r="181">
      <c r="A181" s="17" t="n"/>
      <c r="B181" s="9" t="n"/>
      <c r="C181" s="18">
        <f>IF(B181="","",IFERROR(VLOOKUP(B181,Colaboradores!$A$2:$D$101,2,FALSE),"ID no encontrado"))</f>
        <v/>
      </c>
      <c r="D181" s="19" t="n"/>
      <c r="E181" s="19" t="n"/>
      <c r="F181" s="19" t="n"/>
      <c r="G181" s="19" t="n"/>
      <c r="H181" s="20">
        <f>IF(OR(D181="",G181=""),"",ROUND((MOD(G181-D181,1)-IF(OR(E181="",F181=""),0,MOD(F181-E181,1)))*24,2))</f>
        <v/>
      </c>
      <c r="I181" s="21">
        <f>IF(A181="","",A181-WEEKDAY(A181,2)+1)</f>
        <v/>
      </c>
      <c r="J181" s="20">
        <f>IF(OR(H181="",Parámetros!$G$6=""),"",MAX(0,H181-Parámetros!$G$6))</f>
        <v/>
      </c>
      <c r="K181" s="9" t="n"/>
      <c r="L181" s="9" t="n"/>
    </row>
    <row r="182">
      <c r="A182" s="17" t="n"/>
      <c r="B182" s="9" t="n"/>
      <c r="C182" s="18">
        <f>IF(B182="","",IFERROR(VLOOKUP(B182,Colaboradores!$A$2:$D$101,2,FALSE),"ID no encontrado"))</f>
        <v/>
      </c>
      <c r="D182" s="19" t="n"/>
      <c r="E182" s="19" t="n"/>
      <c r="F182" s="19" t="n"/>
      <c r="G182" s="19" t="n"/>
      <c r="H182" s="20">
        <f>IF(OR(D182="",G182=""),"",ROUND((MOD(G182-D182,1)-IF(OR(E182="",F182=""),0,MOD(F182-E182,1)))*24,2))</f>
        <v/>
      </c>
      <c r="I182" s="21">
        <f>IF(A182="","",A182-WEEKDAY(A182,2)+1)</f>
        <v/>
      </c>
      <c r="J182" s="20">
        <f>IF(OR(H182="",Parámetros!$G$6=""),"",MAX(0,H182-Parámetros!$G$6))</f>
        <v/>
      </c>
      <c r="K182" s="9" t="n"/>
      <c r="L182" s="9" t="n"/>
    </row>
    <row r="183">
      <c r="A183" s="17" t="n"/>
      <c r="B183" s="9" t="n"/>
      <c r="C183" s="18">
        <f>IF(B183="","",IFERROR(VLOOKUP(B183,Colaboradores!$A$2:$D$101,2,FALSE),"ID no encontrado"))</f>
        <v/>
      </c>
      <c r="D183" s="19" t="n"/>
      <c r="E183" s="19" t="n"/>
      <c r="F183" s="19" t="n"/>
      <c r="G183" s="19" t="n"/>
      <c r="H183" s="20">
        <f>IF(OR(D183="",G183=""),"",ROUND((MOD(G183-D183,1)-IF(OR(E183="",F183=""),0,MOD(F183-E183,1)))*24,2))</f>
        <v/>
      </c>
      <c r="I183" s="21">
        <f>IF(A183="","",A183-WEEKDAY(A183,2)+1)</f>
        <v/>
      </c>
      <c r="J183" s="20">
        <f>IF(OR(H183="",Parámetros!$G$6=""),"",MAX(0,H183-Parámetros!$G$6))</f>
        <v/>
      </c>
      <c r="K183" s="9" t="n"/>
      <c r="L183" s="9" t="n"/>
    </row>
    <row r="184">
      <c r="A184" s="17" t="n"/>
      <c r="B184" s="9" t="n"/>
      <c r="C184" s="18">
        <f>IF(B184="","",IFERROR(VLOOKUP(B184,Colaboradores!$A$2:$D$101,2,FALSE),"ID no encontrado"))</f>
        <v/>
      </c>
      <c r="D184" s="19" t="n"/>
      <c r="E184" s="19" t="n"/>
      <c r="F184" s="19" t="n"/>
      <c r="G184" s="19" t="n"/>
      <c r="H184" s="20">
        <f>IF(OR(D184="",G184=""),"",ROUND((MOD(G184-D184,1)-IF(OR(E184="",F184=""),0,MOD(F184-E184,1)))*24,2))</f>
        <v/>
      </c>
      <c r="I184" s="21">
        <f>IF(A184="","",A184-WEEKDAY(A184,2)+1)</f>
        <v/>
      </c>
      <c r="J184" s="20">
        <f>IF(OR(H184="",Parámetros!$G$6=""),"",MAX(0,H184-Parámetros!$G$6))</f>
        <v/>
      </c>
      <c r="K184" s="9" t="n"/>
      <c r="L184" s="9" t="n"/>
    </row>
    <row r="185">
      <c r="A185" s="17" t="n"/>
      <c r="B185" s="9" t="n"/>
      <c r="C185" s="18">
        <f>IF(B185="","",IFERROR(VLOOKUP(B185,Colaboradores!$A$2:$D$101,2,FALSE),"ID no encontrado"))</f>
        <v/>
      </c>
      <c r="D185" s="19" t="n"/>
      <c r="E185" s="19" t="n"/>
      <c r="F185" s="19" t="n"/>
      <c r="G185" s="19" t="n"/>
      <c r="H185" s="20">
        <f>IF(OR(D185="",G185=""),"",ROUND((MOD(G185-D185,1)-IF(OR(E185="",F185=""),0,MOD(F185-E185,1)))*24,2))</f>
        <v/>
      </c>
      <c r="I185" s="21">
        <f>IF(A185="","",A185-WEEKDAY(A185,2)+1)</f>
        <v/>
      </c>
      <c r="J185" s="20">
        <f>IF(OR(H185="",Parámetros!$G$6=""),"",MAX(0,H185-Parámetros!$G$6))</f>
        <v/>
      </c>
      <c r="K185" s="9" t="n"/>
      <c r="L185" s="9" t="n"/>
    </row>
    <row r="186">
      <c r="A186" s="17" t="n"/>
      <c r="B186" s="9" t="n"/>
      <c r="C186" s="18">
        <f>IF(B186="","",IFERROR(VLOOKUP(B186,Colaboradores!$A$2:$D$101,2,FALSE),"ID no encontrado"))</f>
        <v/>
      </c>
      <c r="D186" s="19" t="n"/>
      <c r="E186" s="19" t="n"/>
      <c r="F186" s="19" t="n"/>
      <c r="G186" s="19" t="n"/>
      <c r="H186" s="20">
        <f>IF(OR(D186="",G186=""),"",ROUND((MOD(G186-D186,1)-IF(OR(E186="",F186=""),0,MOD(F186-E186,1)))*24,2))</f>
        <v/>
      </c>
      <c r="I186" s="21">
        <f>IF(A186="","",A186-WEEKDAY(A186,2)+1)</f>
        <v/>
      </c>
      <c r="J186" s="20">
        <f>IF(OR(H186="",Parámetros!$G$6=""),"",MAX(0,H186-Parámetros!$G$6))</f>
        <v/>
      </c>
      <c r="K186" s="9" t="n"/>
      <c r="L186" s="9" t="n"/>
    </row>
    <row r="187">
      <c r="A187" s="17" t="n"/>
      <c r="B187" s="9" t="n"/>
      <c r="C187" s="18">
        <f>IF(B187="","",IFERROR(VLOOKUP(B187,Colaboradores!$A$2:$D$101,2,FALSE),"ID no encontrado"))</f>
        <v/>
      </c>
      <c r="D187" s="19" t="n"/>
      <c r="E187" s="19" t="n"/>
      <c r="F187" s="19" t="n"/>
      <c r="G187" s="19" t="n"/>
      <c r="H187" s="20">
        <f>IF(OR(D187="",G187=""),"",ROUND((MOD(G187-D187,1)-IF(OR(E187="",F187=""),0,MOD(F187-E187,1)))*24,2))</f>
        <v/>
      </c>
      <c r="I187" s="21">
        <f>IF(A187="","",A187-WEEKDAY(A187,2)+1)</f>
        <v/>
      </c>
      <c r="J187" s="20">
        <f>IF(OR(H187="",Parámetros!$G$6=""),"",MAX(0,H187-Parámetros!$G$6))</f>
        <v/>
      </c>
      <c r="K187" s="9" t="n"/>
      <c r="L187" s="9" t="n"/>
    </row>
    <row r="188">
      <c r="A188" s="17" t="n"/>
      <c r="B188" s="9" t="n"/>
      <c r="C188" s="18">
        <f>IF(B188="","",IFERROR(VLOOKUP(B188,Colaboradores!$A$2:$D$101,2,FALSE),"ID no encontrado"))</f>
        <v/>
      </c>
      <c r="D188" s="19" t="n"/>
      <c r="E188" s="19" t="n"/>
      <c r="F188" s="19" t="n"/>
      <c r="G188" s="19" t="n"/>
      <c r="H188" s="20">
        <f>IF(OR(D188="",G188=""),"",ROUND((MOD(G188-D188,1)-IF(OR(E188="",F188=""),0,MOD(F188-E188,1)))*24,2))</f>
        <v/>
      </c>
      <c r="I188" s="21">
        <f>IF(A188="","",A188-WEEKDAY(A188,2)+1)</f>
        <v/>
      </c>
      <c r="J188" s="20">
        <f>IF(OR(H188="",Parámetros!$G$6=""),"",MAX(0,H188-Parámetros!$G$6))</f>
        <v/>
      </c>
      <c r="K188" s="9" t="n"/>
      <c r="L188" s="9" t="n"/>
    </row>
    <row r="189">
      <c r="A189" s="17" t="n"/>
      <c r="B189" s="9" t="n"/>
      <c r="C189" s="18">
        <f>IF(B189="","",IFERROR(VLOOKUP(B189,Colaboradores!$A$2:$D$101,2,FALSE),"ID no encontrado"))</f>
        <v/>
      </c>
      <c r="D189" s="19" t="n"/>
      <c r="E189" s="19" t="n"/>
      <c r="F189" s="19" t="n"/>
      <c r="G189" s="19" t="n"/>
      <c r="H189" s="20">
        <f>IF(OR(D189="",G189=""),"",ROUND((MOD(G189-D189,1)-IF(OR(E189="",F189=""),0,MOD(F189-E189,1)))*24,2))</f>
        <v/>
      </c>
      <c r="I189" s="21">
        <f>IF(A189="","",A189-WEEKDAY(A189,2)+1)</f>
        <v/>
      </c>
      <c r="J189" s="20">
        <f>IF(OR(H189="",Parámetros!$G$6=""),"",MAX(0,H189-Parámetros!$G$6))</f>
        <v/>
      </c>
      <c r="K189" s="9" t="n"/>
      <c r="L189" s="9" t="n"/>
    </row>
    <row r="190">
      <c r="A190" s="17" t="n"/>
      <c r="B190" s="9" t="n"/>
      <c r="C190" s="18">
        <f>IF(B190="","",IFERROR(VLOOKUP(B190,Colaboradores!$A$2:$D$101,2,FALSE),"ID no encontrado"))</f>
        <v/>
      </c>
      <c r="D190" s="19" t="n"/>
      <c r="E190" s="19" t="n"/>
      <c r="F190" s="19" t="n"/>
      <c r="G190" s="19" t="n"/>
      <c r="H190" s="20">
        <f>IF(OR(D190="",G190=""),"",ROUND((MOD(G190-D190,1)-IF(OR(E190="",F190=""),0,MOD(F190-E190,1)))*24,2))</f>
        <v/>
      </c>
      <c r="I190" s="21">
        <f>IF(A190="","",A190-WEEKDAY(A190,2)+1)</f>
        <v/>
      </c>
      <c r="J190" s="20">
        <f>IF(OR(H190="",Parámetros!$G$6=""),"",MAX(0,H190-Parámetros!$G$6))</f>
        <v/>
      </c>
      <c r="K190" s="9" t="n"/>
      <c r="L190" s="9" t="n"/>
    </row>
    <row r="191">
      <c r="A191" s="17" t="n"/>
      <c r="B191" s="9" t="n"/>
      <c r="C191" s="18">
        <f>IF(B191="","",IFERROR(VLOOKUP(B191,Colaboradores!$A$2:$D$101,2,FALSE),"ID no encontrado"))</f>
        <v/>
      </c>
      <c r="D191" s="19" t="n"/>
      <c r="E191" s="19" t="n"/>
      <c r="F191" s="19" t="n"/>
      <c r="G191" s="19" t="n"/>
      <c r="H191" s="20">
        <f>IF(OR(D191="",G191=""),"",ROUND((MOD(G191-D191,1)-IF(OR(E191="",F191=""),0,MOD(F191-E191,1)))*24,2))</f>
        <v/>
      </c>
      <c r="I191" s="21">
        <f>IF(A191="","",A191-WEEKDAY(A191,2)+1)</f>
        <v/>
      </c>
      <c r="J191" s="20">
        <f>IF(OR(H191="",Parámetros!$G$6=""),"",MAX(0,H191-Parámetros!$G$6))</f>
        <v/>
      </c>
      <c r="K191" s="9" t="n"/>
      <c r="L191" s="9" t="n"/>
    </row>
    <row r="192">
      <c r="A192" s="17" t="n"/>
      <c r="B192" s="9" t="n"/>
      <c r="C192" s="18">
        <f>IF(B192="","",IFERROR(VLOOKUP(B192,Colaboradores!$A$2:$D$101,2,FALSE),"ID no encontrado"))</f>
        <v/>
      </c>
      <c r="D192" s="19" t="n"/>
      <c r="E192" s="19" t="n"/>
      <c r="F192" s="19" t="n"/>
      <c r="G192" s="19" t="n"/>
      <c r="H192" s="20">
        <f>IF(OR(D192="",G192=""),"",ROUND((MOD(G192-D192,1)-IF(OR(E192="",F192=""),0,MOD(F192-E192,1)))*24,2))</f>
        <v/>
      </c>
      <c r="I192" s="21">
        <f>IF(A192="","",A192-WEEKDAY(A192,2)+1)</f>
        <v/>
      </c>
      <c r="J192" s="20">
        <f>IF(OR(H192="",Parámetros!$G$6=""),"",MAX(0,H192-Parámetros!$G$6))</f>
        <v/>
      </c>
      <c r="K192" s="9" t="n"/>
      <c r="L192" s="9" t="n"/>
    </row>
    <row r="193">
      <c r="A193" s="17" t="n"/>
      <c r="B193" s="9" t="n"/>
      <c r="C193" s="18">
        <f>IF(B193="","",IFERROR(VLOOKUP(B193,Colaboradores!$A$2:$D$101,2,FALSE),"ID no encontrado"))</f>
        <v/>
      </c>
      <c r="D193" s="19" t="n"/>
      <c r="E193" s="19" t="n"/>
      <c r="F193" s="19" t="n"/>
      <c r="G193" s="19" t="n"/>
      <c r="H193" s="20">
        <f>IF(OR(D193="",G193=""),"",ROUND((MOD(G193-D193,1)-IF(OR(E193="",F193=""),0,MOD(F193-E193,1)))*24,2))</f>
        <v/>
      </c>
      <c r="I193" s="21">
        <f>IF(A193="","",A193-WEEKDAY(A193,2)+1)</f>
        <v/>
      </c>
      <c r="J193" s="20">
        <f>IF(OR(H193="",Parámetros!$G$6=""),"",MAX(0,H193-Parámetros!$G$6))</f>
        <v/>
      </c>
      <c r="K193" s="9" t="n"/>
      <c r="L193" s="9" t="n"/>
    </row>
    <row r="194">
      <c r="A194" s="17" t="n"/>
      <c r="B194" s="9" t="n"/>
      <c r="C194" s="18">
        <f>IF(B194="","",IFERROR(VLOOKUP(B194,Colaboradores!$A$2:$D$101,2,FALSE),"ID no encontrado"))</f>
        <v/>
      </c>
      <c r="D194" s="19" t="n"/>
      <c r="E194" s="19" t="n"/>
      <c r="F194" s="19" t="n"/>
      <c r="G194" s="19" t="n"/>
      <c r="H194" s="20">
        <f>IF(OR(D194="",G194=""),"",ROUND((MOD(G194-D194,1)-IF(OR(E194="",F194=""),0,MOD(F194-E194,1)))*24,2))</f>
        <v/>
      </c>
      <c r="I194" s="21">
        <f>IF(A194="","",A194-WEEKDAY(A194,2)+1)</f>
        <v/>
      </c>
      <c r="J194" s="20">
        <f>IF(OR(H194="",Parámetros!$G$6=""),"",MAX(0,H194-Parámetros!$G$6))</f>
        <v/>
      </c>
      <c r="K194" s="9" t="n"/>
      <c r="L194" s="9" t="n"/>
    </row>
    <row r="195">
      <c r="A195" s="17" t="n"/>
      <c r="B195" s="9" t="n"/>
      <c r="C195" s="18">
        <f>IF(B195="","",IFERROR(VLOOKUP(B195,Colaboradores!$A$2:$D$101,2,FALSE),"ID no encontrado"))</f>
        <v/>
      </c>
      <c r="D195" s="19" t="n"/>
      <c r="E195" s="19" t="n"/>
      <c r="F195" s="19" t="n"/>
      <c r="G195" s="19" t="n"/>
      <c r="H195" s="20">
        <f>IF(OR(D195="",G195=""),"",ROUND((MOD(G195-D195,1)-IF(OR(E195="",F195=""),0,MOD(F195-E195,1)))*24,2))</f>
        <v/>
      </c>
      <c r="I195" s="21">
        <f>IF(A195="","",A195-WEEKDAY(A195,2)+1)</f>
        <v/>
      </c>
      <c r="J195" s="20">
        <f>IF(OR(H195="",Parámetros!$G$6=""),"",MAX(0,H195-Parámetros!$G$6))</f>
        <v/>
      </c>
      <c r="K195" s="9" t="n"/>
      <c r="L195" s="9" t="n"/>
    </row>
    <row r="196">
      <c r="A196" s="17" t="n"/>
      <c r="B196" s="9" t="n"/>
      <c r="C196" s="18">
        <f>IF(B196="","",IFERROR(VLOOKUP(B196,Colaboradores!$A$2:$D$101,2,FALSE),"ID no encontrado"))</f>
        <v/>
      </c>
      <c r="D196" s="19" t="n"/>
      <c r="E196" s="19" t="n"/>
      <c r="F196" s="19" t="n"/>
      <c r="G196" s="19" t="n"/>
      <c r="H196" s="20">
        <f>IF(OR(D196="",G196=""),"",ROUND((MOD(G196-D196,1)-IF(OR(E196="",F196=""),0,MOD(F196-E196,1)))*24,2))</f>
        <v/>
      </c>
      <c r="I196" s="21">
        <f>IF(A196="","",A196-WEEKDAY(A196,2)+1)</f>
        <v/>
      </c>
      <c r="J196" s="20">
        <f>IF(OR(H196="",Parámetros!$G$6=""),"",MAX(0,H196-Parámetros!$G$6))</f>
        <v/>
      </c>
      <c r="K196" s="9" t="n"/>
      <c r="L196" s="9" t="n"/>
    </row>
    <row r="197">
      <c r="A197" s="17" t="n"/>
      <c r="B197" s="9" t="n"/>
      <c r="C197" s="18">
        <f>IF(B197="","",IFERROR(VLOOKUP(B197,Colaboradores!$A$2:$D$101,2,FALSE),"ID no encontrado"))</f>
        <v/>
      </c>
      <c r="D197" s="19" t="n"/>
      <c r="E197" s="19" t="n"/>
      <c r="F197" s="19" t="n"/>
      <c r="G197" s="19" t="n"/>
      <c r="H197" s="20">
        <f>IF(OR(D197="",G197=""),"",ROUND((MOD(G197-D197,1)-IF(OR(E197="",F197=""),0,MOD(F197-E197,1)))*24,2))</f>
        <v/>
      </c>
      <c r="I197" s="21">
        <f>IF(A197="","",A197-WEEKDAY(A197,2)+1)</f>
        <v/>
      </c>
      <c r="J197" s="20">
        <f>IF(OR(H197="",Parámetros!$G$6=""),"",MAX(0,H197-Parámetros!$G$6))</f>
        <v/>
      </c>
      <c r="K197" s="9" t="n"/>
      <c r="L197" s="9" t="n"/>
    </row>
    <row r="198">
      <c r="A198" s="17" t="n"/>
      <c r="B198" s="9" t="n"/>
      <c r="C198" s="18">
        <f>IF(B198="","",IFERROR(VLOOKUP(B198,Colaboradores!$A$2:$D$101,2,FALSE),"ID no encontrado"))</f>
        <v/>
      </c>
      <c r="D198" s="19" t="n"/>
      <c r="E198" s="19" t="n"/>
      <c r="F198" s="19" t="n"/>
      <c r="G198" s="19" t="n"/>
      <c r="H198" s="20">
        <f>IF(OR(D198="",G198=""),"",ROUND((MOD(G198-D198,1)-IF(OR(E198="",F198=""),0,MOD(F198-E198,1)))*24,2))</f>
        <v/>
      </c>
      <c r="I198" s="21">
        <f>IF(A198="","",A198-WEEKDAY(A198,2)+1)</f>
        <v/>
      </c>
      <c r="J198" s="20">
        <f>IF(OR(H198="",Parámetros!$G$6=""),"",MAX(0,H198-Parámetros!$G$6))</f>
        <v/>
      </c>
      <c r="K198" s="9" t="n"/>
      <c r="L198" s="9" t="n"/>
    </row>
    <row r="199">
      <c r="A199" s="17" t="n"/>
      <c r="B199" s="9" t="n"/>
      <c r="C199" s="18">
        <f>IF(B199="","",IFERROR(VLOOKUP(B199,Colaboradores!$A$2:$D$101,2,FALSE),"ID no encontrado"))</f>
        <v/>
      </c>
      <c r="D199" s="19" t="n"/>
      <c r="E199" s="19" t="n"/>
      <c r="F199" s="19" t="n"/>
      <c r="G199" s="19" t="n"/>
      <c r="H199" s="20">
        <f>IF(OR(D199="",G199=""),"",ROUND((MOD(G199-D199,1)-IF(OR(E199="",F199=""),0,MOD(F199-E199,1)))*24,2))</f>
        <v/>
      </c>
      <c r="I199" s="21">
        <f>IF(A199="","",A199-WEEKDAY(A199,2)+1)</f>
        <v/>
      </c>
      <c r="J199" s="20">
        <f>IF(OR(H199="",Parámetros!$G$6=""),"",MAX(0,H199-Parámetros!$G$6))</f>
        <v/>
      </c>
      <c r="K199" s="9" t="n"/>
      <c r="L199" s="9" t="n"/>
    </row>
    <row r="200">
      <c r="A200" s="17" t="n"/>
      <c r="B200" s="9" t="n"/>
      <c r="C200" s="18">
        <f>IF(B200="","",IFERROR(VLOOKUP(B200,Colaboradores!$A$2:$D$101,2,FALSE),"ID no encontrado"))</f>
        <v/>
      </c>
      <c r="D200" s="19" t="n"/>
      <c r="E200" s="19" t="n"/>
      <c r="F200" s="19" t="n"/>
      <c r="G200" s="19" t="n"/>
      <c r="H200" s="20">
        <f>IF(OR(D200="",G200=""),"",ROUND((MOD(G200-D200,1)-IF(OR(E200="",F200=""),0,MOD(F200-E200,1)))*24,2))</f>
        <v/>
      </c>
      <c r="I200" s="21">
        <f>IF(A200="","",A200-WEEKDAY(A200,2)+1)</f>
        <v/>
      </c>
      <c r="J200" s="20">
        <f>IF(OR(H200="",Parámetros!$G$6=""),"",MAX(0,H200-Parámetros!$G$6))</f>
        <v/>
      </c>
      <c r="K200" s="9" t="n"/>
      <c r="L200" s="9" t="n"/>
    </row>
    <row r="201">
      <c r="A201" s="17" t="n"/>
      <c r="B201" s="9" t="n"/>
      <c r="C201" s="18">
        <f>IF(B201="","",IFERROR(VLOOKUP(B201,Colaboradores!$A$2:$D$101,2,FALSE),"ID no encontrado"))</f>
        <v/>
      </c>
      <c r="D201" s="19" t="n"/>
      <c r="E201" s="19" t="n"/>
      <c r="F201" s="19" t="n"/>
      <c r="G201" s="19" t="n"/>
      <c r="H201" s="20">
        <f>IF(OR(D201="",G201=""),"",ROUND((MOD(G201-D201,1)-IF(OR(E201="",F201=""),0,MOD(F201-E201,1)))*24,2))</f>
        <v/>
      </c>
      <c r="I201" s="21">
        <f>IF(A201="","",A201-WEEKDAY(A201,2)+1)</f>
        <v/>
      </c>
      <c r="J201" s="20">
        <f>IF(OR(H201="",Parámetros!$G$6=""),"",MAX(0,H201-Parámetros!$G$6))</f>
        <v/>
      </c>
      <c r="K201" s="9" t="n"/>
      <c r="L201" s="9" t="n"/>
    </row>
    <row r="202">
      <c r="A202" s="17" t="n"/>
      <c r="B202" s="9" t="n"/>
      <c r="C202" s="18">
        <f>IF(B202="","",IFERROR(VLOOKUP(B202,Colaboradores!$A$2:$D$101,2,FALSE),"ID no encontrado"))</f>
        <v/>
      </c>
      <c r="D202" s="19" t="n"/>
      <c r="E202" s="19" t="n"/>
      <c r="F202" s="19" t="n"/>
      <c r="G202" s="19" t="n"/>
      <c r="H202" s="20">
        <f>IF(OR(D202="",G202=""),"",ROUND((MOD(G202-D202,1)-IF(OR(E202="",F202=""),0,MOD(F202-E202,1)))*24,2))</f>
        <v/>
      </c>
      <c r="I202" s="21">
        <f>IF(A202="","",A202-WEEKDAY(A202,2)+1)</f>
        <v/>
      </c>
      <c r="J202" s="20">
        <f>IF(OR(H202="",Parámetros!$G$6=""),"",MAX(0,H202-Parámetros!$G$6))</f>
        <v/>
      </c>
      <c r="K202" s="9" t="n"/>
      <c r="L202" s="9" t="n"/>
    </row>
    <row r="203">
      <c r="A203" s="17" t="n"/>
      <c r="B203" s="9" t="n"/>
      <c r="C203" s="18">
        <f>IF(B203="","",IFERROR(VLOOKUP(B203,Colaboradores!$A$2:$D$101,2,FALSE),"ID no encontrado"))</f>
        <v/>
      </c>
      <c r="D203" s="19" t="n"/>
      <c r="E203" s="19" t="n"/>
      <c r="F203" s="19" t="n"/>
      <c r="G203" s="19" t="n"/>
      <c r="H203" s="20">
        <f>IF(OR(D203="",G203=""),"",ROUND((MOD(G203-D203,1)-IF(OR(E203="",F203=""),0,MOD(F203-E203,1)))*24,2))</f>
        <v/>
      </c>
      <c r="I203" s="21">
        <f>IF(A203="","",A203-WEEKDAY(A203,2)+1)</f>
        <v/>
      </c>
      <c r="J203" s="20">
        <f>IF(OR(H203="",Parámetros!$G$6=""),"",MAX(0,H203-Parámetros!$G$6))</f>
        <v/>
      </c>
      <c r="K203" s="9" t="n"/>
      <c r="L203" s="9" t="n"/>
    </row>
    <row r="204">
      <c r="A204" s="17" t="n"/>
      <c r="B204" s="9" t="n"/>
      <c r="C204" s="18">
        <f>IF(B204="","",IFERROR(VLOOKUP(B204,Colaboradores!$A$2:$D$101,2,FALSE),"ID no encontrado"))</f>
        <v/>
      </c>
      <c r="D204" s="19" t="n"/>
      <c r="E204" s="19" t="n"/>
      <c r="F204" s="19" t="n"/>
      <c r="G204" s="19" t="n"/>
      <c r="H204" s="20">
        <f>IF(OR(D204="",G204=""),"",ROUND((MOD(G204-D204,1)-IF(OR(E204="",F204=""),0,MOD(F204-E204,1)))*24,2))</f>
        <v/>
      </c>
      <c r="I204" s="21">
        <f>IF(A204="","",A204-WEEKDAY(A204,2)+1)</f>
        <v/>
      </c>
      <c r="J204" s="20">
        <f>IF(OR(H204="",Parámetros!$G$6=""),"",MAX(0,H204-Parámetros!$G$6))</f>
        <v/>
      </c>
      <c r="K204" s="9" t="n"/>
      <c r="L204" s="9" t="n"/>
    </row>
    <row r="205">
      <c r="A205" s="17" t="n"/>
      <c r="B205" s="9" t="n"/>
      <c r="C205" s="18">
        <f>IF(B205="","",IFERROR(VLOOKUP(B205,Colaboradores!$A$2:$D$101,2,FALSE),"ID no encontrado"))</f>
        <v/>
      </c>
      <c r="D205" s="19" t="n"/>
      <c r="E205" s="19" t="n"/>
      <c r="F205" s="19" t="n"/>
      <c r="G205" s="19" t="n"/>
      <c r="H205" s="20">
        <f>IF(OR(D205="",G205=""),"",ROUND((MOD(G205-D205,1)-IF(OR(E205="",F205=""),0,MOD(F205-E205,1)))*24,2))</f>
        <v/>
      </c>
      <c r="I205" s="21">
        <f>IF(A205="","",A205-WEEKDAY(A205,2)+1)</f>
        <v/>
      </c>
      <c r="J205" s="20">
        <f>IF(OR(H205="",Parámetros!$G$6=""),"",MAX(0,H205-Parámetros!$G$6))</f>
        <v/>
      </c>
      <c r="K205" s="9" t="n"/>
      <c r="L205" s="9" t="n"/>
    </row>
    <row r="206">
      <c r="A206" s="17" t="n"/>
      <c r="B206" s="9" t="n"/>
      <c r="C206" s="18">
        <f>IF(B206="","",IFERROR(VLOOKUP(B206,Colaboradores!$A$2:$D$101,2,FALSE),"ID no encontrado"))</f>
        <v/>
      </c>
      <c r="D206" s="19" t="n"/>
      <c r="E206" s="19" t="n"/>
      <c r="F206" s="19" t="n"/>
      <c r="G206" s="19" t="n"/>
      <c r="H206" s="20">
        <f>IF(OR(D206="",G206=""),"",ROUND((MOD(G206-D206,1)-IF(OR(E206="",F206=""),0,MOD(F206-E206,1)))*24,2))</f>
        <v/>
      </c>
      <c r="I206" s="21">
        <f>IF(A206="","",A206-WEEKDAY(A206,2)+1)</f>
        <v/>
      </c>
      <c r="J206" s="20">
        <f>IF(OR(H206="",Parámetros!$G$6=""),"",MAX(0,H206-Parámetros!$G$6))</f>
        <v/>
      </c>
      <c r="K206" s="9" t="n"/>
      <c r="L206" s="9" t="n"/>
    </row>
    <row r="207">
      <c r="A207" s="17" t="n"/>
      <c r="B207" s="9" t="n"/>
      <c r="C207" s="18">
        <f>IF(B207="","",IFERROR(VLOOKUP(B207,Colaboradores!$A$2:$D$101,2,FALSE),"ID no encontrado"))</f>
        <v/>
      </c>
      <c r="D207" s="19" t="n"/>
      <c r="E207" s="19" t="n"/>
      <c r="F207" s="19" t="n"/>
      <c r="G207" s="19" t="n"/>
      <c r="H207" s="20">
        <f>IF(OR(D207="",G207=""),"",ROUND((MOD(G207-D207,1)-IF(OR(E207="",F207=""),0,MOD(F207-E207,1)))*24,2))</f>
        <v/>
      </c>
      <c r="I207" s="21">
        <f>IF(A207="","",A207-WEEKDAY(A207,2)+1)</f>
        <v/>
      </c>
      <c r="J207" s="20">
        <f>IF(OR(H207="",Parámetros!$G$6=""),"",MAX(0,H207-Parámetros!$G$6))</f>
        <v/>
      </c>
      <c r="K207" s="9" t="n"/>
      <c r="L207" s="9" t="n"/>
    </row>
    <row r="208">
      <c r="A208" s="17" t="n"/>
      <c r="B208" s="9" t="n"/>
      <c r="C208" s="18">
        <f>IF(B208="","",IFERROR(VLOOKUP(B208,Colaboradores!$A$2:$D$101,2,FALSE),"ID no encontrado"))</f>
        <v/>
      </c>
      <c r="D208" s="19" t="n"/>
      <c r="E208" s="19" t="n"/>
      <c r="F208" s="19" t="n"/>
      <c r="G208" s="19" t="n"/>
      <c r="H208" s="20">
        <f>IF(OR(D208="",G208=""),"",ROUND((MOD(G208-D208,1)-IF(OR(E208="",F208=""),0,MOD(F208-E208,1)))*24,2))</f>
        <v/>
      </c>
      <c r="I208" s="21">
        <f>IF(A208="","",A208-WEEKDAY(A208,2)+1)</f>
        <v/>
      </c>
      <c r="J208" s="20">
        <f>IF(OR(H208="",Parámetros!$G$6=""),"",MAX(0,H208-Parámetros!$G$6))</f>
        <v/>
      </c>
      <c r="K208" s="9" t="n"/>
      <c r="L208" s="9" t="n"/>
    </row>
    <row r="209">
      <c r="A209" s="17" t="n"/>
      <c r="B209" s="9" t="n"/>
      <c r="C209" s="18">
        <f>IF(B209="","",IFERROR(VLOOKUP(B209,Colaboradores!$A$2:$D$101,2,FALSE),"ID no encontrado"))</f>
        <v/>
      </c>
      <c r="D209" s="19" t="n"/>
      <c r="E209" s="19" t="n"/>
      <c r="F209" s="19" t="n"/>
      <c r="G209" s="19" t="n"/>
      <c r="H209" s="20">
        <f>IF(OR(D209="",G209=""),"",ROUND((MOD(G209-D209,1)-IF(OR(E209="",F209=""),0,MOD(F209-E209,1)))*24,2))</f>
        <v/>
      </c>
      <c r="I209" s="21">
        <f>IF(A209="","",A209-WEEKDAY(A209,2)+1)</f>
        <v/>
      </c>
      <c r="J209" s="20">
        <f>IF(OR(H209="",Parámetros!$G$6=""),"",MAX(0,H209-Parámetros!$G$6))</f>
        <v/>
      </c>
      <c r="K209" s="9" t="n"/>
      <c r="L209" s="9" t="n"/>
    </row>
    <row r="210">
      <c r="A210" s="17" t="n"/>
      <c r="B210" s="9" t="n"/>
      <c r="C210" s="18">
        <f>IF(B210="","",IFERROR(VLOOKUP(B210,Colaboradores!$A$2:$D$101,2,FALSE),"ID no encontrado"))</f>
        <v/>
      </c>
      <c r="D210" s="19" t="n"/>
      <c r="E210" s="19" t="n"/>
      <c r="F210" s="19" t="n"/>
      <c r="G210" s="19" t="n"/>
      <c r="H210" s="20">
        <f>IF(OR(D210="",G210=""),"",ROUND((MOD(G210-D210,1)-IF(OR(E210="",F210=""),0,MOD(F210-E210,1)))*24,2))</f>
        <v/>
      </c>
      <c r="I210" s="21">
        <f>IF(A210="","",A210-WEEKDAY(A210,2)+1)</f>
        <v/>
      </c>
      <c r="J210" s="20">
        <f>IF(OR(H210="",Parámetros!$G$6=""),"",MAX(0,H210-Parámetros!$G$6))</f>
        <v/>
      </c>
      <c r="K210" s="9" t="n"/>
      <c r="L210" s="9" t="n"/>
    </row>
    <row r="211">
      <c r="A211" s="17" t="n"/>
      <c r="B211" s="9" t="n"/>
      <c r="C211" s="18">
        <f>IF(B211="","",IFERROR(VLOOKUP(B211,Colaboradores!$A$2:$D$101,2,FALSE),"ID no encontrado"))</f>
        <v/>
      </c>
      <c r="D211" s="19" t="n"/>
      <c r="E211" s="19" t="n"/>
      <c r="F211" s="19" t="n"/>
      <c r="G211" s="19" t="n"/>
      <c r="H211" s="20">
        <f>IF(OR(D211="",G211=""),"",ROUND((MOD(G211-D211,1)-IF(OR(E211="",F211=""),0,MOD(F211-E211,1)))*24,2))</f>
        <v/>
      </c>
      <c r="I211" s="21">
        <f>IF(A211="","",A211-WEEKDAY(A211,2)+1)</f>
        <v/>
      </c>
      <c r="J211" s="20">
        <f>IF(OR(H211="",Parámetros!$G$6=""),"",MAX(0,H211-Parámetros!$G$6))</f>
        <v/>
      </c>
      <c r="K211" s="9" t="n"/>
      <c r="L211" s="9" t="n"/>
    </row>
    <row r="212">
      <c r="A212" s="17" t="n"/>
      <c r="B212" s="9" t="n"/>
      <c r="C212" s="18">
        <f>IF(B212="","",IFERROR(VLOOKUP(B212,Colaboradores!$A$2:$D$101,2,FALSE),"ID no encontrado"))</f>
        <v/>
      </c>
      <c r="D212" s="19" t="n"/>
      <c r="E212" s="19" t="n"/>
      <c r="F212" s="19" t="n"/>
      <c r="G212" s="19" t="n"/>
      <c r="H212" s="20">
        <f>IF(OR(D212="",G212=""),"",ROUND((MOD(G212-D212,1)-IF(OR(E212="",F212=""),0,MOD(F212-E212,1)))*24,2))</f>
        <v/>
      </c>
      <c r="I212" s="21">
        <f>IF(A212="","",A212-WEEKDAY(A212,2)+1)</f>
        <v/>
      </c>
      <c r="J212" s="20">
        <f>IF(OR(H212="",Parámetros!$G$6=""),"",MAX(0,H212-Parámetros!$G$6))</f>
        <v/>
      </c>
      <c r="K212" s="9" t="n"/>
      <c r="L212" s="9" t="n"/>
    </row>
    <row r="213">
      <c r="A213" s="17" t="n"/>
      <c r="B213" s="9" t="n"/>
      <c r="C213" s="18">
        <f>IF(B213="","",IFERROR(VLOOKUP(B213,Colaboradores!$A$2:$D$101,2,FALSE),"ID no encontrado"))</f>
        <v/>
      </c>
      <c r="D213" s="19" t="n"/>
      <c r="E213" s="19" t="n"/>
      <c r="F213" s="19" t="n"/>
      <c r="G213" s="19" t="n"/>
      <c r="H213" s="20">
        <f>IF(OR(D213="",G213=""),"",ROUND((MOD(G213-D213,1)-IF(OR(E213="",F213=""),0,MOD(F213-E213,1)))*24,2))</f>
        <v/>
      </c>
      <c r="I213" s="21">
        <f>IF(A213="","",A213-WEEKDAY(A213,2)+1)</f>
        <v/>
      </c>
      <c r="J213" s="20">
        <f>IF(OR(H213="",Parámetros!$G$6=""),"",MAX(0,H213-Parámetros!$G$6))</f>
        <v/>
      </c>
      <c r="K213" s="9" t="n"/>
      <c r="L213" s="9" t="n"/>
    </row>
    <row r="214">
      <c r="A214" s="17" t="n"/>
      <c r="B214" s="9" t="n"/>
      <c r="C214" s="18">
        <f>IF(B214="","",IFERROR(VLOOKUP(B214,Colaboradores!$A$2:$D$101,2,FALSE),"ID no encontrado"))</f>
        <v/>
      </c>
      <c r="D214" s="19" t="n"/>
      <c r="E214" s="19" t="n"/>
      <c r="F214" s="19" t="n"/>
      <c r="G214" s="19" t="n"/>
      <c r="H214" s="20">
        <f>IF(OR(D214="",G214=""),"",ROUND((MOD(G214-D214,1)-IF(OR(E214="",F214=""),0,MOD(F214-E214,1)))*24,2))</f>
        <v/>
      </c>
      <c r="I214" s="21">
        <f>IF(A214="","",A214-WEEKDAY(A214,2)+1)</f>
        <v/>
      </c>
      <c r="J214" s="20">
        <f>IF(OR(H214="",Parámetros!$G$6=""),"",MAX(0,H214-Parámetros!$G$6))</f>
        <v/>
      </c>
      <c r="K214" s="9" t="n"/>
      <c r="L214" s="9" t="n"/>
    </row>
    <row r="215">
      <c r="A215" s="17" t="n"/>
      <c r="B215" s="9" t="n"/>
      <c r="C215" s="18">
        <f>IF(B215="","",IFERROR(VLOOKUP(B215,Colaboradores!$A$2:$D$101,2,FALSE),"ID no encontrado"))</f>
        <v/>
      </c>
      <c r="D215" s="19" t="n"/>
      <c r="E215" s="19" t="n"/>
      <c r="F215" s="19" t="n"/>
      <c r="G215" s="19" t="n"/>
      <c r="H215" s="20">
        <f>IF(OR(D215="",G215=""),"",ROUND((MOD(G215-D215,1)-IF(OR(E215="",F215=""),0,MOD(F215-E215,1)))*24,2))</f>
        <v/>
      </c>
      <c r="I215" s="21">
        <f>IF(A215="","",A215-WEEKDAY(A215,2)+1)</f>
        <v/>
      </c>
      <c r="J215" s="20">
        <f>IF(OR(H215="",Parámetros!$G$6=""),"",MAX(0,H215-Parámetros!$G$6))</f>
        <v/>
      </c>
      <c r="K215" s="9" t="n"/>
      <c r="L215" s="9" t="n"/>
    </row>
    <row r="216">
      <c r="A216" s="17" t="n"/>
      <c r="B216" s="9" t="n"/>
      <c r="C216" s="18">
        <f>IF(B216="","",IFERROR(VLOOKUP(B216,Colaboradores!$A$2:$D$101,2,FALSE),"ID no encontrado"))</f>
        <v/>
      </c>
      <c r="D216" s="19" t="n"/>
      <c r="E216" s="19" t="n"/>
      <c r="F216" s="19" t="n"/>
      <c r="G216" s="19" t="n"/>
      <c r="H216" s="20">
        <f>IF(OR(D216="",G216=""),"",ROUND((MOD(G216-D216,1)-IF(OR(E216="",F216=""),0,MOD(F216-E216,1)))*24,2))</f>
        <v/>
      </c>
      <c r="I216" s="21">
        <f>IF(A216="","",A216-WEEKDAY(A216,2)+1)</f>
        <v/>
      </c>
      <c r="J216" s="20">
        <f>IF(OR(H216="",Parámetros!$G$6=""),"",MAX(0,H216-Parámetros!$G$6))</f>
        <v/>
      </c>
      <c r="K216" s="9" t="n"/>
      <c r="L216" s="9" t="n"/>
    </row>
    <row r="217">
      <c r="A217" s="17" t="n"/>
      <c r="B217" s="9" t="n"/>
      <c r="C217" s="18">
        <f>IF(B217="","",IFERROR(VLOOKUP(B217,Colaboradores!$A$2:$D$101,2,FALSE),"ID no encontrado"))</f>
        <v/>
      </c>
      <c r="D217" s="19" t="n"/>
      <c r="E217" s="19" t="n"/>
      <c r="F217" s="19" t="n"/>
      <c r="G217" s="19" t="n"/>
      <c r="H217" s="20">
        <f>IF(OR(D217="",G217=""),"",ROUND((MOD(G217-D217,1)-IF(OR(E217="",F217=""),0,MOD(F217-E217,1)))*24,2))</f>
        <v/>
      </c>
      <c r="I217" s="21">
        <f>IF(A217="","",A217-WEEKDAY(A217,2)+1)</f>
        <v/>
      </c>
      <c r="J217" s="20">
        <f>IF(OR(H217="",Parámetros!$G$6=""),"",MAX(0,H217-Parámetros!$G$6))</f>
        <v/>
      </c>
      <c r="K217" s="9" t="n"/>
      <c r="L217" s="9" t="n"/>
    </row>
    <row r="218">
      <c r="A218" s="17" t="n"/>
      <c r="B218" s="9" t="n"/>
      <c r="C218" s="18">
        <f>IF(B218="","",IFERROR(VLOOKUP(B218,Colaboradores!$A$2:$D$101,2,FALSE),"ID no encontrado"))</f>
        <v/>
      </c>
      <c r="D218" s="19" t="n"/>
      <c r="E218" s="19" t="n"/>
      <c r="F218" s="19" t="n"/>
      <c r="G218" s="19" t="n"/>
      <c r="H218" s="20">
        <f>IF(OR(D218="",G218=""),"",ROUND((MOD(G218-D218,1)-IF(OR(E218="",F218=""),0,MOD(F218-E218,1)))*24,2))</f>
        <v/>
      </c>
      <c r="I218" s="21">
        <f>IF(A218="","",A218-WEEKDAY(A218,2)+1)</f>
        <v/>
      </c>
      <c r="J218" s="20">
        <f>IF(OR(H218="",Parámetros!$G$6=""),"",MAX(0,H218-Parámetros!$G$6))</f>
        <v/>
      </c>
      <c r="K218" s="9" t="n"/>
      <c r="L218" s="9" t="n"/>
    </row>
    <row r="219">
      <c r="A219" s="17" t="n"/>
      <c r="B219" s="9" t="n"/>
      <c r="C219" s="18">
        <f>IF(B219="","",IFERROR(VLOOKUP(B219,Colaboradores!$A$2:$D$101,2,FALSE),"ID no encontrado"))</f>
        <v/>
      </c>
      <c r="D219" s="19" t="n"/>
      <c r="E219" s="19" t="n"/>
      <c r="F219" s="19" t="n"/>
      <c r="G219" s="19" t="n"/>
      <c r="H219" s="20">
        <f>IF(OR(D219="",G219=""),"",ROUND((MOD(G219-D219,1)-IF(OR(E219="",F219=""),0,MOD(F219-E219,1)))*24,2))</f>
        <v/>
      </c>
      <c r="I219" s="21">
        <f>IF(A219="","",A219-WEEKDAY(A219,2)+1)</f>
        <v/>
      </c>
      <c r="J219" s="20">
        <f>IF(OR(H219="",Parámetros!$G$6=""),"",MAX(0,H219-Parámetros!$G$6))</f>
        <v/>
      </c>
      <c r="K219" s="9" t="n"/>
      <c r="L219" s="9" t="n"/>
    </row>
    <row r="220">
      <c r="A220" s="17" t="n"/>
      <c r="B220" s="9" t="n"/>
      <c r="C220" s="18">
        <f>IF(B220="","",IFERROR(VLOOKUP(B220,Colaboradores!$A$2:$D$101,2,FALSE),"ID no encontrado"))</f>
        <v/>
      </c>
      <c r="D220" s="19" t="n"/>
      <c r="E220" s="19" t="n"/>
      <c r="F220" s="19" t="n"/>
      <c r="G220" s="19" t="n"/>
      <c r="H220" s="20">
        <f>IF(OR(D220="",G220=""),"",ROUND((MOD(G220-D220,1)-IF(OR(E220="",F220=""),0,MOD(F220-E220,1)))*24,2))</f>
        <v/>
      </c>
      <c r="I220" s="21">
        <f>IF(A220="","",A220-WEEKDAY(A220,2)+1)</f>
        <v/>
      </c>
      <c r="J220" s="20">
        <f>IF(OR(H220="",Parámetros!$G$6=""),"",MAX(0,H220-Parámetros!$G$6))</f>
        <v/>
      </c>
      <c r="K220" s="9" t="n"/>
      <c r="L220" s="9" t="n"/>
    </row>
    <row r="221">
      <c r="A221" s="17" t="n"/>
      <c r="B221" s="9" t="n"/>
      <c r="C221" s="18">
        <f>IF(B221="","",IFERROR(VLOOKUP(B221,Colaboradores!$A$2:$D$101,2,FALSE),"ID no encontrado"))</f>
        <v/>
      </c>
      <c r="D221" s="19" t="n"/>
      <c r="E221" s="19" t="n"/>
      <c r="F221" s="19" t="n"/>
      <c r="G221" s="19" t="n"/>
      <c r="H221" s="20">
        <f>IF(OR(D221="",G221=""),"",ROUND((MOD(G221-D221,1)-IF(OR(E221="",F221=""),0,MOD(F221-E221,1)))*24,2))</f>
        <v/>
      </c>
      <c r="I221" s="21">
        <f>IF(A221="","",A221-WEEKDAY(A221,2)+1)</f>
        <v/>
      </c>
      <c r="J221" s="20">
        <f>IF(OR(H221="",Parámetros!$G$6=""),"",MAX(0,H221-Parámetros!$G$6))</f>
        <v/>
      </c>
      <c r="K221" s="9" t="n"/>
      <c r="L221" s="9" t="n"/>
    </row>
    <row r="222">
      <c r="A222" s="17" t="n"/>
      <c r="B222" s="9" t="n"/>
      <c r="C222" s="18">
        <f>IF(B222="","",IFERROR(VLOOKUP(B222,Colaboradores!$A$2:$D$101,2,FALSE),"ID no encontrado"))</f>
        <v/>
      </c>
      <c r="D222" s="19" t="n"/>
      <c r="E222" s="19" t="n"/>
      <c r="F222" s="19" t="n"/>
      <c r="G222" s="19" t="n"/>
      <c r="H222" s="20">
        <f>IF(OR(D222="",G222=""),"",ROUND((MOD(G222-D222,1)-IF(OR(E222="",F222=""),0,MOD(F222-E222,1)))*24,2))</f>
        <v/>
      </c>
      <c r="I222" s="21">
        <f>IF(A222="","",A222-WEEKDAY(A222,2)+1)</f>
        <v/>
      </c>
      <c r="J222" s="20">
        <f>IF(OR(H222="",Parámetros!$G$6=""),"",MAX(0,H222-Parámetros!$G$6))</f>
        <v/>
      </c>
      <c r="K222" s="9" t="n"/>
      <c r="L222" s="9" t="n"/>
    </row>
    <row r="223">
      <c r="A223" s="17" t="n"/>
      <c r="B223" s="9" t="n"/>
      <c r="C223" s="18">
        <f>IF(B223="","",IFERROR(VLOOKUP(B223,Colaboradores!$A$2:$D$101,2,FALSE),"ID no encontrado"))</f>
        <v/>
      </c>
      <c r="D223" s="19" t="n"/>
      <c r="E223" s="19" t="n"/>
      <c r="F223" s="19" t="n"/>
      <c r="G223" s="19" t="n"/>
      <c r="H223" s="20">
        <f>IF(OR(D223="",G223=""),"",ROUND((MOD(G223-D223,1)-IF(OR(E223="",F223=""),0,MOD(F223-E223,1)))*24,2))</f>
        <v/>
      </c>
      <c r="I223" s="21">
        <f>IF(A223="","",A223-WEEKDAY(A223,2)+1)</f>
        <v/>
      </c>
      <c r="J223" s="20">
        <f>IF(OR(H223="",Parámetros!$G$6=""),"",MAX(0,H223-Parámetros!$G$6))</f>
        <v/>
      </c>
      <c r="K223" s="9" t="n"/>
      <c r="L223" s="9" t="n"/>
    </row>
    <row r="224">
      <c r="A224" s="17" t="n"/>
      <c r="B224" s="9" t="n"/>
      <c r="C224" s="18">
        <f>IF(B224="","",IFERROR(VLOOKUP(B224,Colaboradores!$A$2:$D$101,2,FALSE),"ID no encontrado"))</f>
        <v/>
      </c>
      <c r="D224" s="19" t="n"/>
      <c r="E224" s="19" t="n"/>
      <c r="F224" s="19" t="n"/>
      <c r="G224" s="19" t="n"/>
      <c r="H224" s="20">
        <f>IF(OR(D224="",G224=""),"",ROUND((MOD(G224-D224,1)-IF(OR(E224="",F224=""),0,MOD(F224-E224,1)))*24,2))</f>
        <v/>
      </c>
      <c r="I224" s="21">
        <f>IF(A224="","",A224-WEEKDAY(A224,2)+1)</f>
        <v/>
      </c>
      <c r="J224" s="20">
        <f>IF(OR(H224="",Parámetros!$G$6=""),"",MAX(0,H224-Parámetros!$G$6))</f>
        <v/>
      </c>
      <c r="K224" s="9" t="n"/>
      <c r="L224" s="9" t="n"/>
    </row>
    <row r="225">
      <c r="A225" s="17" t="n"/>
      <c r="B225" s="9" t="n"/>
      <c r="C225" s="18">
        <f>IF(B225="","",IFERROR(VLOOKUP(B225,Colaboradores!$A$2:$D$101,2,FALSE),"ID no encontrado"))</f>
        <v/>
      </c>
      <c r="D225" s="19" t="n"/>
      <c r="E225" s="19" t="n"/>
      <c r="F225" s="19" t="n"/>
      <c r="G225" s="19" t="n"/>
      <c r="H225" s="20">
        <f>IF(OR(D225="",G225=""),"",ROUND((MOD(G225-D225,1)-IF(OR(E225="",F225=""),0,MOD(F225-E225,1)))*24,2))</f>
        <v/>
      </c>
      <c r="I225" s="21">
        <f>IF(A225="","",A225-WEEKDAY(A225,2)+1)</f>
        <v/>
      </c>
      <c r="J225" s="20">
        <f>IF(OR(H225="",Parámetros!$G$6=""),"",MAX(0,H225-Parámetros!$G$6))</f>
        <v/>
      </c>
      <c r="K225" s="9" t="n"/>
      <c r="L225" s="9" t="n"/>
    </row>
    <row r="226">
      <c r="A226" s="17" t="n"/>
      <c r="B226" s="9" t="n"/>
      <c r="C226" s="18">
        <f>IF(B226="","",IFERROR(VLOOKUP(B226,Colaboradores!$A$2:$D$101,2,FALSE),"ID no encontrado"))</f>
        <v/>
      </c>
      <c r="D226" s="19" t="n"/>
      <c r="E226" s="19" t="n"/>
      <c r="F226" s="19" t="n"/>
      <c r="G226" s="19" t="n"/>
      <c r="H226" s="20">
        <f>IF(OR(D226="",G226=""),"",ROUND((MOD(G226-D226,1)-IF(OR(E226="",F226=""),0,MOD(F226-E226,1)))*24,2))</f>
        <v/>
      </c>
      <c r="I226" s="21">
        <f>IF(A226="","",A226-WEEKDAY(A226,2)+1)</f>
        <v/>
      </c>
      <c r="J226" s="20">
        <f>IF(OR(H226="",Parámetros!$G$6=""),"",MAX(0,H226-Parámetros!$G$6))</f>
        <v/>
      </c>
      <c r="K226" s="9" t="n"/>
      <c r="L226" s="9" t="n"/>
    </row>
    <row r="227">
      <c r="A227" s="17" t="n"/>
      <c r="B227" s="9" t="n"/>
      <c r="C227" s="18">
        <f>IF(B227="","",IFERROR(VLOOKUP(B227,Colaboradores!$A$2:$D$101,2,FALSE),"ID no encontrado"))</f>
        <v/>
      </c>
      <c r="D227" s="19" t="n"/>
      <c r="E227" s="19" t="n"/>
      <c r="F227" s="19" t="n"/>
      <c r="G227" s="19" t="n"/>
      <c r="H227" s="20">
        <f>IF(OR(D227="",G227=""),"",ROUND((MOD(G227-D227,1)-IF(OR(E227="",F227=""),0,MOD(F227-E227,1)))*24,2))</f>
        <v/>
      </c>
      <c r="I227" s="21">
        <f>IF(A227="","",A227-WEEKDAY(A227,2)+1)</f>
        <v/>
      </c>
      <c r="J227" s="20">
        <f>IF(OR(H227="",Parámetros!$G$6=""),"",MAX(0,H227-Parámetros!$G$6))</f>
        <v/>
      </c>
      <c r="K227" s="9" t="n"/>
      <c r="L227" s="9" t="n"/>
    </row>
    <row r="228">
      <c r="A228" s="17" t="n"/>
      <c r="B228" s="9" t="n"/>
      <c r="C228" s="18">
        <f>IF(B228="","",IFERROR(VLOOKUP(B228,Colaboradores!$A$2:$D$101,2,FALSE),"ID no encontrado"))</f>
        <v/>
      </c>
      <c r="D228" s="19" t="n"/>
      <c r="E228" s="19" t="n"/>
      <c r="F228" s="19" t="n"/>
      <c r="G228" s="19" t="n"/>
      <c r="H228" s="20">
        <f>IF(OR(D228="",G228=""),"",ROUND((MOD(G228-D228,1)-IF(OR(E228="",F228=""),0,MOD(F228-E228,1)))*24,2))</f>
        <v/>
      </c>
      <c r="I228" s="21">
        <f>IF(A228="","",A228-WEEKDAY(A228,2)+1)</f>
        <v/>
      </c>
      <c r="J228" s="20">
        <f>IF(OR(H228="",Parámetros!$G$6=""),"",MAX(0,H228-Parámetros!$G$6))</f>
        <v/>
      </c>
      <c r="K228" s="9" t="n"/>
      <c r="L228" s="9" t="n"/>
    </row>
    <row r="229">
      <c r="A229" s="17" t="n"/>
      <c r="B229" s="9" t="n"/>
      <c r="C229" s="18">
        <f>IF(B229="","",IFERROR(VLOOKUP(B229,Colaboradores!$A$2:$D$101,2,FALSE),"ID no encontrado"))</f>
        <v/>
      </c>
      <c r="D229" s="19" t="n"/>
      <c r="E229" s="19" t="n"/>
      <c r="F229" s="19" t="n"/>
      <c r="G229" s="19" t="n"/>
      <c r="H229" s="20">
        <f>IF(OR(D229="",G229=""),"",ROUND((MOD(G229-D229,1)-IF(OR(E229="",F229=""),0,MOD(F229-E229,1)))*24,2))</f>
        <v/>
      </c>
      <c r="I229" s="21">
        <f>IF(A229="","",A229-WEEKDAY(A229,2)+1)</f>
        <v/>
      </c>
      <c r="J229" s="20">
        <f>IF(OR(H229="",Parámetros!$G$6=""),"",MAX(0,H229-Parámetros!$G$6))</f>
        <v/>
      </c>
      <c r="K229" s="9" t="n"/>
      <c r="L229" s="9" t="n"/>
    </row>
    <row r="230">
      <c r="A230" s="17" t="n"/>
      <c r="B230" s="9" t="n"/>
      <c r="C230" s="18">
        <f>IF(B230="","",IFERROR(VLOOKUP(B230,Colaboradores!$A$2:$D$101,2,FALSE),"ID no encontrado"))</f>
        <v/>
      </c>
      <c r="D230" s="19" t="n"/>
      <c r="E230" s="19" t="n"/>
      <c r="F230" s="19" t="n"/>
      <c r="G230" s="19" t="n"/>
      <c r="H230" s="20">
        <f>IF(OR(D230="",G230=""),"",ROUND((MOD(G230-D230,1)-IF(OR(E230="",F230=""),0,MOD(F230-E230,1)))*24,2))</f>
        <v/>
      </c>
      <c r="I230" s="21">
        <f>IF(A230="","",A230-WEEKDAY(A230,2)+1)</f>
        <v/>
      </c>
      <c r="J230" s="20">
        <f>IF(OR(H230="",Parámetros!$G$6=""),"",MAX(0,H230-Parámetros!$G$6))</f>
        <v/>
      </c>
      <c r="K230" s="9" t="n"/>
      <c r="L230" s="9" t="n"/>
    </row>
    <row r="231">
      <c r="A231" s="17" t="n"/>
      <c r="B231" s="9" t="n"/>
      <c r="C231" s="18">
        <f>IF(B231="","",IFERROR(VLOOKUP(B231,Colaboradores!$A$2:$D$101,2,FALSE),"ID no encontrado"))</f>
        <v/>
      </c>
      <c r="D231" s="19" t="n"/>
      <c r="E231" s="19" t="n"/>
      <c r="F231" s="19" t="n"/>
      <c r="G231" s="19" t="n"/>
      <c r="H231" s="20">
        <f>IF(OR(D231="",G231=""),"",ROUND((MOD(G231-D231,1)-IF(OR(E231="",F231=""),0,MOD(F231-E231,1)))*24,2))</f>
        <v/>
      </c>
      <c r="I231" s="21">
        <f>IF(A231="","",A231-WEEKDAY(A231,2)+1)</f>
        <v/>
      </c>
      <c r="J231" s="20">
        <f>IF(OR(H231="",Parámetros!$G$6=""),"",MAX(0,H231-Parámetros!$G$6))</f>
        <v/>
      </c>
      <c r="K231" s="9" t="n"/>
      <c r="L231" s="9" t="n"/>
    </row>
    <row r="232">
      <c r="A232" s="17" t="n"/>
      <c r="B232" s="9" t="n"/>
      <c r="C232" s="18">
        <f>IF(B232="","",IFERROR(VLOOKUP(B232,Colaboradores!$A$2:$D$101,2,FALSE),"ID no encontrado"))</f>
        <v/>
      </c>
      <c r="D232" s="19" t="n"/>
      <c r="E232" s="19" t="n"/>
      <c r="F232" s="19" t="n"/>
      <c r="G232" s="19" t="n"/>
      <c r="H232" s="20">
        <f>IF(OR(D232="",G232=""),"",ROUND((MOD(G232-D232,1)-IF(OR(E232="",F232=""),0,MOD(F232-E232,1)))*24,2))</f>
        <v/>
      </c>
      <c r="I232" s="21">
        <f>IF(A232="","",A232-WEEKDAY(A232,2)+1)</f>
        <v/>
      </c>
      <c r="J232" s="20">
        <f>IF(OR(H232="",Parámetros!$G$6=""),"",MAX(0,H232-Parámetros!$G$6))</f>
        <v/>
      </c>
      <c r="K232" s="9" t="n"/>
      <c r="L232" s="9" t="n"/>
    </row>
    <row r="233">
      <c r="A233" s="17" t="n"/>
      <c r="B233" s="9" t="n"/>
      <c r="C233" s="18">
        <f>IF(B233="","",IFERROR(VLOOKUP(B233,Colaboradores!$A$2:$D$101,2,FALSE),"ID no encontrado"))</f>
        <v/>
      </c>
      <c r="D233" s="19" t="n"/>
      <c r="E233" s="19" t="n"/>
      <c r="F233" s="19" t="n"/>
      <c r="G233" s="19" t="n"/>
      <c r="H233" s="20">
        <f>IF(OR(D233="",G233=""),"",ROUND((MOD(G233-D233,1)-IF(OR(E233="",F233=""),0,MOD(F233-E233,1)))*24,2))</f>
        <v/>
      </c>
      <c r="I233" s="21">
        <f>IF(A233="","",A233-WEEKDAY(A233,2)+1)</f>
        <v/>
      </c>
      <c r="J233" s="20">
        <f>IF(OR(H233="",Parámetros!$G$6=""),"",MAX(0,H233-Parámetros!$G$6))</f>
        <v/>
      </c>
      <c r="K233" s="9" t="n"/>
      <c r="L233" s="9" t="n"/>
    </row>
    <row r="234">
      <c r="A234" s="17" t="n"/>
      <c r="B234" s="9" t="n"/>
      <c r="C234" s="18">
        <f>IF(B234="","",IFERROR(VLOOKUP(B234,Colaboradores!$A$2:$D$101,2,FALSE),"ID no encontrado"))</f>
        <v/>
      </c>
      <c r="D234" s="19" t="n"/>
      <c r="E234" s="19" t="n"/>
      <c r="F234" s="19" t="n"/>
      <c r="G234" s="19" t="n"/>
      <c r="H234" s="20">
        <f>IF(OR(D234="",G234=""),"",ROUND((MOD(G234-D234,1)-IF(OR(E234="",F234=""),0,MOD(F234-E234,1)))*24,2))</f>
        <v/>
      </c>
      <c r="I234" s="21">
        <f>IF(A234="","",A234-WEEKDAY(A234,2)+1)</f>
        <v/>
      </c>
      <c r="J234" s="20">
        <f>IF(OR(H234="",Parámetros!$G$6=""),"",MAX(0,H234-Parámetros!$G$6))</f>
        <v/>
      </c>
      <c r="K234" s="9" t="n"/>
      <c r="L234" s="9" t="n"/>
    </row>
    <row r="235">
      <c r="A235" s="17" t="n"/>
      <c r="B235" s="9" t="n"/>
      <c r="C235" s="18">
        <f>IF(B235="","",IFERROR(VLOOKUP(B235,Colaboradores!$A$2:$D$101,2,FALSE),"ID no encontrado"))</f>
        <v/>
      </c>
      <c r="D235" s="19" t="n"/>
      <c r="E235" s="19" t="n"/>
      <c r="F235" s="19" t="n"/>
      <c r="G235" s="19" t="n"/>
      <c r="H235" s="20">
        <f>IF(OR(D235="",G235=""),"",ROUND((MOD(G235-D235,1)-IF(OR(E235="",F235=""),0,MOD(F235-E235,1)))*24,2))</f>
        <v/>
      </c>
      <c r="I235" s="21">
        <f>IF(A235="","",A235-WEEKDAY(A235,2)+1)</f>
        <v/>
      </c>
      <c r="J235" s="20">
        <f>IF(OR(H235="",Parámetros!$G$6=""),"",MAX(0,H235-Parámetros!$G$6))</f>
        <v/>
      </c>
      <c r="K235" s="9" t="n"/>
      <c r="L235" s="9" t="n"/>
    </row>
    <row r="236">
      <c r="A236" s="17" t="n"/>
      <c r="B236" s="9" t="n"/>
      <c r="C236" s="18">
        <f>IF(B236="","",IFERROR(VLOOKUP(B236,Colaboradores!$A$2:$D$101,2,FALSE),"ID no encontrado"))</f>
        <v/>
      </c>
      <c r="D236" s="19" t="n"/>
      <c r="E236" s="19" t="n"/>
      <c r="F236" s="19" t="n"/>
      <c r="G236" s="19" t="n"/>
      <c r="H236" s="20">
        <f>IF(OR(D236="",G236=""),"",ROUND((MOD(G236-D236,1)-IF(OR(E236="",F236=""),0,MOD(F236-E236,1)))*24,2))</f>
        <v/>
      </c>
      <c r="I236" s="21">
        <f>IF(A236="","",A236-WEEKDAY(A236,2)+1)</f>
        <v/>
      </c>
      <c r="J236" s="20">
        <f>IF(OR(H236="",Parámetros!$G$6=""),"",MAX(0,H236-Parámetros!$G$6))</f>
        <v/>
      </c>
      <c r="K236" s="9" t="n"/>
      <c r="L236" s="9" t="n"/>
    </row>
    <row r="237">
      <c r="A237" s="17" t="n"/>
      <c r="B237" s="9" t="n"/>
      <c r="C237" s="18">
        <f>IF(B237="","",IFERROR(VLOOKUP(B237,Colaboradores!$A$2:$D$101,2,FALSE),"ID no encontrado"))</f>
        <v/>
      </c>
      <c r="D237" s="19" t="n"/>
      <c r="E237" s="19" t="n"/>
      <c r="F237" s="19" t="n"/>
      <c r="G237" s="19" t="n"/>
      <c r="H237" s="20">
        <f>IF(OR(D237="",G237=""),"",ROUND((MOD(G237-D237,1)-IF(OR(E237="",F237=""),0,MOD(F237-E237,1)))*24,2))</f>
        <v/>
      </c>
      <c r="I237" s="21">
        <f>IF(A237="","",A237-WEEKDAY(A237,2)+1)</f>
        <v/>
      </c>
      <c r="J237" s="20">
        <f>IF(OR(H237="",Parámetros!$G$6=""),"",MAX(0,H237-Parámetros!$G$6))</f>
        <v/>
      </c>
      <c r="K237" s="9" t="n"/>
      <c r="L237" s="9" t="n"/>
    </row>
    <row r="238">
      <c r="A238" s="17" t="n"/>
      <c r="B238" s="9" t="n"/>
      <c r="C238" s="18">
        <f>IF(B238="","",IFERROR(VLOOKUP(B238,Colaboradores!$A$2:$D$101,2,FALSE),"ID no encontrado"))</f>
        <v/>
      </c>
      <c r="D238" s="19" t="n"/>
      <c r="E238" s="19" t="n"/>
      <c r="F238" s="19" t="n"/>
      <c r="G238" s="19" t="n"/>
      <c r="H238" s="20">
        <f>IF(OR(D238="",G238=""),"",ROUND((MOD(G238-D238,1)-IF(OR(E238="",F238=""),0,MOD(F238-E238,1)))*24,2))</f>
        <v/>
      </c>
      <c r="I238" s="21">
        <f>IF(A238="","",A238-WEEKDAY(A238,2)+1)</f>
        <v/>
      </c>
      <c r="J238" s="20">
        <f>IF(OR(H238="",Parámetros!$G$6=""),"",MAX(0,H238-Parámetros!$G$6))</f>
        <v/>
      </c>
      <c r="K238" s="9" t="n"/>
      <c r="L238" s="9" t="n"/>
    </row>
    <row r="239">
      <c r="A239" s="17" t="n"/>
      <c r="B239" s="9" t="n"/>
      <c r="C239" s="18">
        <f>IF(B239="","",IFERROR(VLOOKUP(B239,Colaboradores!$A$2:$D$101,2,FALSE),"ID no encontrado"))</f>
        <v/>
      </c>
      <c r="D239" s="19" t="n"/>
      <c r="E239" s="19" t="n"/>
      <c r="F239" s="19" t="n"/>
      <c r="G239" s="19" t="n"/>
      <c r="H239" s="20">
        <f>IF(OR(D239="",G239=""),"",ROUND((MOD(G239-D239,1)-IF(OR(E239="",F239=""),0,MOD(F239-E239,1)))*24,2))</f>
        <v/>
      </c>
      <c r="I239" s="21">
        <f>IF(A239="","",A239-WEEKDAY(A239,2)+1)</f>
        <v/>
      </c>
      <c r="J239" s="20">
        <f>IF(OR(H239="",Parámetros!$G$6=""),"",MAX(0,H239-Parámetros!$G$6))</f>
        <v/>
      </c>
      <c r="K239" s="9" t="n"/>
      <c r="L239" s="9" t="n"/>
    </row>
    <row r="240">
      <c r="A240" s="17" t="n"/>
      <c r="B240" s="9" t="n"/>
      <c r="C240" s="18">
        <f>IF(B240="","",IFERROR(VLOOKUP(B240,Colaboradores!$A$2:$D$101,2,FALSE),"ID no encontrado"))</f>
        <v/>
      </c>
      <c r="D240" s="19" t="n"/>
      <c r="E240" s="19" t="n"/>
      <c r="F240" s="19" t="n"/>
      <c r="G240" s="19" t="n"/>
      <c r="H240" s="20">
        <f>IF(OR(D240="",G240=""),"",ROUND((MOD(G240-D240,1)-IF(OR(E240="",F240=""),0,MOD(F240-E240,1)))*24,2))</f>
        <v/>
      </c>
      <c r="I240" s="21">
        <f>IF(A240="","",A240-WEEKDAY(A240,2)+1)</f>
        <v/>
      </c>
      <c r="J240" s="20">
        <f>IF(OR(H240="",Parámetros!$G$6=""),"",MAX(0,H240-Parámetros!$G$6))</f>
        <v/>
      </c>
      <c r="K240" s="9" t="n"/>
      <c r="L240" s="9" t="n"/>
    </row>
    <row r="241">
      <c r="A241" s="17" t="n"/>
      <c r="B241" s="9" t="n"/>
      <c r="C241" s="18">
        <f>IF(B241="","",IFERROR(VLOOKUP(B241,Colaboradores!$A$2:$D$101,2,FALSE),"ID no encontrado"))</f>
        <v/>
      </c>
      <c r="D241" s="19" t="n"/>
      <c r="E241" s="19" t="n"/>
      <c r="F241" s="19" t="n"/>
      <c r="G241" s="19" t="n"/>
      <c r="H241" s="20">
        <f>IF(OR(D241="",G241=""),"",ROUND((MOD(G241-D241,1)-IF(OR(E241="",F241=""),0,MOD(F241-E241,1)))*24,2))</f>
        <v/>
      </c>
      <c r="I241" s="21">
        <f>IF(A241="","",A241-WEEKDAY(A241,2)+1)</f>
        <v/>
      </c>
      <c r="J241" s="20">
        <f>IF(OR(H241="",Parámetros!$G$6=""),"",MAX(0,H241-Parámetros!$G$6))</f>
        <v/>
      </c>
      <c r="K241" s="9" t="n"/>
      <c r="L241" s="9" t="n"/>
    </row>
    <row r="242">
      <c r="A242" s="17" t="n"/>
      <c r="B242" s="9" t="n"/>
      <c r="C242" s="18">
        <f>IF(B242="","",IFERROR(VLOOKUP(B242,Colaboradores!$A$2:$D$101,2,FALSE),"ID no encontrado"))</f>
        <v/>
      </c>
      <c r="D242" s="19" t="n"/>
      <c r="E242" s="19" t="n"/>
      <c r="F242" s="19" t="n"/>
      <c r="G242" s="19" t="n"/>
      <c r="H242" s="20">
        <f>IF(OR(D242="",G242=""),"",ROUND((MOD(G242-D242,1)-IF(OR(E242="",F242=""),0,MOD(F242-E242,1)))*24,2))</f>
        <v/>
      </c>
      <c r="I242" s="21">
        <f>IF(A242="","",A242-WEEKDAY(A242,2)+1)</f>
        <v/>
      </c>
      <c r="J242" s="20">
        <f>IF(OR(H242="",Parámetros!$G$6=""),"",MAX(0,H242-Parámetros!$G$6))</f>
        <v/>
      </c>
      <c r="K242" s="9" t="n"/>
      <c r="L242" s="9" t="n"/>
    </row>
    <row r="243">
      <c r="A243" s="17" t="n"/>
      <c r="B243" s="9" t="n"/>
      <c r="C243" s="18">
        <f>IF(B243="","",IFERROR(VLOOKUP(B243,Colaboradores!$A$2:$D$101,2,FALSE),"ID no encontrado"))</f>
        <v/>
      </c>
      <c r="D243" s="19" t="n"/>
      <c r="E243" s="19" t="n"/>
      <c r="F243" s="19" t="n"/>
      <c r="G243" s="19" t="n"/>
      <c r="H243" s="20">
        <f>IF(OR(D243="",G243=""),"",ROUND((MOD(G243-D243,1)-IF(OR(E243="",F243=""),0,MOD(F243-E243,1)))*24,2))</f>
        <v/>
      </c>
      <c r="I243" s="21">
        <f>IF(A243="","",A243-WEEKDAY(A243,2)+1)</f>
        <v/>
      </c>
      <c r="J243" s="20">
        <f>IF(OR(H243="",Parámetros!$G$6=""),"",MAX(0,H243-Parámetros!$G$6))</f>
        <v/>
      </c>
      <c r="K243" s="9" t="n"/>
      <c r="L243" s="9" t="n"/>
    </row>
    <row r="244">
      <c r="A244" s="17" t="n"/>
      <c r="B244" s="9" t="n"/>
      <c r="C244" s="18">
        <f>IF(B244="","",IFERROR(VLOOKUP(B244,Colaboradores!$A$2:$D$101,2,FALSE),"ID no encontrado"))</f>
        <v/>
      </c>
      <c r="D244" s="19" t="n"/>
      <c r="E244" s="19" t="n"/>
      <c r="F244" s="19" t="n"/>
      <c r="G244" s="19" t="n"/>
      <c r="H244" s="20">
        <f>IF(OR(D244="",G244=""),"",ROUND((MOD(G244-D244,1)-IF(OR(E244="",F244=""),0,MOD(F244-E244,1)))*24,2))</f>
        <v/>
      </c>
      <c r="I244" s="21">
        <f>IF(A244="","",A244-WEEKDAY(A244,2)+1)</f>
        <v/>
      </c>
      <c r="J244" s="20">
        <f>IF(OR(H244="",Parámetros!$G$6=""),"",MAX(0,H244-Parámetros!$G$6))</f>
        <v/>
      </c>
      <c r="K244" s="9" t="n"/>
      <c r="L244" s="9" t="n"/>
    </row>
    <row r="245">
      <c r="A245" s="17" t="n"/>
      <c r="B245" s="9" t="n"/>
      <c r="C245" s="18">
        <f>IF(B245="","",IFERROR(VLOOKUP(B245,Colaboradores!$A$2:$D$101,2,FALSE),"ID no encontrado"))</f>
        <v/>
      </c>
      <c r="D245" s="19" t="n"/>
      <c r="E245" s="19" t="n"/>
      <c r="F245" s="19" t="n"/>
      <c r="G245" s="19" t="n"/>
      <c r="H245" s="20">
        <f>IF(OR(D245="",G245=""),"",ROUND((MOD(G245-D245,1)-IF(OR(E245="",F245=""),0,MOD(F245-E245,1)))*24,2))</f>
        <v/>
      </c>
      <c r="I245" s="21">
        <f>IF(A245="","",A245-WEEKDAY(A245,2)+1)</f>
        <v/>
      </c>
      <c r="J245" s="20">
        <f>IF(OR(H245="",Parámetros!$G$6=""),"",MAX(0,H245-Parámetros!$G$6))</f>
        <v/>
      </c>
      <c r="K245" s="9" t="n"/>
      <c r="L245" s="9" t="n"/>
    </row>
    <row r="246">
      <c r="A246" s="17" t="n"/>
      <c r="B246" s="9" t="n"/>
      <c r="C246" s="18">
        <f>IF(B246="","",IFERROR(VLOOKUP(B246,Colaboradores!$A$2:$D$101,2,FALSE),"ID no encontrado"))</f>
        <v/>
      </c>
      <c r="D246" s="19" t="n"/>
      <c r="E246" s="19" t="n"/>
      <c r="F246" s="19" t="n"/>
      <c r="G246" s="19" t="n"/>
      <c r="H246" s="20">
        <f>IF(OR(D246="",G246=""),"",ROUND((MOD(G246-D246,1)-IF(OR(E246="",F246=""),0,MOD(F246-E246,1)))*24,2))</f>
        <v/>
      </c>
      <c r="I246" s="21">
        <f>IF(A246="","",A246-WEEKDAY(A246,2)+1)</f>
        <v/>
      </c>
      <c r="J246" s="20">
        <f>IF(OR(H246="",Parámetros!$G$6=""),"",MAX(0,H246-Parámetros!$G$6))</f>
        <v/>
      </c>
      <c r="K246" s="9" t="n"/>
      <c r="L246" s="9" t="n"/>
    </row>
    <row r="247">
      <c r="A247" s="17" t="n"/>
      <c r="B247" s="9" t="n"/>
      <c r="C247" s="18">
        <f>IF(B247="","",IFERROR(VLOOKUP(B247,Colaboradores!$A$2:$D$101,2,FALSE),"ID no encontrado"))</f>
        <v/>
      </c>
      <c r="D247" s="19" t="n"/>
      <c r="E247" s="19" t="n"/>
      <c r="F247" s="19" t="n"/>
      <c r="G247" s="19" t="n"/>
      <c r="H247" s="20">
        <f>IF(OR(D247="",G247=""),"",ROUND((MOD(G247-D247,1)-IF(OR(E247="",F247=""),0,MOD(F247-E247,1)))*24,2))</f>
        <v/>
      </c>
      <c r="I247" s="21">
        <f>IF(A247="","",A247-WEEKDAY(A247,2)+1)</f>
        <v/>
      </c>
      <c r="J247" s="20">
        <f>IF(OR(H247="",Parámetros!$G$6=""),"",MAX(0,H247-Parámetros!$G$6))</f>
        <v/>
      </c>
      <c r="K247" s="9" t="n"/>
      <c r="L247" s="9" t="n"/>
    </row>
    <row r="248">
      <c r="A248" s="17" t="n"/>
      <c r="B248" s="9" t="n"/>
      <c r="C248" s="18">
        <f>IF(B248="","",IFERROR(VLOOKUP(B248,Colaboradores!$A$2:$D$101,2,FALSE),"ID no encontrado"))</f>
        <v/>
      </c>
      <c r="D248" s="19" t="n"/>
      <c r="E248" s="19" t="n"/>
      <c r="F248" s="19" t="n"/>
      <c r="G248" s="19" t="n"/>
      <c r="H248" s="20">
        <f>IF(OR(D248="",G248=""),"",ROUND((MOD(G248-D248,1)-IF(OR(E248="",F248=""),0,MOD(F248-E248,1)))*24,2))</f>
        <v/>
      </c>
      <c r="I248" s="21">
        <f>IF(A248="","",A248-WEEKDAY(A248,2)+1)</f>
        <v/>
      </c>
      <c r="J248" s="20">
        <f>IF(OR(H248="",Parámetros!$G$6=""),"",MAX(0,H248-Parámetros!$G$6))</f>
        <v/>
      </c>
      <c r="K248" s="9" t="n"/>
      <c r="L248" s="9" t="n"/>
    </row>
    <row r="249">
      <c r="A249" s="17" t="n"/>
      <c r="B249" s="9" t="n"/>
      <c r="C249" s="18">
        <f>IF(B249="","",IFERROR(VLOOKUP(B249,Colaboradores!$A$2:$D$101,2,FALSE),"ID no encontrado"))</f>
        <v/>
      </c>
      <c r="D249" s="19" t="n"/>
      <c r="E249" s="19" t="n"/>
      <c r="F249" s="19" t="n"/>
      <c r="G249" s="19" t="n"/>
      <c r="H249" s="20">
        <f>IF(OR(D249="",G249=""),"",ROUND((MOD(G249-D249,1)-IF(OR(E249="",F249=""),0,MOD(F249-E249,1)))*24,2))</f>
        <v/>
      </c>
      <c r="I249" s="21">
        <f>IF(A249="","",A249-WEEKDAY(A249,2)+1)</f>
        <v/>
      </c>
      <c r="J249" s="20">
        <f>IF(OR(H249="",Parámetros!$G$6=""),"",MAX(0,H249-Parámetros!$G$6))</f>
        <v/>
      </c>
      <c r="K249" s="9" t="n"/>
      <c r="L249" s="9" t="n"/>
    </row>
    <row r="250">
      <c r="A250" s="17" t="n"/>
      <c r="B250" s="9" t="n"/>
      <c r="C250" s="18">
        <f>IF(B250="","",IFERROR(VLOOKUP(B250,Colaboradores!$A$2:$D$101,2,FALSE),"ID no encontrado"))</f>
        <v/>
      </c>
      <c r="D250" s="19" t="n"/>
      <c r="E250" s="19" t="n"/>
      <c r="F250" s="19" t="n"/>
      <c r="G250" s="19" t="n"/>
      <c r="H250" s="20">
        <f>IF(OR(D250="",G250=""),"",ROUND((MOD(G250-D250,1)-IF(OR(E250="",F250=""),0,MOD(F250-E250,1)))*24,2))</f>
        <v/>
      </c>
      <c r="I250" s="21">
        <f>IF(A250="","",A250-WEEKDAY(A250,2)+1)</f>
        <v/>
      </c>
      <c r="J250" s="20">
        <f>IF(OR(H250="",Parámetros!$G$6=""),"",MAX(0,H250-Parámetros!$G$6))</f>
        <v/>
      </c>
      <c r="K250" s="9" t="n"/>
      <c r="L250" s="9" t="n"/>
    </row>
    <row r="251">
      <c r="A251" s="17" t="n"/>
      <c r="B251" s="9" t="n"/>
      <c r="C251" s="18">
        <f>IF(B251="","",IFERROR(VLOOKUP(B251,Colaboradores!$A$2:$D$101,2,FALSE),"ID no encontrado"))</f>
        <v/>
      </c>
      <c r="D251" s="19" t="n"/>
      <c r="E251" s="19" t="n"/>
      <c r="F251" s="19" t="n"/>
      <c r="G251" s="19" t="n"/>
      <c r="H251" s="20">
        <f>IF(OR(D251="",G251=""),"",ROUND((MOD(G251-D251,1)-IF(OR(E251="",F251=""),0,MOD(F251-E251,1)))*24,2))</f>
        <v/>
      </c>
      <c r="I251" s="21">
        <f>IF(A251="","",A251-WEEKDAY(A251,2)+1)</f>
        <v/>
      </c>
      <c r="J251" s="20">
        <f>IF(OR(H251="",Parámetros!$G$6=""),"",MAX(0,H251-Parámetros!$G$6))</f>
        <v/>
      </c>
      <c r="K251" s="9" t="n"/>
      <c r="L251" s="9" t="n"/>
    </row>
    <row r="252">
      <c r="A252" s="17" t="n"/>
      <c r="B252" s="9" t="n"/>
      <c r="C252" s="18">
        <f>IF(B252="","",IFERROR(VLOOKUP(B252,Colaboradores!$A$2:$D$101,2,FALSE),"ID no encontrado"))</f>
        <v/>
      </c>
      <c r="D252" s="19" t="n"/>
      <c r="E252" s="19" t="n"/>
      <c r="F252" s="19" t="n"/>
      <c r="G252" s="19" t="n"/>
      <c r="H252" s="20">
        <f>IF(OR(D252="",G252=""),"",ROUND((MOD(G252-D252,1)-IF(OR(E252="",F252=""),0,MOD(F252-E252,1)))*24,2))</f>
        <v/>
      </c>
      <c r="I252" s="21">
        <f>IF(A252="","",A252-WEEKDAY(A252,2)+1)</f>
        <v/>
      </c>
      <c r="J252" s="20">
        <f>IF(OR(H252="",Parámetros!$G$6=""),"",MAX(0,H252-Parámetros!$G$6))</f>
        <v/>
      </c>
      <c r="K252" s="9" t="n"/>
      <c r="L252" s="9" t="n"/>
    </row>
    <row r="253">
      <c r="A253" s="17" t="n"/>
      <c r="B253" s="9" t="n"/>
      <c r="C253" s="18">
        <f>IF(B253="","",IFERROR(VLOOKUP(B253,Colaboradores!$A$2:$D$101,2,FALSE),"ID no encontrado"))</f>
        <v/>
      </c>
      <c r="D253" s="19" t="n"/>
      <c r="E253" s="19" t="n"/>
      <c r="F253" s="19" t="n"/>
      <c r="G253" s="19" t="n"/>
      <c r="H253" s="20">
        <f>IF(OR(D253="",G253=""),"",ROUND((MOD(G253-D253,1)-IF(OR(E253="",F253=""),0,MOD(F253-E253,1)))*24,2))</f>
        <v/>
      </c>
      <c r="I253" s="21">
        <f>IF(A253="","",A253-WEEKDAY(A253,2)+1)</f>
        <v/>
      </c>
      <c r="J253" s="20">
        <f>IF(OR(H253="",Parámetros!$G$6=""),"",MAX(0,H253-Parámetros!$G$6))</f>
        <v/>
      </c>
      <c r="K253" s="9" t="n"/>
      <c r="L253" s="9" t="n"/>
    </row>
    <row r="254">
      <c r="A254" s="17" t="n"/>
      <c r="B254" s="9" t="n"/>
      <c r="C254" s="18">
        <f>IF(B254="","",IFERROR(VLOOKUP(B254,Colaboradores!$A$2:$D$101,2,FALSE),"ID no encontrado"))</f>
        <v/>
      </c>
      <c r="D254" s="19" t="n"/>
      <c r="E254" s="19" t="n"/>
      <c r="F254" s="19" t="n"/>
      <c r="G254" s="19" t="n"/>
      <c r="H254" s="20">
        <f>IF(OR(D254="",G254=""),"",ROUND((MOD(G254-D254,1)-IF(OR(E254="",F254=""),0,MOD(F254-E254,1)))*24,2))</f>
        <v/>
      </c>
      <c r="I254" s="21">
        <f>IF(A254="","",A254-WEEKDAY(A254,2)+1)</f>
        <v/>
      </c>
      <c r="J254" s="20">
        <f>IF(OR(H254="",Parámetros!$G$6=""),"",MAX(0,H254-Parámetros!$G$6))</f>
        <v/>
      </c>
      <c r="K254" s="9" t="n"/>
      <c r="L254" s="9" t="n"/>
    </row>
    <row r="255">
      <c r="A255" s="17" t="n"/>
      <c r="B255" s="9" t="n"/>
      <c r="C255" s="18">
        <f>IF(B255="","",IFERROR(VLOOKUP(B255,Colaboradores!$A$2:$D$101,2,FALSE),"ID no encontrado"))</f>
        <v/>
      </c>
      <c r="D255" s="19" t="n"/>
      <c r="E255" s="19" t="n"/>
      <c r="F255" s="19" t="n"/>
      <c r="G255" s="19" t="n"/>
      <c r="H255" s="20">
        <f>IF(OR(D255="",G255=""),"",ROUND((MOD(G255-D255,1)-IF(OR(E255="",F255=""),0,MOD(F255-E255,1)))*24,2))</f>
        <v/>
      </c>
      <c r="I255" s="21">
        <f>IF(A255="","",A255-WEEKDAY(A255,2)+1)</f>
        <v/>
      </c>
      <c r="J255" s="20">
        <f>IF(OR(H255="",Parámetros!$G$6=""),"",MAX(0,H255-Parámetros!$G$6))</f>
        <v/>
      </c>
      <c r="K255" s="9" t="n"/>
      <c r="L255" s="9" t="n"/>
    </row>
    <row r="256">
      <c r="A256" s="17" t="n"/>
      <c r="B256" s="9" t="n"/>
      <c r="C256" s="18">
        <f>IF(B256="","",IFERROR(VLOOKUP(B256,Colaboradores!$A$2:$D$101,2,FALSE),"ID no encontrado"))</f>
        <v/>
      </c>
      <c r="D256" s="19" t="n"/>
      <c r="E256" s="19" t="n"/>
      <c r="F256" s="19" t="n"/>
      <c r="G256" s="19" t="n"/>
      <c r="H256" s="20">
        <f>IF(OR(D256="",G256=""),"",ROUND((MOD(G256-D256,1)-IF(OR(E256="",F256=""),0,MOD(F256-E256,1)))*24,2))</f>
        <v/>
      </c>
      <c r="I256" s="21">
        <f>IF(A256="","",A256-WEEKDAY(A256,2)+1)</f>
        <v/>
      </c>
      <c r="J256" s="20">
        <f>IF(OR(H256="",Parámetros!$G$6=""),"",MAX(0,H256-Parámetros!$G$6))</f>
        <v/>
      </c>
      <c r="K256" s="9" t="n"/>
      <c r="L256" s="9" t="n"/>
    </row>
    <row r="257">
      <c r="A257" s="17" t="n"/>
      <c r="B257" s="9" t="n"/>
      <c r="C257" s="18">
        <f>IF(B257="","",IFERROR(VLOOKUP(B257,Colaboradores!$A$2:$D$101,2,FALSE),"ID no encontrado"))</f>
        <v/>
      </c>
      <c r="D257" s="19" t="n"/>
      <c r="E257" s="19" t="n"/>
      <c r="F257" s="19" t="n"/>
      <c r="G257" s="19" t="n"/>
      <c r="H257" s="20">
        <f>IF(OR(D257="",G257=""),"",ROUND((MOD(G257-D257,1)-IF(OR(E257="",F257=""),0,MOD(F257-E257,1)))*24,2))</f>
        <v/>
      </c>
      <c r="I257" s="21">
        <f>IF(A257="","",A257-WEEKDAY(A257,2)+1)</f>
        <v/>
      </c>
      <c r="J257" s="20">
        <f>IF(OR(H257="",Parámetros!$G$6=""),"",MAX(0,H257-Parámetros!$G$6))</f>
        <v/>
      </c>
      <c r="K257" s="9" t="n"/>
      <c r="L257" s="9" t="n"/>
    </row>
    <row r="258">
      <c r="A258" s="17" t="n"/>
      <c r="B258" s="9" t="n"/>
      <c r="C258" s="18">
        <f>IF(B258="","",IFERROR(VLOOKUP(B258,Colaboradores!$A$2:$D$101,2,FALSE),"ID no encontrado"))</f>
        <v/>
      </c>
      <c r="D258" s="19" t="n"/>
      <c r="E258" s="19" t="n"/>
      <c r="F258" s="19" t="n"/>
      <c r="G258" s="19" t="n"/>
      <c r="H258" s="20">
        <f>IF(OR(D258="",G258=""),"",ROUND((MOD(G258-D258,1)-IF(OR(E258="",F258=""),0,MOD(F258-E258,1)))*24,2))</f>
        <v/>
      </c>
      <c r="I258" s="21">
        <f>IF(A258="","",A258-WEEKDAY(A258,2)+1)</f>
        <v/>
      </c>
      <c r="J258" s="20">
        <f>IF(OR(H258="",Parámetros!$G$6=""),"",MAX(0,H258-Parámetros!$G$6))</f>
        <v/>
      </c>
      <c r="K258" s="9" t="n"/>
      <c r="L258" s="9" t="n"/>
    </row>
    <row r="259">
      <c r="A259" s="17" t="n"/>
      <c r="B259" s="9" t="n"/>
      <c r="C259" s="18">
        <f>IF(B259="","",IFERROR(VLOOKUP(B259,Colaboradores!$A$2:$D$101,2,FALSE),"ID no encontrado"))</f>
        <v/>
      </c>
      <c r="D259" s="19" t="n"/>
      <c r="E259" s="19" t="n"/>
      <c r="F259" s="19" t="n"/>
      <c r="G259" s="19" t="n"/>
      <c r="H259" s="20">
        <f>IF(OR(D259="",G259=""),"",ROUND((MOD(G259-D259,1)-IF(OR(E259="",F259=""),0,MOD(F259-E259,1)))*24,2))</f>
        <v/>
      </c>
      <c r="I259" s="21">
        <f>IF(A259="","",A259-WEEKDAY(A259,2)+1)</f>
        <v/>
      </c>
      <c r="J259" s="20">
        <f>IF(OR(H259="",Parámetros!$G$6=""),"",MAX(0,H259-Parámetros!$G$6))</f>
        <v/>
      </c>
      <c r="K259" s="9" t="n"/>
      <c r="L259" s="9" t="n"/>
    </row>
    <row r="260">
      <c r="A260" s="17" t="n"/>
      <c r="B260" s="9" t="n"/>
      <c r="C260" s="18">
        <f>IF(B260="","",IFERROR(VLOOKUP(B260,Colaboradores!$A$2:$D$101,2,FALSE),"ID no encontrado"))</f>
        <v/>
      </c>
      <c r="D260" s="19" t="n"/>
      <c r="E260" s="19" t="n"/>
      <c r="F260" s="19" t="n"/>
      <c r="G260" s="19" t="n"/>
      <c r="H260" s="20">
        <f>IF(OR(D260="",G260=""),"",ROUND((MOD(G260-D260,1)-IF(OR(E260="",F260=""),0,MOD(F260-E260,1)))*24,2))</f>
        <v/>
      </c>
      <c r="I260" s="21">
        <f>IF(A260="","",A260-WEEKDAY(A260,2)+1)</f>
        <v/>
      </c>
      <c r="J260" s="20">
        <f>IF(OR(H260="",Parámetros!$G$6=""),"",MAX(0,H260-Parámetros!$G$6))</f>
        <v/>
      </c>
      <c r="K260" s="9" t="n"/>
      <c r="L260" s="9" t="n"/>
    </row>
    <row r="261">
      <c r="A261" s="17" t="n"/>
      <c r="B261" s="9" t="n"/>
      <c r="C261" s="18">
        <f>IF(B261="","",IFERROR(VLOOKUP(B261,Colaboradores!$A$2:$D$101,2,FALSE),"ID no encontrado"))</f>
        <v/>
      </c>
      <c r="D261" s="19" t="n"/>
      <c r="E261" s="19" t="n"/>
      <c r="F261" s="19" t="n"/>
      <c r="G261" s="19" t="n"/>
      <c r="H261" s="20">
        <f>IF(OR(D261="",G261=""),"",ROUND((MOD(G261-D261,1)-IF(OR(E261="",F261=""),0,MOD(F261-E261,1)))*24,2))</f>
        <v/>
      </c>
      <c r="I261" s="21">
        <f>IF(A261="","",A261-WEEKDAY(A261,2)+1)</f>
        <v/>
      </c>
      <c r="J261" s="20">
        <f>IF(OR(H261="",Parámetros!$G$6=""),"",MAX(0,H261-Parámetros!$G$6))</f>
        <v/>
      </c>
      <c r="K261" s="9" t="n"/>
      <c r="L261" s="9" t="n"/>
    </row>
    <row r="262">
      <c r="A262" s="17" t="n"/>
      <c r="B262" s="9" t="n"/>
      <c r="C262" s="18">
        <f>IF(B262="","",IFERROR(VLOOKUP(B262,Colaboradores!$A$2:$D$101,2,FALSE),"ID no encontrado"))</f>
        <v/>
      </c>
      <c r="D262" s="19" t="n"/>
      <c r="E262" s="19" t="n"/>
      <c r="F262" s="19" t="n"/>
      <c r="G262" s="19" t="n"/>
      <c r="H262" s="20">
        <f>IF(OR(D262="",G262=""),"",ROUND((MOD(G262-D262,1)-IF(OR(E262="",F262=""),0,MOD(F262-E262,1)))*24,2))</f>
        <v/>
      </c>
      <c r="I262" s="21">
        <f>IF(A262="","",A262-WEEKDAY(A262,2)+1)</f>
        <v/>
      </c>
      <c r="J262" s="20">
        <f>IF(OR(H262="",Parámetros!$G$6=""),"",MAX(0,H262-Parámetros!$G$6))</f>
        <v/>
      </c>
      <c r="K262" s="9" t="n"/>
      <c r="L262" s="9" t="n"/>
    </row>
    <row r="263">
      <c r="A263" s="17" t="n"/>
      <c r="B263" s="9" t="n"/>
      <c r="C263" s="18">
        <f>IF(B263="","",IFERROR(VLOOKUP(B263,Colaboradores!$A$2:$D$101,2,FALSE),"ID no encontrado"))</f>
        <v/>
      </c>
      <c r="D263" s="19" t="n"/>
      <c r="E263" s="19" t="n"/>
      <c r="F263" s="19" t="n"/>
      <c r="G263" s="19" t="n"/>
      <c r="H263" s="20">
        <f>IF(OR(D263="",G263=""),"",ROUND((MOD(G263-D263,1)-IF(OR(E263="",F263=""),0,MOD(F263-E263,1)))*24,2))</f>
        <v/>
      </c>
      <c r="I263" s="21">
        <f>IF(A263="","",A263-WEEKDAY(A263,2)+1)</f>
        <v/>
      </c>
      <c r="J263" s="20">
        <f>IF(OR(H263="",Parámetros!$G$6=""),"",MAX(0,H263-Parámetros!$G$6))</f>
        <v/>
      </c>
      <c r="K263" s="9" t="n"/>
      <c r="L263" s="9" t="n"/>
    </row>
    <row r="264">
      <c r="A264" s="17" t="n"/>
      <c r="B264" s="9" t="n"/>
      <c r="C264" s="18">
        <f>IF(B264="","",IFERROR(VLOOKUP(B264,Colaboradores!$A$2:$D$101,2,FALSE),"ID no encontrado"))</f>
        <v/>
      </c>
      <c r="D264" s="19" t="n"/>
      <c r="E264" s="19" t="n"/>
      <c r="F264" s="19" t="n"/>
      <c r="G264" s="19" t="n"/>
      <c r="H264" s="20">
        <f>IF(OR(D264="",G264=""),"",ROUND((MOD(G264-D264,1)-IF(OR(E264="",F264=""),0,MOD(F264-E264,1)))*24,2))</f>
        <v/>
      </c>
      <c r="I264" s="21">
        <f>IF(A264="","",A264-WEEKDAY(A264,2)+1)</f>
        <v/>
      </c>
      <c r="J264" s="20">
        <f>IF(OR(H264="",Parámetros!$G$6=""),"",MAX(0,H264-Parámetros!$G$6))</f>
        <v/>
      </c>
      <c r="K264" s="9" t="n"/>
      <c r="L264" s="9" t="n"/>
    </row>
    <row r="265">
      <c r="A265" s="17" t="n"/>
      <c r="B265" s="9" t="n"/>
      <c r="C265" s="18">
        <f>IF(B265="","",IFERROR(VLOOKUP(B265,Colaboradores!$A$2:$D$101,2,FALSE),"ID no encontrado"))</f>
        <v/>
      </c>
      <c r="D265" s="19" t="n"/>
      <c r="E265" s="19" t="n"/>
      <c r="F265" s="19" t="n"/>
      <c r="G265" s="19" t="n"/>
      <c r="H265" s="20">
        <f>IF(OR(D265="",G265=""),"",ROUND((MOD(G265-D265,1)-IF(OR(E265="",F265=""),0,MOD(F265-E265,1)))*24,2))</f>
        <v/>
      </c>
      <c r="I265" s="21">
        <f>IF(A265="","",A265-WEEKDAY(A265,2)+1)</f>
        <v/>
      </c>
      <c r="J265" s="20">
        <f>IF(OR(H265="",Parámetros!$G$6=""),"",MAX(0,H265-Parámetros!$G$6))</f>
        <v/>
      </c>
      <c r="K265" s="9" t="n"/>
      <c r="L265" s="9" t="n"/>
    </row>
    <row r="266">
      <c r="A266" s="17" t="n"/>
      <c r="B266" s="9" t="n"/>
      <c r="C266" s="18">
        <f>IF(B266="","",IFERROR(VLOOKUP(B266,Colaboradores!$A$2:$D$101,2,FALSE),"ID no encontrado"))</f>
        <v/>
      </c>
      <c r="D266" s="19" t="n"/>
      <c r="E266" s="19" t="n"/>
      <c r="F266" s="19" t="n"/>
      <c r="G266" s="19" t="n"/>
      <c r="H266" s="20">
        <f>IF(OR(D266="",G266=""),"",ROUND((MOD(G266-D266,1)-IF(OR(E266="",F266=""),0,MOD(F266-E266,1)))*24,2))</f>
        <v/>
      </c>
      <c r="I266" s="21">
        <f>IF(A266="","",A266-WEEKDAY(A266,2)+1)</f>
        <v/>
      </c>
      <c r="J266" s="20">
        <f>IF(OR(H266="",Parámetros!$G$6=""),"",MAX(0,H266-Parámetros!$G$6))</f>
        <v/>
      </c>
      <c r="K266" s="9" t="n"/>
      <c r="L266" s="9" t="n"/>
    </row>
    <row r="267">
      <c r="A267" s="17" t="n"/>
      <c r="B267" s="9" t="n"/>
      <c r="C267" s="18">
        <f>IF(B267="","",IFERROR(VLOOKUP(B267,Colaboradores!$A$2:$D$101,2,FALSE),"ID no encontrado"))</f>
        <v/>
      </c>
      <c r="D267" s="19" t="n"/>
      <c r="E267" s="19" t="n"/>
      <c r="F267" s="19" t="n"/>
      <c r="G267" s="19" t="n"/>
      <c r="H267" s="20">
        <f>IF(OR(D267="",G267=""),"",ROUND((MOD(G267-D267,1)-IF(OR(E267="",F267=""),0,MOD(F267-E267,1)))*24,2))</f>
        <v/>
      </c>
      <c r="I267" s="21">
        <f>IF(A267="","",A267-WEEKDAY(A267,2)+1)</f>
        <v/>
      </c>
      <c r="J267" s="20">
        <f>IF(OR(H267="",Parámetros!$G$6=""),"",MAX(0,H267-Parámetros!$G$6))</f>
        <v/>
      </c>
      <c r="K267" s="9" t="n"/>
      <c r="L267" s="9" t="n"/>
    </row>
    <row r="268">
      <c r="A268" s="17" t="n"/>
      <c r="B268" s="9" t="n"/>
      <c r="C268" s="18">
        <f>IF(B268="","",IFERROR(VLOOKUP(B268,Colaboradores!$A$2:$D$101,2,FALSE),"ID no encontrado"))</f>
        <v/>
      </c>
      <c r="D268" s="19" t="n"/>
      <c r="E268" s="19" t="n"/>
      <c r="F268" s="19" t="n"/>
      <c r="G268" s="19" t="n"/>
      <c r="H268" s="20">
        <f>IF(OR(D268="",G268=""),"",ROUND((MOD(G268-D268,1)-IF(OR(E268="",F268=""),0,MOD(F268-E268,1)))*24,2))</f>
        <v/>
      </c>
      <c r="I268" s="21">
        <f>IF(A268="","",A268-WEEKDAY(A268,2)+1)</f>
        <v/>
      </c>
      <c r="J268" s="20">
        <f>IF(OR(H268="",Parámetros!$G$6=""),"",MAX(0,H268-Parámetros!$G$6))</f>
        <v/>
      </c>
      <c r="K268" s="9" t="n"/>
      <c r="L268" s="9" t="n"/>
    </row>
    <row r="269">
      <c r="A269" s="17" t="n"/>
      <c r="B269" s="9" t="n"/>
      <c r="C269" s="18">
        <f>IF(B269="","",IFERROR(VLOOKUP(B269,Colaboradores!$A$2:$D$101,2,FALSE),"ID no encontrado"))</f>
        <v/>
      </c>
      <c r="D269" s="19" t="n"/>
      <c r="E269" s="19" t="n"/>
      <c r="F269" s="19" t="n"/>
      <c r="G269" s="19" t="n"/>
      <c r="H269" s="20">
        <f>IF(OR(D269="",G269=""),"",ROUND((MOD(G269-D269,1)-IF(OR(E269="",F269=""),0,MOD(F269-E269,1)))*24,2))</f>
        <v/>
      </c>
      <c r="I269" s="21">
        <f>IF(A269="","",A269-WEEKDAY(A269,2)+1)</f>
        <v/>
      </c>
      <c r="J269" s="20">
        <f>IF(OR(H269="",Parámetros!$G$6=""),"",MAX(0,H269-Parámetros!$G$6))</f>
        <v/>
      </c>
      <c r="K269" s="9" t="n"/>
      <c r="L269" s="9" t="n"/>
    </row>
    <row r="270">
      <c r="A270" s="17" t="n"/>
      <c r="B270" s="9" t="n"/>
      <c r="C270" s="18">
        <f>IF(B270="","",IFERROR(VLOOKUP(B270,Colaboradores!$A$2:$D$101,2,FALSE),"ID no encontrado"))</f>
        <v/>
      </c>
      <c r="D270" s="19" t="n"/>
      <c r="E270" s="19" t="n"/>
      <c r="F270" s="19" t="n"/>
      <c r="G270" s="19" t="n"/>
      <c r="H270" s="20">
        <f>IF(OR(D270="",G270=""),"",ROUND((MOD(G270-D270,1)-IF(OR(E270="",F270=""),0,MOD(F270-E270,1)))*24,2))</f>
        <v/>
      </c>
      <c r="I270" s="21">
        <f>IF(A270="","",A270-WEEKDAY(A270,2)+1)</f>
        <v/>
      </c>
      <c r="J270" s="20">
        <f>IF(OR(H270="",Parámetros!$G$6=""),"",MAX(0,H270-Parámetros!$G$6))</f>
        <v/>
      </c>
      <c r="K270" s="9" t="n"/>
      <c r="L270" s="9" t="n"/>
    </row>
    <row r="271">
      <c r="A271" s="17" t="n"/>
      <c r="B271" s="9" t="n"/>
      <c r="C271" s="18">
        <f>IF(B271="","",IFERROR(VLOOKUP(B271,Colaboradores!$A$2:$D$101,2,FALSE),"ID no encontrado"))</f>
        <v/>
      </c>
      <c r="D271" s="19" t="n"/>
      <c r="E271" s="19" t="n"/>
      <c r="F271" s="19" t="n"/>
      <c r="G271" s="19" t="n"/>
      <c r="H271" s="20">
        <f>IF(OR(D271="",G271=""),"",ROUND((MOD(G271-D271,1)-IF(OR(E271="",F271=""),0,MOD(F271-E271,1)))*24,2))</f>
        <v/>
      </c>
      <c r="I271" s="21">
        <f>IF(A271="","",A271-WEEKDAY(A271,2)+1)</f>
        <v/>
      </c>
      <c r="J271" s="20">
        <f>IF(OR(H271="",Parámetros!$G$6=""),"",MAX(0,H271-Parámetros!$G$6))</f>
        <v/>
      </c>
      <c r="K271" s="9" t="n"/>
      <c r="L271" s="9" t="n"/>
    </row>
    <row r="272">
      <c r="A272" s="17" t="n"/>
      <c r="B272" s="9" t="n"/>
      <c r="C272" s="18">
        <f>IF(B272="","",IFERROR(VLOOKUP(B272,Colaboradores!$A$2:$D$101,2,FALSE),"ID no encontrado"))</f>
        <v/>
      </c>
      <c r="D272" s="19" t="n"/>
      <c r="E272" s="19" t="n"/>
      <c r="F272" s="19" t="n"/>
      <c r="G272" s="19" t="n"/>
      <c r="H272" s="20">
        <f>IF(OR(D272="",G272=""),"",ROUND((MOD(G272-D272,1)-IF(OR(E272="",F272=""),0,MOD(F272-E272,1)))*24,2))</f>
        <v/>
      </c>
      <c r="I272" s="21">
        <f>IF(A272="","",A272-WEEKDAY(A272,2)+1)</f>
        <v/>
      </c>
      <c r="J272" s="20">
        <f>IF(OR(H272="",Parámetros!$G$6=""),"",MAX(0,H272-Parámetros!$G$6))</f>
        <v/>
      </c>
      <c r="K272" s="9" t="n"/>
      <c r="L272" s="9" t="n"/>
    </row>
    <row r="273">
      <c r="A273" s="17" t="n"/>
      <c r="B273" s="9" t="n"/>
      <c r="C273" s="18">
        <f>IF(B273="","",IFERROR(VLOOKUP(B273,Colaboradores!$A$2:$D$101,2,FALSE),"ID no encontrado"))</f>
        <v/>
      </c>
      <c r="D273" s="19" t="n"/>
      <c r="E273" s="19" t="n"/>
      <c r="F273" s="19" t="n"/>
      <c r="G273" s="19" t="n"/>
      <c r="H273" s="20">
        <f>IF(OR(D273="",G273=""),"",ROUND((MOD(G273-D273,1)-IF(OR(E273="",F273=""),0,MOD(F273-E273,1)))*24,2))</f>
        <v/>
      </c>
      <c r="I273" s="21">
        <f>IF(A273="","",A273-WEEKDAY(A273,2)+1)</f>
        <v/>
      </c>
      <c r="J273" s="20">
        <f>IF(OR(H273="",Parámetros!$G$6=""),"",MAX(0,H273-Parámetros!$G$6))</f>
        <v/>
      </c>
      <c r="K273" s="9" t="n"/>
      <c r="L273" s="9" t="n"/>
    </row>
    <row r="274">
      <c r="A274" s="17" t="n"/>
      <c r="B274" s="9" t="n"/>
      <c r="C274" s="18">
        <f>IF(B274="","",IFERROR(VLOOKUP(B274,Colaboradores!$A$2:$D$101,2,FALSE),"ID no encontrado"))</f>
        <v/>
      </c>
      <c r="D274" s="19" t="n"/>
      <c r="E274" s="19" t="n"/>
      <c r="F274" s="19" t="n"/>
      <c r="G274" s="19" t="n"/>
      <c r="H274" s="20">
        <f>IF(OR(D274="",G274=""),"",ROUND((MOD(G274-D274,1)-IF(OR(E274="",F274=""),0,MOD(F274-E274,1)))*24,2))</f>
        <v/>
      </c>
      <c r="I274" s="21">
        <f>IF(A274="","",A274-WEEKDAY(A274,2)+1)</f>
        <v/>
      </c>
      <c r="J274" s="20">
        <f>IF(OR(H274="",Parámetros!$G$6=""),"",MAX(0,H274-Parámetros!$G$6))</f>
        <v/>
      </c>
      <c r="K274" s="9" t="n"/>
      <c r="L274" s="9" t="n"/>
    </row>
    <row r="275">
      <c r="A275" s="17" t="n"/>
      <c r="B275" s="9" t="n"/>
      <c r="C275" s="18">
        <f>IF(B275="","",IFERROR(VLOOKUP(B275,Colaboradores!$A$2:$D$101,2,FALSE),"ID no encontrado"))</f>
        <v/>
      </c>
      <c r="D275" s="19" t="n"/>
      <c r="E275" s="19" t="n"/>
      <c r="F275" s="19" t="n"/>
      <c r="G275" s="19" t="n"/>
      <c r="H275" s="20">
        <f>IF(OR(D275="",G275=""),"",ROUND((MOD(G275-D275,1)-IF(OR(E275="",F275=""),0,MOD(F275-E275,1)))*24,2))</f>
        <v/>
      </c>
      <c r="I275" s="21">
        <f>IF(A275="","",A275-WEEKDAY(A275,2)+1)</f>
        <v/>
      </c>
      <c r="J275" s="20">
        <f>IF(OR(H275="",Parámetros!$G$6=""),"",MAX(0,H275-Parámetros!$G$6))</f>
        <v/>
      </c>
      <c r="K275" s="9" t="n"/>
      <c r="L275" s="9" t="n"/>
    </row>
    <row r="276">
      <c r="A276" s="17" t="n"/>
      <c r="B276" s="9" t="n"/>
      <c r="C276" s="18">
        <f>IF(B276="","",IFERROR(VLOOKUP(B276,Colaboradores!$A$2:$D$101,2,FALSE),"ID no encontrado"))</f>
        <v/>
      </c>
      <c r="D276" s="19" t="n"/>
      <c r="E276" s="19" t="n"/>
      <c r="F276" s="19" t="n"/>
      <c r="G276" s="19" t="n"/>
      <c r="H276" s="20">
        <f>IF(OR(D276="",G276=""),"",ROUND((MOD(G276-D276,1)-IF(OR(E276="",F276=""),0,MOD(F276-E276,1)))*24,2))</f>
        <v/>
      </c>
      <c r="I276" s="21">
        <f>IF(A276="","",A276-WEEKDAY(A276,2)+1)</f>
        <v/>
      </c>
      <c r="J276" s="20">
        <f>IF(OR(H276="",Parámetros!$G$6=""),"",MAX(0,H276-Parámetros!$G$6))</f>
        <v/>
      </c>
      <c r="K276" s="9" t="n"/>
      <c r="L276" s="9" t="n"/>
    </row>
    <row r="277">
      <c r="A277" s="17" t="n"/>
      <c r="B277" s="9" t="n"/>
      <c r="C277" s="18">
        <f>IF(B277="","",IFERROR(VLOOKUP(B277,Colaboradores!$A$2:$D$101,2,FALSE),"ID no encontrado"))</f>
        <v/>
      </c>
      <c r="D277" s="19" t="n"/>
      <c r="E277" s="19" t="n"/>
      <c r="F277" s="19" t="n"/>
      <c r="G277" s="19" t="n"/>
      <c r="H277" s="20">
        <f>IF(OR(D277="",G277=""),"",ROUND((MOD(G277-D277,1)-IF(OR(E277="",F277=""),0,MOD(F277-E277,1)))*24,2))</f>
        <v/>
      </c>
      <c r="I277" s="21">
        <f>IF(A277="","",A277-WEEKDAY(A277,2)+1)</f>
        <v/>
      </c>
      <c r="J277" s="20">
        <f>IF(OR(H277="",Parámetros!$G$6=""),"",MAX(0,H277-Parámetros!$G$6))</f>
        <v/>
      </c>
      <c r="K277" s="9" t="n"/>
      <c r="L277" s="9" t="n"/>
    </row>
    <row r="278">
      <c r="A278" s="17" t="n"/>
      <c r="B278" s="9" t="n"/>
      <c r="C278" s="18">
        <f>IF(B278="","",IFERROR(VLOOKUP(B278,Colaboradores!$A$2:$D$101,2,FALSE),"ID no encontrado"))</f>
        <v/>
      </c>
      <c r="D278" s="19" t="n"/>
      <c r="E278" s="19" t="n"/>
      <c r="F278" s="19" t="n"/>
      <c r="G278" s="19" t="n"/>
      <c r="H278" s="20">
        <f>IF(OR(D278="",G278=""),"",ROUND((MOD(G278-D278,1)-IF(OR(E278="",F278=""),0,MOD(F278-E278,1)))*24,2))</f>
        <v/>
      </c>
      <c r="I278" s="21">
        <f>IF(A278="","",A278-WEEKDAY(A278,2)+1)</f>
        <v/>
      </c>
      <c r="J278" s="20">
        <f>IF(OR(H278="",Parámetros!$G$6=""),"",MAX(0,H278-Parámetros!$G$6))</f>
        <v/>
      </c>
      <c r="K278" s="9" t="n"/>
      <c r="L278" s="9" t="n"/>
    </row>
    <row r="279">
      <c r="A279" s="17" t="n"/>
      <c r="B279" s="9" t="n"/>
      <c r="C279" s="18">
        <f>IF(B279="","",IFERROR(VLOOKUP(B279,Colaboradores!$A$2:$D$101,2,FALSE),"ID no encontrado"))</f>
        <v/>
      </c>
      <c r="D279" s="19" t="n"/>
      <c r="E279" s="19" t="n"/>
      <c r="F279" s="19" t="n"/>
      <c r="G279" s="19" t="n"/>
      <c r="H279" s="20">
        <f>IF(OR(D279="",G279=""),"",ROUND((MOD(G279-D279,1)-IF(OR(E279="",F279=""),0,MOD(F279-E279,1)))*24,2))</f>
        <v/>
      </c>
      <c r="I279" s="21">
        <f>IF(A279="","",A279-WEEKDAY(A279,2)+1)</f>
        <v/>
      </c>
      <c r="J279" s="20">
        <f>IF(OR(H279="",Parámetros!$G$6=""),"",MAX(0,H279-Parámetros!$G$6))</f>
        <v/>
      </c>
      <c r="K279" s="9" t="n"/>
      <c r="L279" s="9" t="n"/>
    </row>
    <row r="280">
      <c r="A280" s="17" t="n"/>
      <c r="B280" s="9" t="n"/>
      <c r="C280" s="18">
        <f>IF(B280="","",IFERROR(VLOOKUP(B280,Colaboradores!$A$2:$D$101,2,FALSE),"ID no encontrado"))</f>
        <v/>
      </c>
      <c r="D280" s="19" t="n"/>
      <c r="E280" s="19" t="n"/>
      <c r="F280" s="19" t="n"/>
      <c r="G280" s="19" t="n"/>
      <c r="H280" s="20">
        <f>IF(OR(D280="",G280=""),"",ROUND((MOD(G280-D280,1)-IF(OR(E280="",F280=""),0,MOD(F280-E280,1)))*24,2))</f>
        <v/>
      </c>
      <c r="I280" s="21">
        <f>IF(A280="","",A280-WEEKDAY(A280,2)+1)</f>
        <v/>
      </c>
      <c r="J280" s="20">
        <f>IF(OR(H280="",Parámetros!$G$6=""),"",MAX(0,H280-Parámetros!$G$6))</f>
        <v/>
      </c>
      <c r="K280" s="9" t="n"/>
      <c r="L280" s="9" t="n"/>
    </row>
    <row r="281">
      <c r="A281" s="17" t="n"/>
      <c r="B281" s="9" t="n"/>
      <c r="C281" s="18">
        <f>IF(B281="","",IFERROR(VLOOKUP(B281,Colaboradores!$A$2:$D$101,2,FALSE),"ID no encontrado"))</f>
        <v/>
      </c>
      <c r="D281" s="19" t="n"/>
      <c r="E281" s="19" t="n"/>
      <c r="F281" s="19" t="n"/>
      <c r="G281" s="19" t="n"/>
      <c r="H281" s="20">
        <f>IF(OR(D281="",G281=""),"",ROUND((MOD(G281-D281,1)-IF(OR(E281="",F281=""),0,MOD(F281-E281,1)))*24,2))</f>
        <v/>
      </c>
      <c r="I281" s="21">
        <f>IF(A281="","",A281-WEEKDAY(A281,2)+1)</f>
        <v/>
      </c>
      <c r="J281" s="20">
        <f>IF(OR(H281="",Parámetros!$G$6=""),"",MAX(0,H281-Parámetros!$G$6))</f>
        <v/>
      </c>
      <c r="K281" s="9" t="n"/>
      <c r="L281" s="9" t="n"/>
    </row>
    <row r="282">
      <c r="A282" s="17" t="n"/>
      <c r="B282" s="9" t="n"/>
      <c r="C282" s="18">
        <f>IF(B282="","",IFERROR(VLOOKUP(B282,Colaboradores!$A$2:$D$101,2,FALSE),"ID no encontrado"))</f>
        <v/>
      </c>
      <c r="D282" s="19" t="n"/>
      <c r="E282" s="19" t="n"/>
      <c r="F282" s="19" t="n"/>
      <c r="G282" s="19" t="n"/>
      <c r="H282" s="20">
        <f>IF(OR(D282="",G282=""),"",ROUND((MOD(G282-D282,1)-IF(OR(E282="",F282=""),0,MOD(F282-E282,1)))*24,2))</f>
        <v/>
      </c>
      <c r="I282" s="21">
        <f>IF(A282="","",A282-WEEKDAY(A282,2)+1)</f>
        <v/>
      </c>
      <c r="J282" s="20">
        <f>IF(OR(H282="",Parámetros!$G$6=""),"",MAX(0,H282-Parámetros!$G$6))</f>
        <v/>
      </c>
      <c r="K282" s="9" t="n"/>
      <c r="L282" s="9" t="n"/>
    </row>
    <row r="283">
      <c r="A283" s="17" t="n"/>
      <c r="B283" s="9" t="n"/>
      <c r="C283" s="18">
        <f>IF(B283="","",IFERROR(VLOOKUP(B283,Colaboradores!$A$2:$D$101,2,FALSE),"ID no encontrado"))</f>
        <v/>
      </c>
      <c r="D283" s="19" t="n"/>
      <c r="E283" s="19" t="n"/>
      <c r="F283" s="19" t="n"/>
      <c r="G283" s="19" t="n"/>
      <c r="H283" s="20">
        <f>IF(OR(D283="",G283=""),"",ROUND((MOD(G283-D283,1)-IF(OR(E283="",F283=""),0,MOD(F283-E283,1)))*24,2))</f>
        <v/>
      </c>
      <c r="I283" s="21">
        <f>IF(A283="","",A283-WEEKDAY(A283,2)+1)</f>
        <v/>
      </c>
      <c r="J283" s="20">
        <f>IF(OR(H283="",Parámetros!$G$6=""),"",MAX(0,H283-Parámetros!$G$6))</f>
        <v/>
      </c>
      <c r="K283" s="9" t="n"/>
      <c r="L283" s="9" t="n"/>
    </row>
    <row r="284">
      <c r="A284" s="17" t="n"/>
      <c r="B284" s="9" t="n"/>
      <c r="C284" s="18">
        <f>IF(B284="","",IFERROR(VLOOKUP(B284,Colaboradores!$A$2:$D$101,2,FALSE),"ID no encontrado"))</f>
        <v/>
      </c>
      <c r="D284" s="19" t="n"/>
      <c r="E284" s="19" t="n"/>
      <c r="F284" s="19" t="n"/>
      <c r="G284" s="19" t="n"/>
      <c r="H284" s="20">
        <f>IF(OR(D284="",G284=""),"",ROUND((MOD(G284-D284,1)-IF(OR(E284="",F284=""),0,MOD(F284-E284,1)))*24,2))</f>
        <v/>
      </c>
      <c r="I284" s="21">
        <f>IF(A284="","",A284-WEEKDAY(A284,2)+1)</f>
        <v/>
      </c>
      <c r="J284" s="20">
        <f>IF(OR(H284="",Parámetros!$G$6=""),"",MAX(0,H284-Parámetros!$G$6))</f>
        <v/>
      </c>
      <c r="K284" s="9" t="n"/>
      <c r="L284" s="9" t="n"/>
    </row>
    <row r="285">
      <c r="A285" s="17" t="n"/>
      <c r="B285" s="9" t="n"/>
      <c r="C285" s="18">
        <f>IF(B285="","",IFERROR(VLOOKUP(B285,Colaboradores!$A$2:$D$101,2,FALSE),"ID no encontrado"))</f>
        <v/>
      </c>
      <c r="D285" s="19" t="n"/>
      <c r="E285" s="19" t="n"/>
      <c r="F285" s="19" t="n"/>
      <c r="G285" s="19" t="n"/>
      <c r="H285" s="20">
        <f>IF(OR(D285="",G285=""),"",ROUND((MOD(G285-D285,1)-IF(OR(E285="",F285=""),0,MOD(F285-E285,1)))*24,2))</f>
        <v/>
      </c>
      <c r="I285" s="21">
        <f>IF(A285="","",A285-WEEKDAY(A285,2)+1)</f>
        <v/>
      </c>
      <c r="J285" s="20">
        <f>IF(OR(H285="",Parámetros!$G$6=""),"",MAX(0,H285-Parámetros!$G$6))</f>
        <v/>
      </c>
      <c r="K285" s="9" t="n"/>
      <c r="L285" s="9" t="n"/>
    </row>
    <row r="286">
      <c r="A286" s="17" t="n"/>
      <c r="B286" s="9" t="n"/>
      <c r="C286" s="18">
        <f>IF(B286="","",IFERROR(VLOOKUP(B286,Colaboradores!$A$2:$D$101,2,FALSE),"ID no encontrado"))</f>
        <v/>
      </c>
      <c r="D286" s="19" t="n"/>
      <c r="E286" s="19" t="n"/>
      <c r="F286" s="19" t="n"/>
      <c r="G286" s="19" t="n"/>
      <c r="H286" s="20">
        <f>IF(OR(D286="",G286=""),"",ROUND((MOD(G286-D286,1)-IF(OR(E286="",F286=""),0,MOD(F286-E286,1)))*24,2))</f>
        <v/>
      </c>
      <c r="I286" s="21">
        <f>IF(A286="","",A286-WEEKDAY(A286,2)+1)</f>
        <v/>
      </c>
      <c r="J286" s="20">
        <f>IF(OR(H286="",Parámetros!$G$6=""),"",MAX(0,H286-Parámetros!$G$6))</f>
        <v/>
      </c>
      <c r="K286" s="9" t="n"/>
      <c r="L286" s="9" t="n"/>
    </row>
    <row r="287">
      <c r="A287" s="17" t="n"/>
      <c r="B287" s="9" t="n"/>
      <c r="C287" s="18">
        <f>IF(B287="","",IFERROR(VLOOKUP(B287,Colaboradores!$A$2:$D$101,2,FALSE),"ID no encontrado"))</f>
        <v/>
      </c>
      <c r="D287" s="19" t="n"/>
      <c r="E287" s="19" t="n"/>
      <c r="F287" s="19" t="n"/>
      <c r="G287" s="19" t="n"/>
      <c r="H287" s="20">
        <f>IF(OR(D287="",G287=""),"",ROUND((MOD(G287-D287,1)-IF(OR(E287="",F287=""),0,MOD(F287-E287,1)))*24,2))</f>
        <v/>
      </c>
      <c r="I287" s="21">
        <f>IF(A287="","",A287-WEEKDAY(A287,2)+1)</f>
        <v/>
      </c>
      <c r="J287" s="20">
        <f>IF(OR(H287="",Parámetros!$G$6=""),"",MAX(0,H287-Parámetros!$G$6))</f>
        <v/>
      </c>
      <c r="K287" s="9" t="n"/>
      <c r="L287" s="9" t="n"/>
    </row>
    <row r="288">
      <c r="A288" s="17" t="n"/>
      <c r="B288" s="9" t="n"/>
      <c r="C288" s="18">
        <f>IF(B288="","",IFERROR(VLOOKUP(B288,Colaboradores!$A$2:$D$101,2,FALSE),"ID no encontrado"))</f>
        <v/>
      </c>
      <c r="D288" s="19" t="n"/>
      <c r="E288" s="19" t="n"/>
      <c r="F288" s="19" t="n"/>
      <c r="G288" s="19" t="n"/>
      <c r="H288" s="20">
        <f>IF(OR(D288="",G288=""),"",ROUND((MOD(G288-D288,1)-IF(OR(E288="",F288=""),0,MOD(F288-E288,1)))*24,2))</f>
        <v/>
      </c>
      <c r="I288" s="21">
        <f>IF(A288="","",A288-WEEKDAY(A288,2)+1)</f>
        <v/>
      </c>
      <c r="J288" s="20">
        <f>IF(OR(H288="",Parámetros!$G$6=""),"",MAX(0,H288-Parámetros!$G$6))</f>
        <v/>
      </c>
      <c r="K288" s="9" t="n"/>
      <c r="L288" s="9" t="n"/>
    </row>
    <row r="289">
      <c r="A289" s="17" t="n"/>
      <c r="B289" s="9" t="n"/>
      <c r="C289" s="18">
        <f>IF(B289="","",IFERROR(VLOOKUP(B289,Colaboradores!$A$2:$D$101,2,FALSE),"ID no encontrado"))</f>
        <v/>
      </c>
      <c r="D289" s="19" t="n"/>
      <c r="E289" s="19" t="n"/>
      <c r="F289" s="19" t="n"/>
      <c r="G289" s="19" t="n"/>
      <c r="H289" s="20">
        <f>IF(OR(D289="",G289=""),"",ROUND((MOD(G289-D289,1)-IF(OR(E289="",F289=""),0,MOD(F289-E289,1)))*24,2))</f>
        <v/>
      </c>
      <c r="I289" s="21">
        <f>IF(A289="","",A289-WEEKDAY(A289,2)+1)</f>
        <v/>
      </c>
      <c r="J289" s="20">
        <f>IF(OR(H289="",Parámetros!$G$6=""),"",MAX(0,H289-Parámetros!$G$6))</f>
        <v/>
      </c>
      <c r="K289" s="9" t="n"/>
      <c r="L289" s="9" t="n"/>
    </row>
    <row r="290">
      <c r="A290" s="17" t="n"/>
      <c r="B290" s="9" t="n"/>
      <c r="C290" s="18">
        <f>IF(B290="","",IFERROR(VLOOKUP(B290,Colaboradores!$A$2:$D$101,2,FALSE),"ID no encontrado"))</f>
        <v/>
      </c>
      <c r="D290" s="19" t="n"/>
      <c r="E290" s="19" t="n"/>
      <c r="F290" s="19" t="n"/>
      <c r="G290" s="19" t="n"/>
      <c r="H290" s="20">
        <f>IF(OR(D290="",G290=""),"",ROUND((MOD(G290-D290,1)-IF(OR(E290="",F290=""),0,MOD(F290-E290,1)))*24,2))</f>
        <v/>
      </c>
      <c r="I290" s="21">
        <f>IF(A290="","",A290-WEEKDAY(A290,2)+1)</f>
        <v/>
      </c>
      <c r="J290" s="20">
        <f>IF(OR(H290="",Parámetros!$G$6=""),"",MAX(0,H290-Parámetros!$G$6))</f>
        <v/>
      </c>
      <c r="K290" s="9" t="n"/>
      <c r="L290" s="9" t="n"/>
    </row>
    <row r="291">
      <c r="A291" s="17" t="n"/>
      <c r="B291" s="9" t="n"/>
      <c r="C291" s="18">
        <f>IF(B291="","",IFERROR(VLOOKUP(B291,Colaboradores!$A$2:$D$101,2,FALSE),"ID no encontrado"))</f>
        <v/>
      </c>
      <c r="D291" s="19" t="n"/>
      <c r="E291" s="19" t="n"/>
      <c r="F291" s="19" t="n"/>
      <c r="G291" s="19" t="n"/>
      <c r="H291" s="20">
        <f>IF(OR(D291="",G291=""),"",ROUND((MOD(G291-D291,1)-IF(OR(E291="",F291=""),0,MOD(F291-E291,1)))*24,2))</f>
        <v/>
      </c>
      <c r="I291" s="21">
        <f>IF(A291="","",A291-WEEKDAY(A291,2)+1)</f>
        <v/>
      </c>
      <c r="J291" s="20">
        <f>IF(OR(H291="",Parámetros!$G$6=""),"",MAX(0,H291-Parámetros!$G$6))</f>
        <v/>
      </c>
      <c r="K291" s="9" t="n"/>
      <c r="L291" s="9" t="n"/>
    </row>
    <row r="292">
      <c r="A292" s="17" t="n"/>
      <c r="B292" s="9" t="n"/>
      <c r="C292" s="18">
        <f>IF(B292="","",IFERROR(VLOOKUP(B292,Colaboradores!$A$2:$D$101,2,FALSE),"ID no encontrado"))</f>
        <v/>
      </c>
      <c r="D292" s="19" t="n"/>
      <c r="E292" s="19" t="n"/>
      <c r="F292" s="19" t="n"/>
      <c r="G292" s="19" t="n"/>
      <c r="H292" s="20">
        <f>IF(OR(D292="",G292=""),"",ROUND((MOD(G292-D292,1)-IF(OR(E292="",F292=""),0,MOD(F292-E292,1)))*24,2))</f>
        <v/>
      </c>
      <c r="I292" s="21">
        <f>IF(A292="","",A292-WEEKDAY(A292,2)+1)</f>
        <v/>
      </c>
      <c r="J292" s="20">
        <f>IF(OR(H292="",Parámetros!$G$6=""),"",MAX(0,H292-Parámetros!$G$6))</f>
        <v/>
      </c>
      <c r="K292" s="9" t="n"/>
      <c r="L292" s="9" t="n"/>
    </row>
    <row r="293">
      <c r="A293" s="17" t="n"/>
      <c r="B293" s="9" t="n"/>
      <c r="C293" s="18">
        <f>IF(B293="","",IFERROR(VLOOKUP(B293,Colaboradores!$A$2:$D$101,2,FALSE),"ID no encontrado"))</f>
        <v/>
      </c>
      <c r="D293" s="19" t="n"/>
      <c r="E293" s="19" t="n"/>
      <c r="F293" s="19" t="n"/>
      <c r="G293" s="19" t="n"/>
      <c r="H293" s="20">
        <f>IF(OR(D293="",G293=""),"",ROUND((MOD(G293-D293,1)-IF(OR(E293="",F293=""),0,MOD(F293-E293,1)))*24,2))</f>
        <v/>
      </c>
      <c r="I293" s="21">
        <f>IF(A293="","",A293-WEEKDAY(A293,2)+1)</f>
        <v/>
      </c>
      <c r="J293" s="20">
        <f>IF(OR(H293="",Parámetros!$G$6=""),"",MAX(0,H293-Parámetros!$G$6))</f>
        <v/>
      </c>
      <c r="K293" s="9" t="n"/>
      <c r="L293" s="9" t="n"/>
    </row>
    <row r="294">
      <c r="A294" s="17" t="n"/>
      <c r="B294" s="9" t="n"/>
      <c r="C294" s="18">
        <f>IF(B294="","",IFERROR(VLOOKUP(B294,Colaboradores!$A$2:$D$101,2,FALSE),"ID no encontrado"))</f>
        <v/>
      </c>
      <c r="D294" s="19" t="n"/>
      <c r="E294" s="19" t="n"/>
      <c r="F294" s="19" t="n"/>
      <c r="G294" s="19" t="n"/>
      <c r="H294" s="20">
        <f>IF(OR(D294="",G294=""),"",ROUND((MOD(G294-D294,1)-IF(OR(E294="",F294=""),0,MOD(F294-E294,1)))*24,2))</f>
        <v/>
      </c>
      <c r="I294" s="21">
        <f>IF(A294="","",A294-WEEKDAY(A294,2)+1)</f>
        <v/>
      </c>
      <c r="J294" s="20">
        <f>IF(OR(H294="",Parámetros!$G$6=""),"",MAX(0,H294-Parámetros!$G$6))</f>
        <v/>
      </c>
      <c r="K294" s="9" t="n"/>
      <c r="L294" s="9" t="n"/>
    </row>
    <row r="295">
      <c r="A295" s="17" t="n"/>
      <c r="B295" s="9" t="n"/>
      <c r="C295" s="18">
        <f>IF(B295="","",IFERROR(VLOOKUP(B295,Colaboradores!$A$2:$D$101,2,FALSE),"ID no encontrado"))</f>
        <v/>
      </c>
      <c r="D295" s="19" t="n"/>
      <c r="E295" s="19" t="n"/>
      <c r="F295" s="19" t="n"/>
      <c r="G295" s="19" t="n"/>
      <c r="H295" s="20">
        <f>IF(OR(D295="",G295=""),"",ROUND((MOD(G295-D295,1)-IF(OR(E295="",F295=""),0,MOD(F295-E295,1)))*24,2))</f>
        <v/>
      </c>
      <c r="I295" s="21">
        <f>IF(A295="","",A295-WEEKDAY(A295,2)+1)</f>
        <v/>
      </c>
      <c r="J295" s="20">
        <f>IF(OR(H295="",Parámetros!$G$6=""),"",MAX(0,H295-Parámetros!$G$6))</f>
        <v/>
      </c>
      <c r="K295" s="9" t="n"/>
      <c r="L295" s="9" t="n"/>
    </row>
    <row r="296">
      <c r="A296" s="17" t="n"/>
      <c r="B296" s="9" t="n"/>
      <c r="C296" s="18">
        <f>IF(B296="","",IFERROR(VLOOKUP(B296,Colaboradores!$A$2:$D$101,2,FALSE),"ID no encontrado"))</f>
        <v/>
      </c>
      <c r="D296" s="19" t="n"/>
      <c r="E296" s="19" t="n"/>
      <c r="F296" s="19" t="n"/>
      <c r="G296" s="19" t="n"/>
      <c r="H296" s="20">
        <f>IF(OR(D296="",G296=""),"",ROUND((MOD(G296-D296,1)-IF(OR(E296="",F296=""),0,MOD(F296-E296,1)))*24,2))</f>
        <v/>
      </c>
      <c r="I296" s="21">
        <f>IF(A296="","",A296-WEEKDAY(A296,2)+1)</f>
        <v/>
      </c>
      <c r="J296" s="20">
        <f>IF(OR(H296="",Parámetros!$G$6=""),"",MAX(0,H296-Parámetros!$G$6))</f>
        <v/>
      </c>
      <c r="K296" s="9" t="n"/>
      <c r="L296" s="9" t="n"/>
    </row>
    <row r="297">
      <c r="A297" s="17" t="n"/>
      <c r="B297" s="9" t="n"/>
      <c r="C297" s="18">
        <f>IF(B297="","",IFERROR(VLOOKUP(B297,Colaboradores!$A$2:$D$101,2,FALSE),"ID no encontrado"))</f>
        <v/>
      </c>
      <c r="D297" s="19" t="n"/>
      <c r="E297" s="19" t="n"/>
      <c r="F297" s="19" t="n"/>
      <c r="G297" s="19" t="n"/>
      <c r="H297" s="20">
        <f>IF(OR(D297="",G297=""),"",ROUND((MOD(G297-D297,1)-IF(OR(E297="",F297=""),0,MOD(F297-E297,1)))*24,2))</f>
        <v/>
      </c>
      <c r="I297" s="21">
        <f>IF(A297="","",A297-WEEKDAY(A297,2)+1)</f>
        <v/>
      </c>
      <c r="J297" s="20">
        <f>IF(OR(H297="",Parámetros!$G$6=""),"",MAX(0,H297-Parámetros!$G$6))</f>
        <v/>
      </c>
      <c r="K297" s="9" t="n"/>
      <c r="L297" s="9" t="n"/>
    </row>
    <row r="298">
      <c r="A298" s="17" t="n"/>
      <c r="B298" s="9" t="n"/>
      <c r="C298" s="18">
        <f>IF(B298="","",IFERROR(VLOOKUP(B298,Colaboradores!$A$2:$D$101,2,FALSE),"ID no encontrado"))</f>
        <v/>
      </c>
      <c r="D298" s="19" t="n"/>
      <c r="E298" s="19" t="n"/>
      <c r="F298" s="19" t="n"/>
      <c r="G298" s="19" t="n"/>
      <c r="H298" s="20">
        <f>IF(OR(D298="",G298=""),"",ROUND((MOD(G298-D298,1)-IF(OR(E298="",F298=""),0,MOD(F298-E298,1)))*24,2))</f>
        <v/>
      </c>
      <c r="I298" s="21">
        <f>IF(A298="","",A298-WEEKDAY(A298,2)+1)</f>
        <v/>
      </c>
      <c r="J298" s="20">
        <f>IF(OR(H298="",Parámetros!$G$6=""),"",MAX(0,H298-Parámetros!$G$6))</f>
        <v/>
      </c>
      <c r="K298" s="9" t="n"/>
      <c r="L298" s="9" t="n"/>
    </row>
    <row r="299">
      <c r="A299" s="17" t="n"/>
      <c r="B299" s="9" t="n"/>
      <c r="C299" s="18">
        <f>IF(B299="","",IFERROR(VLOOKUP(B299,Colaboradores!$A$2:$D$101,2,FALSE),"ID no encontrado"))</f>
        <v/>
      </c>
      <c r="D299" s="19" t="n"/>
      <c r="E299" s="19" t="n"/>
      <c r="F299" s="19" t="n"/>
      <c r="G299" s="19" t="n"/>
      <c r="H299" s="20">
        <f>IF(OR(D299="",G299=""),"",ROUND((MOD(G299-D299,1)-IF(OR(E299="",F299=""),0,MOD(F299-E299,1)))*24,2))</f>
        <v/>
      </c>
      <c r="I299" s="21">
        <f>IF(A299="","",A299-WEEKDAY(A299,2)+1)</f>
        <v/>
      </c>
      <c r="J299" s="20">
        <f>IF(OR(H299="",Parámetros!$G$6=""),"",MAX(0,H299-Parámetros!$G$6))</f>
        <v/>
      </c>
      <c r="K299" s="9" t="n"/>
      <c r="L299" s="9" t="n"/>
    </row>
    <row r="300">
      <c r="A300" s="17" t="n"/>
      <c r="B300" s="9" t="n"/>
      <c r="C300" s="18">
        <f>IF(B300="","",IFERROR(VLOOKUP(B300,Colaboradores!$A$2:$D$101,2,FALSE),"ID no encontrado"))</f>
        <v/>
      </c>
      <c r="D300" s="19" t="n"/>
      <c r="E300" s="19" t="n"/>
      <c r="F300" s="19" t="n"/>
      <c r="G300" s="19" t="n"/>
      <c r="H300" s="20">
        <f>IF(OR(D300="",G300=""),"",ROUND((MOD(G300-D300,1)-IF(OR(E300="",F300=""),0,MOD(F300-E300,1)))*24,2))</f>
        <v/>
      </c>
      <c r="I300" s="21">
        <f>IF(A300="","",A300-WEEKDAY(A300,2)+1)</f>
        <v/>
      </c>
      <c r="J300" s="20">
        <f>IF(OR(H300="",Parámetros!$G$6=""),"",MAX(0,H300-Parámetros!$G$6))</f>
        <v/>
      </c>
      <c r="K300" s="9" t="n"/>
      <c r="L300" s="9" t="n"/>
    </row>
    <row r="301">
      <c r="A301" s="17" t="n"/>
      <c r="B301" s="9" t="n"/>
      <c r="C301" s="18">
        <f>IF(B301="","",IFERROR(VLOOKUP(B301,Colaboradores!$A$2:$D$101,2,FALSE),"ID no encontrado"))</f>
        <v/>
      </c>
      <c r="D301" s="19" t="n"/>
      <c r="E301" s="19" t="n"/>
      <c r="F301" s="19" t="n"/>
      <c r="G301" s="19" t="n"/>
      <c r="H301" s="20">
        <f>IF(OR(D301="",G301=""),"",ROUND((MOD(G301-D301,1)-IF(OR(E301="",F301=""),0,MOD(F301-E301,1)))*24,2))</f>
        <v/>
      </c>
      <c r="I301" s="21">
        <f>IF(A301="","",A301-WEEKDAY(A301,2)+1)</f>
        <v/>
      </c>
      <c r="J301" s="20">
        <f>IF(OR(H301="",Parámetros!$G$6=""),"",MAX(0,H301-Parámetros!$G$6))</f>
        <v/>
      </c>
      <c r="K301" s="9" t="n"/>
      <c r="L301" s="9" t="n"/>
    </row>
    <row r="302">
      <c r="A302" s="17" t="n"/>
      <c r="B302" s="9" t="n"/>
      <c r="C302" s="18">
        <f>IF(B302="","",IFERROR(VLOOKUP(B302,Colaboradores!$A$2:$D$101,2,FALSE),"ID no encontrado"))</f>
        <v/>
      </c>
      <c r="D302" s="19" t="n"/>
      <c r="E302" s="19" t="n"/>
      <c r="F302" s="19" t="n"/>
      <c r="G302" s="19" t="n"/>
      <c r="H302" s="20">
        <f>IF(OR(D302="",G302=""),"",ROUND((MOD(G302-D302,1)-IF(OR(E302="",F302=""),0,MOD(F302-E302,1)))*24,2))</f>
        <v/>
      </c>
      <c r="I302" s="21">
        <f>IF(A302="","",A302-WEEKDAY(A302,2)+1)</f>
        <v/>
      </c>
      <c r="J302" s="20">
        <f>IF(OR(H302="",Parámetros!$G$6=""),"",MAX(0,H302-Parámetros!$G$6))</f>
        <v/>
      </c>
      <c r="K302" s="9" t="n"/>
      <c r="L302" s="9" t="n"/>
    </row>
    <row r="303">
      <c r="A303" s="17" t="n"/>
      <c r="B303" s="9" t="n"/>
      <c r="C303" s="18">
        <f>IF(B303="","",IFERROR(VLOOKUP(B303,Colaboradores!$A$2:$D$101,2,FALSE),"ID no encontrado"))</f>
        <v/>
      </c>
      <c r="D303" s="19" t="n"/>
      <c r="E303" s="19" t="n"/>
      <c r="F303" s="19" t="n"/>
      <c r="G303" s="19" t="n"/>
      <c r="H303" s="20">
        <f>IF(OR(D303="",G303=""),"",ROUND((MOD(G303-D303,1)-IF(OR(E303="",F303=""),0,MOD(F303-E303,1)))*24,2))</f>
        <v/>
      </c>
      <c r="I303" s="21">
        <f>IF(A303="","",A303-WEEKDAY(A303,2)+1)</f>
        <v/>
      </c>
      <c r="J303" s="20">
        <f>IF(OR(H303="",Parámetros!$G$6=""),"",MAX(0,H303-Parámetros!$G$6))</f>
        <v/>
      </c>
      <c r="K303" s="9" t="n"/>
      <c r="L303" s="9" t="n"/>
    </row>
    <row r="304">
      <c r="A304" s="17" t="n"/>
      <c r="B304" s="9" t="n"/>
      <c r="C304" s="18">
        <f>IF(B304="","",IFERROR(VLOOKUP(B304,Colaboradores!$A$2:$D$101,2,FALSE),"ID no encontrado"))</f>
        <v/>
      </c>
      <c r="D304" s="19" t="n"/>
      <c r="E304" s="19" t="n"/>
      <c r="F304" s="19" t="n"/>
      <c r="G304" s="19" t="n"/>
      <c r="H304" s="20">
        <f>IF(OR(D304="",G304=""),"",ROUND((MOD(G304-D304,1)-IF(OR(E304="",F304=""),0,MOD(F304-E304,1)))*24,2))</f>
        <v/>
      </c>
      <c r="I304" s="21">
        <f>IF(A304="","",A304-WEEKDAY(A304,2)+1)</f>
        <v/>
      </c>
      <c r="J304" s="20">
        <f>IF(OR(H304="",Parámetros!$G$6=""),"",MAX(0,H304-Parámetros!$G$6))</f>
        <v/>
      </c>
      <c r="K304" s="9" t="n"/>
      <c r="L304" s="9" t="n"/>
    </row>
    <row r="305">
      <c r="A305" s="17" t="n"/>
      <c r="B305" s="9" t="n"/>
      <c r="C305" s="18">
        <f>IF(B305="","",IFERROR(VLOOKUP(B305,Colaboradores!$A$2:$D$101,2,FALSE),"ID no encontrado"))</f>
        <v/>
      </c>
      <c r="D305" s="19" t="n"/>
      <c r="E305" s="19" t="n"/>
      <c r="F305" s="19" t="n"/>
      <c r="G305" s="19" t="n"/>
      <c r="H305" s="20">
        <f>IF(OR(D305="",G305=""),"",ROUND((MOD(G305-D305,1)-IF(OR(E305="",F305=""),0,MOD(F305-E305,1)))*24,2))</f>
        <v/>
      </c>
      <c r="I305" s="21">
        <f>IF(A305="","",A305-WEEKDAY(A305,2)+1)</f>
        <v/>
      </c>
      <c r="J305" s="20">
        <f>IF(OR(H305="",Parámetros!$G$6=""),"",MAX(0,H305-Parámetros!$G$6))</f>
        <v/>
      </c>
      <c r="K305" s="9" t="n"/>
      <c r="L305" s="9" t="n"/>
    </row>
    <row r="306">
      <c r="A306" s="17" t="n"/>
      <c r="B306" s="9" t="n"/>
      <c r="C306" s="18">
        <f>IF(B306="","",IFERROR(VLOOKUP(B306,Colaboradores!$A$2:$D$101,2,FALSE),"ID no encontrado"))</f>
        <v/>
      </c>
      <c r="D306" s="19" t="n"/>
      <c r="E306" s="19" t="n"/>
      <c r="F306" s="19" t="n"/>
      <c r="G306" s="19" t="n"/>
      <c r="H306" s="20">
        <f>IF(OR(D306="",G306=""),"",ROUND((MOD(G306-D306,1)-IF(OR(E306="",F306=""),0,MOD(F306-E306,1)))*24,2))</f>
        <v/>
      </c>
      <c r="I306" s="21">
        <f>IF(A306="","",A306-WEEKDAY(A306,2)+1)</f>
        <v/>
      </c>
      <c r="J306" s="20">
        <f>IF(OR(H306="",Parámetros!$G$6=""),"",MAX(0,H306-Parámetros!$G$6))</f>
        <v/>
      </c>
      <c r="K306" s="9" t="n"/>
      <c r="L306" s="9" t="n"/>
    </row>
    <row r="307">
      <c r="A307" s="17" t="n"/>
      <c r="B307" s="9" t="n"/>
      <c r="C307" s="18">
        <f>IF(B307="","",IFERROR(VLOOKUP(B307,Colaboradores!$A$2:$D$101,2,FALSE),"ID no encontrado"))</f>
        <v/>
      </c>
      <c r="D307" s="19" t="n"/>
      <c r="E307" s="19" t="n"/>
      <c r="F307" s="19" t="n"/>
      <c r="G307" s="19" t="n"/>
      <c r="H307" s="20">
        <f>IF(OR(D307="",G307=""),"",ROUND((MOD(G307-D307,1)-IF(OR(E307="",F307=""),0,MOD(F307-E307,1)))*24,2))</f>
        <v/>
      </c>
      <c r="I307" s="21">
        <f>IF(A307="","",A307-WEEKDAY(A307,2)+1)</f>
        <v/>
      </c>
      <c r="J307" s="20">
        <f>IF(OR(H307="",Parámetros!$G$6=""),"",MAX(0,H307-Parámetros!$G$6))</f>
        <v/>
      </c>
      <c r="K307" s="9" t="n"/>
      <c r="L307" s="9" t="n"/>
    </row>
    <row r="308">
      <c r="A308" s="17" t="n"/>
      <c r="B308" s="9" t="n"/>
      <c r="C308" s="18">
        <f>IF(B308="","",IFERROR(VLOOKUP(B308,Colaboradores!$A$2:$D$101,2,FALSE),"ID no encontrado"))</f>
        <v/>
      </c>
      <c r="D308" s="19" t="n"/>
      <c r="E308" s="19" t="n"/>
      <c r="F308" s="19" t="n"/>
      <c r="G308" s="19" t="n"/>
      <c r="H308" s="20">
        <f>IF(OR(D308="",G308=""),"",ROUND((MOD(G308-D308,1)-IF(OR(E308="",F308=""),0,MOD(F308-E308,1)))*24,2))</f>
        <v/>
      </c>
      <c r="I308" s="21">
        <f>IF(A308="","",A308-WEEKDAY(A308,2)+1)</f>
        <v/>
      </c>
      <c r="J308" s="20">
        <f>IF(OR(H308="",Parámetros!$G$6=""),"",MAX(0,H308-Parámetros!$G$6))</f>
        <v/>
      </c>
      <c r="K308" s="9" t="n"/>
      <c r="L308" s="9" t="n"/>
    </row>
    <row r="309">
      <c r="A309" s="17" t="n"/>
      <c r="B309" s="9" t="n"/>
      <c r="C309" s="18">
        <f>IF(B309="","",IFERROR(VLOOKUP(B309,Colaboradores!$A$2:$D$101,2,FALSE),"ID no encontrado"))</f>
        <v/>
      </c>
      <c r="D309" s="19" t="n"/>
      <c r="E309" s="19" t="n"/>
      <c r="F309" s="19" t="n"/>
      <c r="G309" s="19" t="n"/>
      <c r="H309" s="20">
        <f>IF(OR(D309="",G309=""),"",ROUND((MOD(G309-D309,1)-IF(OR(E309="",F309=""),0,MOD(F309-E309,1)))*24,2))</f>
        <v/>
      </c>
      <c r="I309" s="21">
        <f>IF(A309="","",A309-WEEKDAY(A309,2)+1)</f>
        <v/>
      </c>
      <c r="J309" s="20">
        <f>IF(OR(H309="",Parámetros!$G$6=""),"",MAX(0,H309-Parámetros!$G$6))</f>
        <v/>
      </c>
      <c r="K309" s="9" t="n"/>
      <c r="L309" s="9" t="n"/>
    </row>
    <row r="310">
      <c r="A310" s="17" t="n"/>
      <c r="B310" s="9" t="n"/>
      <c r="C310" s="18">
        <f>IF(B310="","",IFERROR(VLOOKUP(B310,Colaboradores!$A$2:$D$101,2,FALSE),"ID no encontrado"))</f>
        <v/>
      </c>
      <c r="D310" s="19" t="n"/>
      <c r="E310" s="19" t="n"/>
      <c r="F310" s="19" t="n"/>
      <c r="G310" s="19" t="n"/>
      <c r="H310" s="20">
        <f>IF(OR(D310="",G310=""),"",ROUND((MOD(G310-D310,1)-IF(OR(E310="",F310=""),0,MOD(F310-E310,1)))*24,2))</f>
        <v/>
      </c>
      <c r="I310" s="21">
        <f>IF(A310="","",A310-WEEKDAY(A310,2)+1)</f>
        <v/>
      </c>
      <c r="J310" s="20">
        <f>IF(OR(H310="",Parámetros!$G$6=""),"",MAX(0,H310-Parámetros!$G$6))</f>
        <v/>
      </c>
      <c r="K310" s="9" t="n"/>
      <c r="L310" s="9" t="n"/>
    </row>
    <row r="311">
      <c r="A311" s="17" t="n"/>
      <c r="B311" s="9" t="n"/>
      <c r="C311" s="18">
        <f>IF(B311="","",IFERROR(VLOOKUP(B311,Colaboradores!$A$2:$D$101,2,FALSE),"ID no encontrado"))</f>
        <v/>
      </c>
      <c r="D311" s="19" t="n"/>
      <c r="E311" s="19" t="n"/>
      <c r="F311" s="19" t="n"/>
      <c r="G311" s="19" t="n"/>
      <c r="H311" s="20">
        <f>IF(OR(D311="",G311=""),"",ROUND((MOD(G311-D311,1)-IF(OR(E311="",F311=""),0,MOD(F311-E311,1)))*24,2))</f>
        <v/>
      </c>
      <c r="I311" s="21">
        <f>IF(A311="","",A311-WEEKDAY(A311,2)+1)</f>
        <v/>
      </c>
      <c r="J311" s="20">
        <f>IF(OR(H311="",Parámetros!$G$6=""),"",MAX(0,H311-Parámetros!$G$6))</f>
        <v/>
      </c>
      <c r="K311" s="9" t="n"/>
      <c r="L311" s="9" t="n"/>
    </row>
    <row r="312">
      <c r="A312" s="17" t="n"/>
      <c r="B312" s="9" t="n"/>
      <c r="C312" s="18">
        <f>IF(B312="","",IFERROR(VLOOKUP(B312,Colaboradores!$A$2:$D$101,2,FALSE),"ID no encontrado"))</f>
        <v/>
      </c>
      <c r="D312" s="19" t="n"/>
      <c r="E312" s="19" t="n"/>
      <c r="F312" s="19" t="n"/>
      <c r="G312" s="19" t="n"/>
      <c r="H312" s="20">
        <f>IF(OR(D312="",G312=""),"",ROUND((MOD(G312-D312,1)-IF(OR(E312="",F312=""),0,MOD(F312-E312,1)))*24,2))</f>
        <v/>
      </c>
      <c r="I312" s="21">
        <f>IF(A312="","",A312-WEEKDAY(A312,2)+1)</f>
        <v/>
      </c>
      <c r="J312" s="20">
        <f>IF(OR(H312="",Parámetros!$G$6=""),"",MAX(0,H312-Parámetros!$G$6))</f>
        <v/>
      </c>
      <c r="K312" s="9" t="n"/>
      <c r="L312" s="9" t="n"/>
    </row>
    <row r="313">
      <c r="A313" s="17" t="n"/>
      <c r="B313" s="9" t="n"/>
      <c r="C313" s="18">
        <f>IF(B313="","",IFERROR(VLOOKUP(B313,Colaboradores!$A$2:$D$101,2,FALSE),"ID no encontrado"))</f>
        <v/>
      </c>
      <c r="D313" s="19" t="n"/>
      <c r="E313" s="19" t="n"/>
      <c r="F313" s="19" t="n"/>
      <c r="G313" s="19" t="n"/>
      <c r="H313" s="20">
        <f>IF(OR(D313="",G313=""),"",ROUND((MOD(G313-D313,1)-IF(OR(E313="",F313=""),0,MOD(F313-E313,1)))*24,2))</f>
        <v/>
      </c>
      <c r="I313" s="21">
        <f>IF(A313="","",A313-WEEKDAY(A313,2)+1)</f>
        <v/>
      </c>
      <c r="J313" s="20">
        <f>IF(OR(H313="",Parámetros!$G$6=""),"",MAX(0,H313-Parámetros!$G$6))</f>
        <v/>
      </c>
      <c r="K313" s="9" t="n"/>
      <c r="L313" s="9" t="n"/>
    </row>
    <row r="314">
      <c r="A314" s="17" t="n"/>
      <c r="B314" s="9" t="n"/>
      <c r="C314" s="18">
        <f>IF(B314="","",IFERROR(VLOOKUP(B314,Colaboradores!$A$2:$D$101,2,FALSE),"ID no encontrado"))</f>
        <v/>
      </c>
      <c r="D314" s="19" t="n"/>
      <c r="E314" s="19" t="n"/>
      <c r="F314" s="19" t="n"/>
      <c r="G314" s="19" t="n"/>
      <c r="H314" s="20">
        <f>IF(OR(D314="",G314=""),"",ROUND((MOD(G314-D314,1)-IF(OR(E314="",F314=""),0,MOD(F314-E314,1)))*24,2))</f>
        <v/>
      </c>
      <c r="I314" s="21">
        <f>IF(A314="","",A314-WEEKDAY(A314,2)+1)</f>
        <v/>
      </c>
      <c r="J314" s="20">
        <f>IF(OR(H314="",Parámetros!$G$6=""),"",MAX(0,H314-Parámetros!$G$6))</f>
        <v/>
      </c>
      <c r="K314" s="9" t="n"/>
      <c r="L314" s="9" t="n"/>
    </row>
    <row r="315">
      <c r="A315" s="17" t="n"/>
      <c r="B315" s="9" t="n"/>
      <c r="C315" s="18">
        <f>IF(B315="","",IFERROR(VLOOKUP(B315,Colaboradores!$A$2:$D$101,2,FALSE),"ID no encontrado"))</f>
        <v/>
      </c>
      <c r="D315" s="19" t="n"/>
      <c r="E315" s="19" t="n"/>
      <c r="F315" s="19" t="n"/>
      <c r="G315" s="19" t="n"/>
      <c r="H315" s="20">
        <f>IF(OR(D315="",G315=""),"",ROUND((MOD(G315-D315,1)-IF(OR(E315="",F315=""),0,MOD(F315-E315,1)))*24,2))</f>
        <v/>
      </c>
      <c r="I315" s="21">
        <f>IF(A315="","",A315-WEEKDAY(A315,2)+1)</f>
        <v/>
      </c>
      <c r="J315" s="20">
        <f>IF(OR(H315="",Parámetros!$G$6=""),"",MAX(0,H315-Parámetros!$G$6))</f>
        <v/>
      </c>
      <c r="K315" s="9" t="n"/>
      <c r="L315" s="9" t="n"/>
    </row>
    <row r="316">
      <c r="A316" s="17" t="n"/>
      <c r="B316" s="9" t="n"/>
      <c r="C316" s="18">
        <f>IF(B316="","",IFERROR(VLOOKUP(B316,Colaboradores!$A$2:$D$101,2,FALSE),"ID no encontrado"))</f>
        <v/>
      </c>
      <c r="D316" s="19" t="n"/>
      <c r="E316" s="19" t="n"/>
      <c r="F316" s="19" t="n"/>
      <c r="G316" s="19" t="n"/>
      <c r="H316" s="20">
        <f>IF(OR(D316="",G316=""),"",ROUND((MOD(G316-D316,1)-IF(OR(E316="",F316=""),0,MOD(F316-E316,1)))*24,2))</f>
        <v/>
      </c>
      <c r="I316" s="21">
        <f>IF(A316="","",A316-WEEKDAY(A316,2)+1)</f>
        <v/>
      </c>
      <c r="J316" s="20">
        <f>IF(OR(H316="",Parámetros!$G$6=""),"",MAX(0,H316-Parámetros!$G$6))</f>
        <v/>
      </c>
      <c r="K316" s="9" t="n"/>
      <c r="L316" s="9" t="n"/>
    </row>
    <row r="317">
      <c r="A317" s="17" t="n"/>
      <c r="B317" s="9" t="n"/>
      <c r="C317" s="18">
        <f>IF(B317="","",IFERROR(VLOOKUP(B317,Colaboradores!$A$2:$D$101,2,FALSE),"ID no encontrado"))</f>
        <v/>
      </c>
      <c r="D317" s="19" t="n"/>
      <c r="E317" s="19" t="n"/>
      <c r="F317" s="19" t="n"/>
      <c r="G317" s="19" t="n"/>
      <c r="H317" s="20">
        <f>IF(OR(D317="",G317=""),"",ROUND((MOD(G317-D317,1)-IF(OR(E317="",F317=""),0,MOD(F317-E317,1)))*24,2))</f>
        <v/>
      </c>
      <c r="I317" s="21">
        <f>IF(A317="","",A317-WEEKDAY(A317,2)+1)</f>
        <v/>
      </c>
      <c r="J317" s="20">
        <f>IF(OR(H317="",Parámetros!$G$6=""),"",MAX(0,H317-Parámetros!$G$6))</f>
        <v/>
      </c>
      <c r="K317" s="9" t="n"/>
      <c r="L317" s="9" t="n"/>
    </row>
    <row r="318">
      <c r="A318" s="17" t="n"/>
      <c r="B318" s="9" t="n"/>
      <c r="C318" s="18">
        <f>IF(B318="","",IFERROR(VLOOKUP(B318,Colaboradores!$A$2:$D$101,2,FALSE),"ID no encontrado"))</f>
        <v/>
      </c>
      <c r="D318" s="19" t="n"/>
      <c r="E318" s="19" t="n"/>
      <c r="F318" s="19" t="n"/>
      <c r="G318" s="19" t="n"/>
      <c r="H318" s="20">
        <f>IF(OR(D318="",G318=""),"",ROUND((MOD(G318-D318,1)-IF(OR(E318="",F318=""),0,MOD(F318-E318,1)))*24,2))</f>
        <v/>
      </c>
      <c r="I318" s="21">
        <f>IF(A318="","",A318-WEEKDAY(A318,2)+1)</f>
        <v/>
      </c>
      <c r="J318" s="20">
        <f>IF(OR(H318="",Parámetros!$G$6=""),"",MAX(0,H318-Parámetros!$G$6))</f>
        <v/>
      </c>
      <c r="K318" s="9" t="n"/>
      <c r="L318" s="9" t="n"/>
    </row>
    <row r="319">
      <c r="A319" s="17" t="n"/>
      <c r="B319" s="9" t="n"/>
      <c r="C319" s="18">
        <f>IF(B319="","",IFERROR(VLOOKUP(B319,Colaboradores!$A$2:$D$101,2,FALSE),"ID no encontrado"))</f>
        <v/>
      </c>
      <c r="D319" s="19" t="n"/>
      <c r="E319" s="19" t="n"/>
      <c r="F319" s="19" t="n"/>
      <c r="G319" s="19" t="n"/>
      <c r="H319" s="20">
        <f>IF(OR(D319="",G319=""),"",ROUND((MOD(G319-D319,1)-IF(OR(E319="",F319=""),0,MOD(F319-E319,1)))*24,2))</f>
        <v/>
      </c>
      <c r="I319" s="21">
        <f>IF(A319="","",A319-WEEKDAY(A319,2)+1)</f>
        <v/>
      </c>
      <c r="J319" s="20">
        <f>IF(OR(H319="",Parámetros!$G$6=""),"",MAX(0,H319-Parámetros!$G$6))</f>
        <v/>
      </c>
      <c r="K319" s="9" t="n"/>
      <c r="L319" s="9" t="n"/>
    </row>
    <row r="320">
      <c r="A320" s="17" t="n"/>
      <c r="B320" s="9" t="n"/>
      <c r="C320" s="18">
        <f>IF(B320="","",IFERROR(VLOOKUP(B320,Colaboradores!$A$2:$D$101,2,FALSE),"ID no encontrado"))</f>
        <v/>
      </c>
      <c r="D320" s="19" t="n"/>
      <c r="E320" s="19" t="n"/>
      <c r="F320" s="19" t="n"/>
      <c r="G320" s="19" t="n"/>
      <c r="H320" s="20">
        <f>IF(OR(D320="",G320=""),"",ROUND((MOD(G320-D320,1)-IF(OR(E320="",F320=""),0,MOD(F320-E320,1)))*24,2))</f>
        <v/>
      </c>
      <c r="I320" s="21">
        <f>IF(A320="","",A320-WEEKDAY(A320,2)+1)</f>
        <v/>
      </c>
      <c r="J320" s="20">
        <f>IF(OR(H320="",Parámetros!$G$6=""),"",MAX(0,H320-Parámetros!$G$6))</f>
        <v/>
      </c>
      <c r="K320" s="9" t="n"/>
      <c r="L320" s="9" t="n"/>
    </row>
    <row r="321">
      <c r="A321" s="17" t="n"/>
      <c r="B321" s="9" t="n"/>
      <c r="C321" s="18">
        <f>IF(B321="","",IFERROR(VLOOKUP(B321,Colaboradores!$A$2:$D$101,2,FALSE),"ID no encontrado"))</f>
        <v/>
      </c>
      <c r="D321" s="19" t="n"/>
      <c r="E321" s="19" t="n"/>
      <c r="F321" s="19" t="n"/>
      <c r="G321" s="19" t="n"/>
      <c r="H321" s="20">
        <f>IF(OR(D321="",G321=""),"",ROUND((MOD(G321-D321,1)-IF(OR(E321="",F321=""),0,MOD(F321-E321,1)))*24,2))</f>
        <v/>
      </c>
      <c r="I321" s="21">
        <f>IF(A321="","",A321-WEEKDAY(A321,2)+1)</f>
        <v/>
      </c>
      <c r="J321" s="20">
        <f>IF(OR(H321="",Parámetros!$G$6=""),"",MAX(0,H321-Parámetros!$G$6))</f>
        <v/>
      </c>
      <c r="K321" s="9" t="n"/>
      <c r="L321" s="9" t="n"/>
    </row>
    <row r="322">
      <c r="A322" s="17" t="n"/>
      <c r="B322" s="9" t="n"/>
      <c r="C322" s="18">
        <f>IF(B322="","",IFERROR(VLOOKUP(B322,Colaboradores!$A$2:$D$101,2,FALSE),"ID no encontrado"))</f>
        <v/>
      </c>
      <c r="D322" s="19" t="n"/>
      <c r="E322" s="19" t="n"/>
      <c r="F322" s="19" t="n"/>
      <c r="G322" s="19" t="n"/>
      <c r="H322" s="20">
        <f>IF(OR(D322="",G322=""),"",ROUND((MOD(G322-D322,1)-IF(OR(E322="",F322=""),0,MOD(F322-E322,1)))*24,2))</f>
        <v/>
      </c>
      <c r="I322" s="21">
        <f>IF(A322="","",A322-WEEKDAY(A322,2)+1)</f>
        <v/>
      </c>
      <c r="J322" s="20">
        <f>IF(OR(H322="",Parámetros!$G$6=""),"",MAX(0,H322-Parámetros!$G$6))</f>
        <v/>
      </c>
      <c r="K322" s="9" t="n"/>
      <c r="L322" s="9" t="n"/>
    </row>
    <row r="323">
      <c r="A323" s="17" t="n"/>
      <c r="B323" s="9" t="n"/>
      <c r="C323" s="18">
        <f>IF(B323="","",IFERROR(VLOOKUP(B323,Colaboradores!$A$2:$D$101,2,FALSE),"ID no encontrado"))</f>
        <v/>
      </c>
      <c r="D323" s="19" t="n"/>
      <c r="E323" s="19" t="n"/>
      <c r="F323" s="19" t="n"/>
      <c r="G323" s="19" t="n"/>
      <c r="H323" s="20">
        <f>IF(OR(D323="",G323=""),"",ROUND((MOD(G323-D323,1)-IF(OR(E323="",F323=""),0,MOD(F323-E323,1)))*24,2))</f>
        <v/>
      </c>
      <c r="I323" s="21">
        <f>IF(A323="","",A323-WEEKDAY(A323,2)+1)</f>
        <v/>
      </c>
      <c r="J323" s="20">
        <f>IF(OR(H323="",Parámetros!$G$6=""),"",MAX(0,H323-Parámetros!$G$6))</f>
        <v/>
      </c>
      <c r="K323" s="9" t="n"/>
      <c r="L323" s="9" t="n"/>
    </row>
    <row r="324">
      <c r="A324" s="17" t="n"/>
      <c r="B324" s="9" t="n"/>
      <c r="C324" s="18">
        <f>IF(B324="","",IFERROR(VLOOKUP(B324,Colaboradores!$A$2:$D$101,2,FALSE),"ID no encontrado"))</f>
        <v/>
      </c>
      <c r="D324" s="19" t="n"/>
      <c r="E324" s="19" t="n"/>
      <c r="F324" s="19" t="n"/>
      <c r="G324" s="19" t="n"/>
      <c r="H324" s="20">
        <f>IF(OR(D324="",G324=""),"",ROUND((MOD(G324-D324,1)-IF(OR(E324="",F324=""),0,MOD(F324-E324,1)))*24,2))</f>
        <v/>
      </c>
      <c r="I324" s="21">
        <f>IF(A324="","",A324-WEEKDAY(A324,2)+1)</f>
        <v/>
      </c>
      <c r="J324" s="20">
        <f>IF(OR(H324="",Parámetros!$G$6=""),"",MAX(0,H324-Parámetros!$G$6))</f>
        <v/>
      </c>
      <c r="K324" s="9" t="n"/>
      <c r="L324" s="9" t="n"/>
    </row>
    <row r="325">
      <c r="A325" s="17" t="n"/>
      <c r="B325" s="9" t="n"/>
      <c r="C325" s="18">
        <f>IF(B325="","",IFERROR(VLOOKUP(B325,Colaboradores!$A$2:$D$101,2,FALSE),"ID no encontrado"))</f>
        <v/>
      </c>
      <c r="D325" s="19" t="n"/>
      <c r="E325" s="19" t="n"/>
      <c r="F325" s="19" t="n"/>
      <c r="G325" s="19" t="n"/>
      <c r="H325" s="20">
        <f>IF(OR(D325="",G325=""),"",ROUND((MOD(G325-D325,1)-IF(OR(E325="",F325=""),0,MOD(F325-E325,1)))*24,2))</f>
        <v/>
      </c>
      <c r="I325" s="21">
        <f>IF(A325="","",A325-WEEKDAY(A325,2)+1)</f>
        <v/>
      </c>
      <c r="J325" s="20">
        <f>IF(OR(H325="",Parámetros!$G$6=""),"",MAX(0,H325-Parámetros!$G$6))</f>
        <v/>
      </c>
      <c r="K325" s="9" t="n"/>
      <c r="L325" s="9" t="n"/>
    </row>
    <row r="326">
      <c r="A326" s="17" t="n"/>
      <c r="B326" s="9" t="n"/>
      <c r="C326" s="18">
        <f>IF(B326="","",IFERROR(VLOOKUP(B326,Colaboradores!$A$2:$D$101,2,FALSE),"ID no encontrado"))</f>
        <v/>
      </c>
      <c r="D326" s="19" t="n"/>
      <c r="E326" s="19" t="n"/>
      <c r="F326" s="19" t="n"/>
      <c r="G326" s="19" t="n"/>
      <c r="H326" s="20">
        <f>IF(OR(D326="",G326=""),"",ROUND((MOD(G326-D326,1)-IF(OR(E326="",F326=""),0,MOD(F326-E326,1)))*24,2))</f>
        <v/>
      </c>
      <c r="I326" s="21">
        <f>IF(A326="","",A326-WEEKDAY(A326,2)+1)</f>
        <v/>
      </c>
      <c r="J326" s="20">
        <f>IF(OR(H326="",Parámetros!$G$6=""),"",MAX(0,H326-Parámetros!$G$6))</f>
        <v/>
      </c>
      <c r="K326" s="9" t="n"/>
      <c r="L326" s="9" t="n"/>
    </row>
    <row r="327">
      <c r="A327" s="17" t="n"/>
      <c r="B327" s="9" t="n"/>
      <c r="C327" s="18">
        <f>IF(B327="","",IFERROR(VLOOKUP(B327,Colaboradores!$A$2:$D$101,2,FALSE),"ID no encontrado"))</f>
        <v/>
      </c>
      <c r="D327" s="19" t="n"/>
      <c r="E327" s="19" t="n"/>
      <c r="F327" s="19" t="n"/>
      <c r="G327" s="19" t="n"/>
      <c r="H327" s="20">
        <f>IF(OR(D327="",G327=""),"",ROUND((MOD(G327-D327,1)-IF(OR(E327="",F327=""),0,MOD(F327-E327,1)))*24,2))</f>
        <v/>
      </c>
      <c r="I327" s="21">
        <f>IF(A327="","",A327-WEEKDAY(A327,2)+1)</f>
        <v/>
      </c>
      <c r="J327" s="20">
        <f>IF(OR(H327="",Parámetros!$G$6=""),"",MAX(0,H327-Parámetros!$G$6))</f>
        <v/>
      </c>
      <c r="K327" s="9" t="n"/>
      <c r="L327" s="9" t="n"/>
    </row>
    <row r="328">
      <c r="A328" s="17" t="n"/>
      <c r="B328" s="9" t="n"/>
      <c r="C328" s="18">
        <f>IF(B328="","",IFERROR(VLOOKUP(B328,Colaboradores!$A$2:$D$101,2,FALSE),"ID no encontrado"))</f>
        <v/>
      </c>
      <c r="D328" s="19" t="n"/>
      <c r="E328" s="19" t="n"/>
      <c r="F328" s="19" t="n"/>
      <c r="G328" s="19" t="n"/>
      <c r="H328" s="20">
        <f>IF(OR(D328="",G328=""),"",ROUND((MOD(G328-D328,1)-IF(OR(E328="",F328=""),0,MOD(F328-E328,1)))*24,2))</f>
        <v/>
      </c>
      <c r="I328" s="21">
        <f>IF(A328="","",A328-WEEKDAY(A328,2)+1)</f>
        <v/>
      </c>
      <c r="J328" s="20">
        <f>IF(OR(H328="",Parámetros!$G$6=""),"",MAX(0,H328-Parámetros!$G$6))</f>
        <v/>
      </c>
      <c r="K328" s="9" t="n"/>
      <c r="L328" s="9" t="n"/>
    </row>
    <row r="329">
      <c r="A329" s="17" t="n"/>
      <c r="B329" s="9" t="n"/>
      <c r="C329" s="18">
        <f>IF(B329="","",IFERROR(VLOOKUP(B329,Colaboradores!$A$2:$D$101,2,FALSE),"ID no encontrado"))</f>
        <v/>
      </c>
      <c r="D329" s="19" t="n"/>
      <c r="E329" s="19" t="n"/>
      <c r="F329" s="19" t="n"/>
      <c r="G329" s="19" t="n"/>
      <c r="H329" s="20">
        <f>IF(OR(D329="",G329=""),"",ROUND((MOD(G329-D329,1)-IF(OR(E329="",F329=""),0,MOD(F329-E329,1)))*24,2))</f>
        <v/>
      </c>
      <c r="I329" s="21">
        <f>IF(A329="","",A329-WEEKDAY(A329,2)+1)</f>
        <v/>
      </c>
      <c r="J329" s="20">
        <f>IF(OR(H329="",Parámetros!$G$6=""),"",MAX(0,H329-Parámetros!$G$6))</f>
        <v/>
      </c>
      <c r="K329" s="9" t="n"/>
      <c r="L329" s="9" t="n"/>
    </row>
    <row r="330">
      <c r="A330" s="17" t="n"/>
      <c r="B330" s="9" t="n"/>
      <c r="C330" s="18">
        <f>IF(B330="","",IFERROR(VLOOKUP(B330,Colaboradores!$A$2:$D$101,2,FALSE),"ID no encontrado"))</f>
        <v/>
      </c>
      <c r="D330" s="19" t="n"/>
      <c r="E330" s="19" t="n"/>
      <c r="F330" s="19" t="n"/>
      <c r="G330" s="19" t="n"/>
      <c r="H330" s="20">
        <f>IF(OR(D330="",G330=""),"",ROUND((MOD(G330-D330,1)-IF(OR(E330="",F330=""),0,MOD(F330-E330,1)))*24,2))</f>
        <v/>
      </c>
      <c r="I330" s="21">
        <f>IF(A330="","",A330-WEEKDAY(A330,2)+1)</f>
        <v/>
      </c>
      <c r="J330" s="20">
        <f>IF(OR(H330="",Parámetros!$G$6=""),"",MAX(0,H330-Parámetros!$G$6))</f>
        <v/>
      </c>
      <c r="K330" s="9" t="n"/>
      <c r="L330" s="9" t="n"/>
    </row>
    <row r="331">
      <c r="A331" s="17" t="n"/>
      <c r="B331" s="9" t="n"/>
      <c r="C331" s="18">
        <f>IF(B331="","",IFERROR(VLOOKUP(B331,Colaboradores!$A$2:$D$101,2,FALSE),"ID no encontrado"))</f>
        <v/>
      </c>
      <c r="D331" s="19" t="n"/>
      <c r="E331" s="19" t="n"/>
      <c r="F331" s="19" t="n"/>
      <c r="G331" s="19" t="n"/>
      <c r="H331" s="20">
        <f>IF(OR(D331="",G331=""),"",ROUND((MOD(G331-D331,1)-IF(OR(E331="",F331=""),0,MOD(F331-E331,1)))*24,2))</f>
        <v/>
      </c>
      <c r="I331" s="21">
        <f>IF(A331="","",A331-WEEKDAY(A331,2)+1)</f>
        <v/>
      </c>
      <c r="J331" s="20">
        <f>IF(OR(H331="",Parámetros!$G$6=""),"",MAX(0,H331-Parámetros!$G$6))</f>
        <v/>
      </c>
      <c r="K331" s="9" t="n"/>
      <c r="L331" s="9" t="n"/>
    </row>
    <row r="332">
      <c r="A332" s="17" t="n"/>
      <c r="B332" s="9" t="n"/>
      <c r="C332" s="18">
        <f>IF(B332="","",IFERROR(VLOOKUP(B332,Colaboradores!$A$2:$D$101,2,FALSE),"ID no encontrado"))</f>
        <v/>
      </c>
      <c r="D332" s="19" t="n"/>
      <c r="E332" s="19" t="n"/>
      <c r="F332" s="19" t="n"/>
      <c r="G332" s="19" t="n"/>
      <c r="H332" s="20">
        <f>IF(OR(D332="",G332=""),"",ROUND((MOD(G332-D332,1)-IF(OR(E332="",F332=""),0,MOD(F332-E332,1)))*24,2))</f>
        <v/>
      </c>
      <c r="I332" s="21">
        <f>IF(A332="","",A332-WEEKDAY(A332,2)+1)</f>
        <v/>
      </c>
      <c r="J332" s="20">
        <f>IF(OR(H332="",Parámetros!$G$6=""),"",MAX(0,H332-Parámetros!$G$6))</f>
        <v/>
      </c>
      <c r="K332" s="9" t="n"/>
      <c r="L332" s="9" t="n"/>
    </row>
    <row r="333">
      <c r="A333" s="17" t="n"/>
      <c r="B333" s="9" t="n"/>
      <c r="C333" s="18">
        <f>IF(B333="","",IFERROR(VLOOKUP(B333,Colaboradores!$A$2:$D$101,2,FALSE),"ID no encontrado"))</f>
        <v/>
      </c>
      <c r="D333" s="19" t="n"/>
      <c r="E333" s="19" t="n"/>
      <c r="F333" s="19" t="n"/>
      <c r="G333" s="19" t="n"/>
      <c r="H333" s="20">
        <f>IF(OR(D333="",G333=""),"",ROUND((MOD(G333-D333,1)-IF(OR(E333="",F333=""),0,MOD(F333-E333,1)))*24,2))</f>
        <v/>
      </c>
      <c r="I333" s="21">
        <f>IF(A333="","",A333-WEEKDAY(A333,2)+1)</f>
        <v/>
      </c>
      <c r="J333" s="20">
        <f>IF(OR(H333="",Parámetros!$G$6=""),"",MAX(0,H333-Parámetros!$G$6))</f>
        <v/>
      </c>
      <c r="K333" s="9" t="n"/>
      <c r="L333" s="9" t="n"/>
    </row>
    <row r="334">
      <c r="A334" s="17" t="n"/>
      <c r="B334" s="9" t="n"/>
      <c r="C334" s="18">
        <f>IF(B334="","",IFERROR(VLOOKUP(B334,Colaboradores!$A$2:$D$101,2,FALSE),"ID no encontrado"))</f>
        <v/>
      </c>
      <c r="D334" s="19" t="n"/>
      <c r="E334" s="19" t="n"/>
      <c r="F334" s="19" t="n"/>
      <c r="G334" s="19" t="n"/>
      <c r="H334" s="20">
        <f>IF(OR(D334="",G334=""),"",ROUND((MOD(G334-D334,1)-IF(OR(E334="",F334=""),0,MOD(F334-E334,1)))*24,2))</f>
        <v/>
      </c>
      <c r="I334" s="21">
        <f>IF(A334="","",A334-WEEKDAY(A334,2)+1)</f>
        <v/>
      </c>
      <c r="J334" s="20">
        <f>IF(OR(H334="",Parámetros!$G$6=""),"",MAX(0,H334-Parámetros!$G$6))</f>
        <v/>
      </c>
      <c r="K334" s="9" t="n"/>
      <c r="L334" s="9" t="n"/>
    </row>
    <row r="335">
      <c r="A335" s="17" t="n"/>
      <c r="B335" s="9" t="n"/>
      <c r="C335" s="18">
        <f>IF(B335="","",IFERROR(VLOOKUP(B335,Colaboradores!$A$2:$D$101,2,FALSE),"ID no encontrado"))</f>
        <v/>
      </c>
      <c r="D335" s="19" t="n"/>
      <c r="E335" s="19" t="n"/>
      <c r="F335" s="19" t="n"/>
      <c r="G335" s="19" t="n"/>
      <c r="H335" s="20">
        <f>IF(OR(D335="",G335=""),"",ROUND((MOD(G335-D335,1)-IF(OR(E335="",F335=""),0,MOD(F335-E335,1)))*24,2))</f>
        <v/>
      </c>
      <c r="I335" s="21">
        <f>IF(A335="","",A335-WEEKDAY(A335,2)+1)</f>
        <v/>
      </c>
      <c r="J335" s="20">
        <f>IF(OR(H335="",Parámetros!$G$6=""),"",MAX(0,H335-Parámetros!$G$6))</f>
        <v/>
      </c>
      <c r="K335" s="9" t="n"/>
      <c r="L335" s="9" t="n"/>
    </row>
    <row r="336">
      <c r="A336" s="17" t="n"/>
      <c r="B336" s="9" t="n"/>
      <c r="C336" s="18">
        <f>IF(B336="","",IFERROR(VLOOKUP(B336,Colaboradores!$A$2:$D$101,2,FALSE),"ID no encontrado"))</f>
        <v/>
      </c>
      <c r="D336" s="19" t="n"/>
      <c r="E336" s="19" t="n"/>
      <c r="F336" s="19" t="n"/>
      <c r="G336" s="19" t="n"/>
      <c r="H336" s="20">
        <f>IF(OR(D336="",G336=""),"",ROUND((MOD(G336-D336,1)-IF(OR(E336="",F336=""),0,MOD(F336-E336,1)))*24,2))</f>
        <v/>
      </c>
      <c r="I336" s="21">
        <f>IF(A336="","",A336-WEEKDAY(A336,2)+1)</f>
        <v/>
      </c>
      <c r="J336" s="20">
        <f>IF(OR(H336="",Parámetros!$G$6=""),"",MAX(0,H336-Parámetros!$G$6))</f>
        <v/>
      </c>
      <c r="K336" s="9" t="n"/>
      <c r="L336" s="9" t="n"/>
    </row>
    <row r="337">
      <c r="A337" s="17" t="n"/>
      <c r="B337" s="9" t="n"/>
      <c r="C337" s="18">
        <f>IF(B337="","",IFERROR(VLOOKUP(B337,Colaboradores!$A$2:$D$101,2,FALSE),"ID no encontrado"))</f>
        <v/>
      </c>
      <c r="D337" s="19" t="n"/>
      <c r="E337" s="19" t="n"/>
      <c r="F337" s="19" t="n"/>
      <c r="G337" s="19" t="n"/>
      <c r="H337" s="20">
        <f>IF(OR(D337="",G337=""),"",ROUND((MOD(G337-D337,1)-IF(OR(E337="",F337=""),0,MOD(F337-E337,1)))*24,2))</f>
        <v/>
      </c>
      <c r="I337" s="21">
        <f>IF(A337="","",A337-WEEKDAY(A337,2)+1)</f>
        <v/>
      </c>
      <c r="J337" s="20">
        <f>IF(OR(H337="",Parámetros!$G$6=""),"",MAX(0,H337-Parámetros!$G$6))</f>
        <v/>
      </c>
      <c r="K337" s="9" t="n"/>
      <c r="L337" s="9" t="n"/>
    </row>
    <row r="338">
      <c r="A338" s="17" t="n"/>
      <c r="B338" s="9" t="n"/>
      <c r="C338" s="18">
        <f>IF(B338="","",IFERROR(VLOOKUP(B338,Colaboradores!$A$2:$D$101,2,FALSE),"ID no encontrado"))</f>
        <v/>
      </c>
      <c r="D338" s="19" t="n"/>
      <c r="E338" s="19" t="n"/>
      <c r="F338" s="19" t="n"/>
      <c r="G338" s="19" t="n"/>
      <c r="H338" s="20">
        <f>IF(OR(D338="",G338=""),"",ROUND((MOD(G338-D338,1)-IF(OR(E338="",F338=""),0,MOD(F338-E338,1)))*24,2))</f>
        <v/>
      </c>
      <c r="I338" s="21">
        <f>IF(A338="","",A338-WEEKDAY(A338,2)+1)</f>
        <v/>
      </c>
      <c r="J338" s="20">
        <f>IF(OR(H338="",Parámetros!$G$6=""),"",MAX(0,H338-Parámetros!$G$6))</f>
        <v/>
      </c>
      <c r="K338" s="9" t="n"/>
      <c r="L338" s="9" t="n"/>
    </row>
    <row r="339">
      <c r="A339" s="17" t="n"/>
      <c r="B339" s="9" t="n"/>
      <c r="C339" s="18">
        <f>IF(B339="","",IFERROR(VLOOKUP(B339,Colaboradores!$A$2:$D$101,2,FALSE),"ID no encontrado"))</f>
        <v/>
      </c>
      <c r="D339" s="19" t="n"/>
      <c r="E339" s="19" t="n"/>
      <c r="F339" s="19" t="n"/>
      <c r="G339" s="19" t="n"/>
      <c r="H339" s="20">
        <f>IF(OR(D339="",G339=""),"",ROUND((MOD(G339-D339,1)-IF(OR(E339="",F339=""),0,MOD(F339-E339,1)))*24,2))</f>
        <v/>
      </c>
      <c r="I339" s="21">
        <f>IF(A339="","",A339-WEEKDAY(A339,2)+1)</f>
        <v/>
      </c>
      <c r="J339" s="20">
        <f>IF(OR(H339="",Parámetros!$G$6=""),"",MAX(0,H339-Parámetros!$G$6))</f>
        <v/>
      </c>
      <c r="K339" s="9" t="n"/>
      <c r="L339" s="9" t="n"/>
    </row>
    <row r="340">
      <c r="A340" s="17" t="n"/>
      <c r="B340" s="9" t="n"/>
      <c r="C340" s="18">
        <f>IF(B340="","",IFERROR(VLOOKUP(B340,Colaboradores!$A$2:$D$101,2,FALSE),"ID no encontrado"))</f>
        <v/>
      </c>
      <c r="D340" s="19" t="n"/>
      <c r="E340" s="19" t="n"/>
      <c r="F340" s="19" t="n"/>
      <c r="G340" s="19" t="n"/>
      <c r="H340" s="20">
        <f>IF(OR(D340="",G340=""),"",ROUND((MOD(G340-D340,1)-IF(OR(E340="",F340=""),0,MOD(F340-E340,1)))*24,2))</f>
        <v/>
      </c>
      <c r="I340" s="21">
        <f>IF(A340="","",A340-WEEKDAY(A340,2)+1)</f>
        <v/>
      </c>
      <c r="J340" s="20">
        <f>IF(OR(H340="",Parámetros!$G$6=""),"",MAX(0,H340-Parámetros!$G$6))</f>
        <v/>
      </c>
      <c r="K340" s="9" t="n"/>
      <c r="L340" s="9" t="n"/>
    </row>
    <row r="341">
      <c r="A341" s="17" t="n"/>
      <c r="B341" s="9" t="n"/>
      <c r="C341" s="18">
        <f>IF(B341="","",IFERROR(VLOOKUP(B341,Colaboradores!$A$2:$D$101,2,FALSE),"ID no encontrado"))</f>
        <v/>
      </c>
      <c r="D341" s="19" t="n"/>
      <c r="E341" s="19" t="n"/>
      <c r="F341" s="19" t="n"/>
      <c r="G341" s="19" t="n"/>
      <c r="H341" s="20">
        <f>IF(OR(D341="",G341=""),"",ROUND((MOD(G341-D341,1)-IF(OR(E341="",F341=""),0,MOD(F341-E341,1)))*24,2))</f>
        <v/>
      </c>
      <c r="I341" s="21">
        <f>IF(A341="","",A341-WEEKDAY(A341,2)+1)</f>
        <v/>
      </c>
      <c r="J341" s="20">
        <f>IF(OR(H341="",Parámetros!$G$6=""),"",MAX(0,H341-Parámetros!$G$6))</f>
        <v/>
      </c>
      <c r="K341" s="9" t="n"/>
      <c r="L341" s="9" t="n"/>
    </row>
    <row r="342">
      <c r="A342" s="17" t="n"/>
      <c r="B342" s="9" t="n"/>
      <c r="C342" s="18">
        <f>IF(B342="","",IFERROR(VLOOKUP(B342,Colaboradores!$A$2:$D$101,2,FALSE),"ID no encontrado"))</f>
        <v/>
      </c>
      <c r="D342" s="19" t="n"/>
      <c r="E342" s="19" t="n"/>
      <c r="F342" s="19" t="n"/>
      <c r="G342" s="19" t="n"/>
      <c r="H342" s="20">
        <f>IF(OR(D342="",G342=""),"",ROUND((MOD(G342-D342,1)-IF(OR(E342="",F342=""),0,MOD(F342-E342,1)))*24,2))</f>
        <v/>
      </c>
      <c r="I342" s="21">
        <f>IF(A342="","",A342-WEEKDAY(A342,2)+1)</f>
        <v/>
      </c>
      <c r="J342" s="20">
        <f>IF(OR(H342="",Parámetros!$G$6=""),"",MAX(0,H342-Parámetros!$G$6))</f>
        <v/>
      </c>
      <c r="K342" s="9" t="n"/>
      <c r="L342" s="9" t="n"/>
    </row>
    <row r="343">
      <c r="A343" s="17" t="n"/>
      <c r="B343" s="9" t="n"/>
      <c r="C343" s="18">
        <f>IF(B343="","",IFERROR(VLOOKUP(B343,Colaboradores!$A$2:$D$101,2,FALSE),"ID no encontrado"))</f>
        <v/>
      </c>
      <c r="D343" s="19" t="n"/>
      <c r="E343" s="19" t="n"/>
      <c r="F343" s="19" t="n"/>
      <c r="G343" s="19" t="n"/>
      <c r="H343" s="20">
        <f>IF(OR(D343="",G343=""),"",ROUND((MOD(G343-D343,1)-IF(OR(E343="",F343=""),0,MOD(F343-E343,1)))*24,2))</f>
        <v/>
      </c>
      <c r="I343" s="21">
        <f>IF(A343="","",A343-WEEKDAY(A343,2)+1)</f>
        <v/>
      </c>
      <c r="J343" s="20">
        <f>IF(OR(H343="",Parámetros!$G$6=""),"",MAX(0,H343-Parámetros!$G$6))</f>
        <v/>
      </c>
      <c r="K343" s="9" t="n"/>
      <c r="L343" s="9" t="n"/>
    </row>
    <row r="344">
      <c r="A344" s="17" t="n"/>
      <c r="B344" s="9" t="n"/>
      <c r="C344" s="18">
        <f>IF(B344="","",IFERROR(VLOOKUP(B344,Colaboradores!$A$2:$D$101,2,FALSE),"ID no encontrado"))</f>
        <v/>
      </c>
      <c r="D344" s="19" t="n"/>
      <c r="E344" s="19" t="n"/>
      <c r="F344" s="19" t="n"/>
      <c r="G344" s="19" t="n"/>
      <c r="H344" s="20">
        <f>IF(OR(D344="",G344=""),"",ROUND((MOD(G344-D344,1)-IF(OR(E344="",F344=""),0,MOD(F344-E344,1)))*24,2))</f>
        <v/>
      </c>
      <c r="I344" s="21">
        <f>IF(A344="","",A344-WEEKDAY(A344,2)+1)</f>
        <v/>
      </c>
      <c r="J344" s="20">
        <f>IF(OR(H344="",Parámetros!$G$6=""),"",MAX(0,H344-Parámetros!$G$6))</f>
        <v/>
      </c>
      <c r="K344" s="9" t="n"/>
      <c r="L344" s="9" t="n"/>
    </row>
    <row r="345">
      <c r="A345" s="17" t="n"/>
      <c r="B345" s="9" t="n"/>
      <c r="C345" s="18">
        <f>IF(B345="","",IFERROR(VLOOKUP(B345,Colaboradores!$A$2:$D$101,2,FALSE),"ID no encontrado"))</f>
        <v/>
      </c>
      <c r="D345" s="19" t="n"/>
      <c r="E345" s="19" t="n"/>
      <c r="F345" s="19" t="n"/>
      <c r="G345" s="19" t="n"/>
      <c r="H345" s="20">
        <f>IF(OR(D345="",G345=""),"",ROUND((MOD(G345-D345,1)-IF(OR(E345="",F345=""),0,MOD(F345-E345,1)))*24,2))</f>
        <v/>
      </c>
      <c r="I345" s="21">
        <f>IF(A345="","",A345-WEEKDAY(A345,2)+1)</f>
        <v/>
      </c>
      <c r="J345" s="20">
        <f>IF(OR(H345="",Parámetros!$G$6=""),"",MAX(0,H345-Parámetros!$G$6))</f>
        <v/>
      </c>
      <c r="K345" s="9" t="n"/>
      <c r="L345" s="9" t="n"/>
    </row>
    <row r="346">
      <c r="A346" s="17" t="n"/>
      <c r="B346" s="9" t="n"/>
      <c r="C346" s="18">
        <f>IF(B346="","",IFERROR(VLOOKUP(B346,Colaboradores!$A$2:$D$101,2,FALSE),"ID no encontrado"))</f>
        <v/>
      </c>
      <c r="D346" s="19" t="n"/>
      <c r="E346" s="19" t="n"/>
      <c r="F346" s="19" t="n"/>
      <c r="G346" s="19" t="n"/>
      <c r="H346" s="20">
        <f>IF(OR(D346="",G346=""),"",ROUND((MOD(G346-D346,1)-IF(OR(E346="",F346=""),0,MOD(F346-E346,1)))*24,2))</f>
        <v/>
      </c>
      <c r="I346" s="21">
        <f>IF(A346="","",A346-WEEKDAY(A346,2)+1)</f>
        <v/>
      </c>
      <c r="J346" s="20">
        <f>IF(OR(H346="",Parámetros!$G$6=""),"",MAX(0,H346-Parámetros!$G$6))</f>
        <v/>
      </c>
      <c r="K346" s="9" t="n"/>
      <c r="L346" s="9" t="n"/>
    </row>
    <row r="347">
      <c r="A347" s="17" t="n"/>
      <c r="B347" s="9" t="n"/>
      <c r="C347" s="18">
        <f>IF(B347="","",IFERROR(VLOOKUP(B347,Colaboradores!$A$2:$D$101,2,FALSE),"ID no encontrado"))</f>
        <v/>
      </c>
      <c r="D347" s="19" t="n"/>
      <c r="E347" s="19" t="n"/>
      <c r="F347" s="19" t="n"/>
      <c r="G347" s="19" t="n"/>
      <c r="H347" s="20">
        <f>IF(OR(D347="",G347=""),"",ROUND((MOD(G347-D347,1)-IF(OR(E347="",F347=""),0,MOD(F347-E347,1)))*24,2))</f>
        <v/>
      </c>
      <c r="I347" s="21">
        <f>IF(A347="","",A347-WEEKDAY(A347,2)+1)</f>
        <v/>
      </c>
      <c r="J347" s="20">
        <f>IF(OR(H347="",Parámetros!$G$6=""),"",MAX(0,H347-Parámetros!$G$6))</f>
        <v/>
      </c>
      <c r="K347" s="9" t="n"/>
      <c r="L347" s="9" t="n"/>
    </row>
    <row r="348">
      <c r="A348" s="17" t="n"/>
      <c r="B348" s="9" t="n"/>
      <c r="C348" s="18">
        <f>IF(B348="","",IFERROR(VLOOKUP(B348,Colaboradores!$A$2:$D$101,2,FALSE),"ID no encontrado"))</f>
        <v/>
      </c>
      <c r="D348" s="19" t="n"/>
      <c r="E348" s="19" t="n"/>
      <c r="F348" s="19" t="n"/>
      <c r="G348" s="19" t="n"/>
      <c r="H348" s="20">
        <f>IF(OR(D348="",G348=""),"",ROUND((MOD(G348-D348,1)-IF(OR(E348="",F348=""),0,MOD(F348-E348,1)))*24,2))</f>
        <v/>
      </c>
      <c r="I348" s="21">
        <f>IF(A348="","",A348-WEEKDAY(A348,2)+1)</f>
        <v/>
      </c>
      <c r="J348" s="20">
        <f>IF(OR(H348="",Parámetros!$G$6=""),"",MAX(0,H348-Parámetros!$G$6))</f>
        <v/>
      </c>
      <c r="K348" s="9" t="n"/>
      <c r="L348" s="9" t="n"/>
    </row>
    <row r="349">
      <c r="A349" s="17" t="n"/>
      <c r="B349" s="9" t="n"/>
      <c r="C349" s="18">
        <f>IF(B349="","",IFERROR(VLOOKUP(B349,Colaboradores!$A$2:$D$101,2,FALSE),"ID no encontrado"))</f>
        <v/>
      </c>
      <c r="D349" s="19" t="n"/>
      <c r="E349" s="19" t="n"/>
      <c r="F349" s="19" t="n"/>
      <c r="G349" s="19" t="n"/>
      <c r="H349" s="20">
        <f>IF(OR(D349="",G349=""),"",ROUND((MOD(G349-D349,1)-IF(OR(E349="",F349=""),0,MOD(F349-E349,1)))*24,2))</f>
        <v/>
      </c>
      <c r="I349" s="21">
        <f>IF(A349="","",A349-WEEKDAY(A349,2)+1)</f>
        <v/>
      </c>
      <c r="J349" s="20">
        <f>IF(OR(H349="",Parámetros!$G$6=""),"",MAX(0,H349-Parámetros!$G$6))</f>
        <v/>
      </c>
      <c r="K349" s="9" t="n"/>
      <c r="L349" s="9" t="n"/>
    </row>
    <row r="350">
      <c r="A350" s="17" t="n"/>
      <c r="B350" s="9" t="n"/>
      <c r="C350" s="18">
        <f>IF(B350="","",IFERROR(VLOOKUP(B350,Colaboradores!$A$2:$D$101,2,FALSE),"ID no encontrado"))</f>
        <v/>
      </c>
      <c r="D350" s="19" t="n"/>
      <c r="E350" s="19" t="n"/>
      <c r="F350" s="19" t="n"/>
      <c r="G350" s="19" t="n"/>
      <c r="H350" s="20">
        <f>IF(OR(D350="",G350=""),"",ROUND((MOD(G350-D350,1)-IF(OR(E350="",F350=""),0,MOD(F350-E350,1)))*24,2))</f>
        <v/>
      </c>
      <c r="I350" s="21">
        <f>IF(A350="","",A350-WEEKDAY(A350,2)+1)</f>
        <v/>
      </c>
      <c r="J350" s="20">
        <f>IF(OR(H350="",Parámetros!$G$6=""),"",MAX(0,H350-Parámetros!$G$6))</f>
        <v/>
      </c>
      <c r="K350" s="9" t="n"/>
      <c r="L350" s="9" t="n"/>
    </row>
    <row r="351">
      <c r="A351" s="17" t="n"/>
      <c r="B351" s="9" t="n"/>
      <c r="C351" s="18">
        <f>IF(B351="","",IFERROR(VLOOKUP(B351,Colaboradores!$A$2:$D$101,2,FALSE),"ID no encontrado"))</f>
        <v/>
      </c>
      <c r="D351" s="19" t="n"/>
      <c r="E351" s="19" t="n"/>
      <c r="F351" s="19" t="n"/>
      <c r="G351" s="19" t="n"/>
      <c r="H351" s="20">
        <f>IF(OR(D351="",G351=""),"",ROUND((MOD(G351-D351,1)-IF(OR(E351="",F351=""),0,MOD(F351-E351,1)))*24,2))</f>
        <v/>
      </c>
      <c r="I351" s="21">
        <f>IF(A351="","",A351-WEEKDAY(A351,2)+1)</f>
        <v/>
      </c>
      <c r="J351" s="20">
        <f>IF(OR(H351="",Parámetros!$G$6=""),"",MAX(0,H351-Parámetros!$G$6))</f>
        <v/>
      </c>
      <c r="K351" s="9" t="n"/>
      <c r="L351" s="9" t="n"/>
    </row>
    <row r="352">
      <c r="A352" s="17" t="n"/>
      <c r="B352" s="9" t="n"/>
      <c r="C352" s="18">
        <f>IF(B352="","",IFERROR(VLOOKUP(B352,Colaboradores!$A$2:$D$101,2,FALSE),"ID no encontrado"))</f>
        <v/>
      </c>
      <c r="D352" s="19" t="n"/>
      <c r="E352" s="19" t="n"/>
      <c r="F352" s="19" t="n"/>
      <c r="G352" s="19" t="n"/>
      <c r="H352" s="20">
        <f>IF(OR(D352="",G352=""),"",ROUND((MOD(G352-D352,1)-IF(OR(E352="",F352=""),0,MOD(F352-E352,1)))*24,2))</f>
        <v/>
      </c>
      <c r="I352" s="21">
        <f>IF(A352="","",A352-WEEKDAY(A352,2)+1)</f>
        <v/>
      </c>
      <c r="J352" s="20">
        <f>IF(OR(H352="",Parámetros!$G$6=""),"",MAX(0,H352-Parámetros!$G$6))</f>
        <v/>
      </c>
      <c r="K352" s="9" t="n"/>
      <c r="L352" s="9" t="n"/>
    </row>
    <row r="353">
      <c r="A353" s="17" t="n"/>
      <c r="B353" s="9" t="n"/>
      <c r="C353" s="18">
        <f>IF(B353="","",IFERROR(VLOOKUP(B353,Colaboradores!$A$2:$D$101,2,FALSE),"ID no encontrado"))</f>
        <v/>
      </c>
      <c r="D353" s="19" t="n"/>
      <c r="E353" s="19" t="n"/>
      <c r="F353" s="19" t="n"/>
      <c r="G353" s="19" t="n"/>
      <c r="H353" s="20">
        <f>IF(OR(D353="",G353=""),"",ROUND((MOD(G353-D353,1)-IF(OR(E353="",F353=""),0,MOD(F353-E353,1)))*24,2))</f>
        <v/>
      </c>
      <c r="I353" s="21">
        <f>IF(A353="","",A353-WEEKDAY(A353,2)+1)</f>
        <v/>
      </c>
      <c r="J353" s="20">
        <f>IF(OR(H353="",Parámetros!$G$6=""),"",MAX(0,H353-Parámetros!$G$6))</f>
        <v/>
      </c>
      <c r="K353" s="9" t="n"/>
      <c r="L353" s="9" t="n"/>
    </row>
    <row r="354">
      <c r="A354" s="17" t="n"/>
      <c r="B354" s="9" t="n"/>
      <c r="C354" s="18">
        <f>IF(B354="","",IFERROR(VLOOKUP(B354,Colaboradores!$A$2:$D$101,2,FALSE),"ID no encontrado"))</f>
        <v/>
      </c>
      <c r="D354" s="19" t="n"/>
      <c r="E354" s="19" t="n"/>
      <c r="F354" s="19" t="n"/>
      <c r="G354" s="19" t="n"/>
      <c r="H354" s="20">
        <f>IF(OR(D354="",G354=""),"",ROUND((MOD(G354-D354,1)-IF(OR(E354="",F354=""),0,MOD(F354-E354,1)))*24,2))</f>
        <v/>
      </c>
      <c r="I354" s="21">
        <f>IF(A354="","",A354-WEEKDAY(A354,2)+1)</f>
        <v/>
      </c>
      <c r="J354" s="20">
        <f>IF(OR(H354="",Parámetros!$G$6=""),"",MAX(0,H354-Parámetros!$G$6))</f>
        <v/>
      </c>
      <c r="K354" s="9" t="n"/>
      <c r="L354" s="9" t="n"/>
    </row>
    <row r="355">
      <c r="A355" s="17" t="n"/>
      <c r="B355" s="9" t="n"/>
      <c r="C355" s="18">
        <f>IF(B355="","",IFERROR(VLOOKUP(B355,Colaboradores!$A$2:$D$101,2,FALSE),"ID no encontrado"))</f>
        <v/>
      </c>
      <c r="D355" s="19" t="n"/>
      <c r="E355" s="19" t="n"/>
      <c r="F355" s="19" t="n"/>
      <c r="G355" s="19" t="n"/>
      <c r="H355" s="20">
        <f>IF(OR(D355="",G355=""),"",ROUND((MOD(G355-D355,1)-IF(OR(E355="",F355=""),0,MOD(F355-E355,1)))*24,2))</f>
        <v/>
      </c>
      <c r="I355" s="21">
        <f>IF(A355="","",A355-WEEKDAY(A355,2)+1)</f>
        <v/>
      </c>
      <c r="J355" s="20">
        <f>IF(OR(H355="",Parámetros!$G$6=""),"",MAX(0,H355-Parámetros!$G$6))</f>
        <v/>
      </c>
      <c r="K355" s="9" t="n"/>
      <c r="L355" s="9" t="n"/>
    </row>
    <row r="356">
      <c r="A356" s="17" t="n"/>
      <c r="B356" s="9" t="n"/>
      <c r="C356" s="18">
        <f>IF(B356="","",IFERROR(VLOOKUP(B356,Colaboradores!$A$2:$D$101,2,FALSE),"ID no encontrado"))</f>
        <v/>
      </c>
      <c r="D356" s="19" t="n"/>
      <c r="E356" s="19" t="n"/>
      <c r="F356" s="19" t="n"/>
      <c r="G356" s="19" t="n"/>
      <c r="H356" s="20">
        <f>IF(OR(D356="",G356=""),"",ROUND((MOD(G356-D356,1)-IF(OR(E356="",F356=""),0,MOD(F356-E356,1)))*24,2))</f>
        <v/>
      </c>
      <c r="I356" s="21">
        <f>IF(A356="","",A356-WEEKDAY(A356,2)+1)</f>
        <v/>
      </c>
      <c r="J356" s="20">
        <f>IF(OR(H356="",Parámetros!$G$6=""),"",MAX(0,H356-Parámetros!$G$6))</f>
        <v/>
      </c>
      <c r="K356" s="9" t="n"/>
      <c r="L356" s="9" t="n"/>
    </row>
    <row r="357">
      <c r="A357" s="17" t="n"/>
      <c r="B357" s="9" t="n"/>
      <c r="C357" s="18">
        <f>IF(B357="","",IFERROR(VLOOKUP(B357,Colaboradores!$A$2:$D$101,2,FALSE),"ID no encontrado"))</f>
        <v/>
      </c>
      <c r="D357" s="19" t="n"/>
      <c r="E357" s="19" t="n"/>
      <c r="F357" s="19" t="n"/>
      <c r="G357" s="19" t="n"/>
      <c r="H357" s="20">
        <f>IF(OR(D357="",G357=""),"",ROUND((MOD(G357-D357,1)-IF(OR(E357="",F357=""),0,MOD(F357-E357,1)))*24,2))</f>
        <v/>
      </c>
      <c r="I357" s="21">
        <f>IF(A357="","",A357-WEEKDAY(A357,2)+1)</f>
        <v/>
      </c>
      <c r="J357" s="20">
        <f>IF(OR(H357="",Parámetros!$G$6=""),"",MAX(0,H357-Parámetros!$G$6))</f>
        <v/>
      </c>
      <c r="K357" s="9" t="n"/>
      <c r="L357" s="9" t="n"/>
    </row>
    <row r="358">
      <c r="A358" s="17" t="n"/>
      <c r="B358" s="9" t="n"/>
      <c r="C358" s="18">
        <f>IF(B358="","",IFERROR(VLOOKUP(B358,Colaboradores!$A$2:$D$101,2,FALSE),"ID no encontrado"))</f>
        <v/>
      </c>
      <c r="D358" s="19" t="n"/>
      <c r="E358" s="19" t="n"/>
      <c r="F358" s="19" t="n"/>
      <c r="G358" s="19" t="n"/>
      <c r="H358" s="20">
        <f>IF(OR(D358="",G358=""),"",ROUND((MOD(G358-D358,1)-IF(OR(E358="",F358=""),0,MOD(F358-E358,1)))*24,2))</f>
        <v/>
      </c>
      <c r="I358" s="21">
        <f>IF(A358="","",A358-WEEKDAY(A358,2)+1)</f>
        <v/>
      </c>
      <c r="J358" s="20">
        <f>IF(OR(H358="",Parámetros!$G$6=""),"",MAX(0,H358-Parámetros!$G$6))</f>
        <v/>
      </c>
      <c r="K358" s="9" t="n"/>
      <c r="L358" s="9" t="n"/>
    </row>
    <row r="359">
      <c r="A359" s="17" t="n"/>
      <c r="B359" s="9" t="n"/>
      <c r="C359" s="18">
        <f>IF(B359="","",IFERROR(VLOOKUP(B359,Colaboradores!$A$2:$D$101,2,FALSE),"ID no encontrado"))</f>
        <v/>
      </c>
      <c r="D359" s="19" t="n"/>
      <c r="E359" s="19" t="n"/>
      <c r="F359" s="19" t="n"/>
      <c r="G359" s="19" t="n"/>
      <c r="H359" s="20">
        <f>IF(OR(D359="",G359=""),"",ROUND((MOD(G359-D359,1)-IF(OR(E359="",F359=""),0,MOD(F359-E359,1)))*24,2))</f>
        <v/>
      </c>
      <c r="I359" s="21">
        <f>IF(A359="","",A359-WEEKDAY(A359,2)+1)</f>
        <v/>
      </c>
      <c r="J359" s="20">
        <f>IF(OR(H359="",Parámetros!$G$6=""),"",MAX(0,H359-Parámetros!$G$6))</f>
        <v/>
      </c>
      <c r="K359" s="9" t="n"/>
      <c r="L359" s="9" t="n"/>
    </row>
    <row r="360">
      <c r="A360" s="17" t="n"/>
      <c r="B360" s="9" t="n"/>
      <c r="C360" s="18">
        <f>IF(B360="","",IFERROR(VLOOKUP(B360,Colaboradores!$A$2:$D$101,2,FALSE),"ID no encontrado"))</f>
        <v/>
      </c>
      <c r="D360" s="19" t="n"/>
      <c r="E360" s="19" t="n"/>
      <c r="F360" s="19" t="n"/>
      <c r="G360" s="19" t="n"/>
      <c r="H360" s="20">
        <f>IF(OR(D360="",G360=""),"",ROUND((MOD(G360-D360,1)-IF(OR(E360="",F360=""),0,MOD(F360-E360,1)))*24,2))</f>
        <v/>
      </c>
      <c r="I360" s="21">
        <f>IF(A360="","",A360-WEEKDAY(A360,2)+1)</f>
        <v/>
      </c>
      <c r="J360" s="20">
        <f>IF(OR(H360="",Parámetros!$G$6=""),"",MAX(0,H360-Parámetros!$G$6))</f>
        <v/>
      </c>
      <c r="K360" s="9" t="n"/>
      <c r="L360" s="9" t="n"/>
    </row>
    <row r="361">
      <c r="A361" s="17" t="n"/>
      <c r="B361" s="9" t="n"/>
      <c r="C361" s="18">
        <f>IF(B361="","",IFERROR(VLOOKUP(B361,Colaboradores!$A$2:$D$101,2,FALSE),"ID no encontrado"))</f>
        <v/>
      </c>
      <c r="D361" s="19" t="n"/>
      <c r="E361" s="19" t="n"/>
      <c r="F361" s="19" t="n"/>
      <c r="G361" s="19" t="n"/>
      <c r="H361" s="20">
        <f>IF(OR(D361="",G361=""),"",ROUND((MOD(G361-D361,1)-IF(OR(E361="",F361=""),0,MOD(F361-E361,1)))*24,2))</f>
        <v/>
      </c>
      <c r="I361" s="21">
        <f>IF(A361="","",A361-WEEKDAY(A361,2)+1)</f>
        <v/>
      </c>
      <c r="J361" s="20">
        <f>IF(OR(H361="",Parámetros!$G$6=""),"",MAX(0,H361-Parámetros!$G$6))</f>
        <v/>
      </c>
      <c r="K361" s="9" t="n"/>
      <c r="L361" s="9" t="n"/>
    </row>
    <row r="362">
      <c r="A362" s="17" t="n"/>
      <c r="B362" s="9" t="n"/>
      <c r="C362" s="18">
        <f>IF(B362="","",IFERROR(VLOOKUP(B362,Colaboradores!$A$2:$D$101,2,FALSE),"ID no encontrado"))</f>
        <v/>
      </c>
      <c r="D362" s="19" t="n"/>
      <c r="E362" s="19" t="n"/>
      <c r="F362" s="19" t="n"/>
      <c r="G362" s="19" t="n"/>
      <c r="H362" s="20">
        <f>IF(OR(D362="",G362=""),"",ROUND((MOD(G362-D362,1)-IF(OR(E362="",F362=""),0,MOD(F362-E362,1)))*24,2))</f>
        <v/>
      </c>
      <c r="I362" s="21">
        <f>IF(A362="","",A362-WEEKDAY(A362,2)+1)</f>
        <v/>
      </c>
      <c r="J362" s="20">
        <f>IF(OR(H362="",Parámetros!$G$6=""),"",MAX(0,H362-Parámetros!$G$6))</f>
        <v/>
      </c>
      <c r="K362" s="9" t="n"/>
      <c r="L362" s="9" t="n"/>
    </row>
    <row r="363">
      <c r="A363" s="17" t="n"/>
      <c r="B363" s="9" t="n"/>
      <c r="C363" s="18">
        <f>IF(B363="","",IFERROR(VLOOKUP(B363,Colaboradores!$A$2:$D$101,2,FALSE),"ID no encontrado"))</f>
        <v/>
      </c>
      <c r="D363" s="19" t="n"/>
      <c r="E363" s="19" t="n"/>
      <c r="F363" s="19" t="n"/>
      <c r="G363" s="19" t="n"/>
      <c r="H363" s="20">
        <f>IF(OR(D363="",G363=""),"",ROUND((MOD(G363-D363,1)-IF(OR(E363="",F363=""),0,MOD(F363-E363,1)))*24,2))</f>
        <v/>
      </c>
      <c r="I363" s="21">
        <f>IF(A363="","",A363-WEEKDAY(A363,2)+1)</f>
        <v/>
      </c>
      <c r="J363" s="20">
        <f>IF(OR(H363="",Parámetros!$G$6=""),"",MAX(0,H363-Parámetros!$G$6))</f>
        <v/>
      </c>
      <c r="K363" s="9" t="n"/>
      <c r="L363" s="9" t="n"/>
    </row>
    <row r="364">
      <c r="A364" s="17" t="n"/>
      <c r="B364" s="9" t="n"/>
      <c r="C364" s="18">
        <f>IF(B364="","",IFERROR(VLOOKUP(B364,Colaboradores!$A$2:$D$101,2,FALSE),"ID no encontrado"))</f>
        <v/>
      </c>
      <c r="D364" s="19" t="n"/>
      <c r="E364" s="19" t="n"/>
      <c r="F364" s="19" t="n"/>
      <c r="G364" s="19" t="n"/>
      <c r="H364" s="20">
        <f>IF(OR(D364="",G364=""),"",ROUND((MOD(G364-D364,1)-IF(OR(E364="",F364=""),0,MOD(F364-E364,1)))*24,2))</f>
        <v/>
      </c>
      <c r="I364" s="21">
        <f>IF(A364="","",A364-WEEKDAY(A364,2)+1)</f>
        <v/>
      </c>
      <c r="J364" s="20">
        <f>IF(OR(H364="",Parámetros!$G$6=""),"",MAX(0,H364-Parámetros!$G$6))</f>
        <v/>
      </c>
      <c r="K364" s="9" t="n"/>
      <c r="L364" s="9" t="n"/>
    </row>
    <row r="365">
      <c r="A365" s="17" t="n"/>
      <c r="B365" s="9" t="n"/>
      <c r="C365" s="18">
        <f>IF(B365="","",IFERROR(VLOOKUP(B365,Colaboradores!$A$2:$D$101,2,FALSE),"ID no encontrado"))</f>
        <v/>
      </c>
      <c r="D365" s="19" t="n"/>
      <c r="E365" s="19" t="n"/>
      <c r="F365" s="19" t="n"/>
      <c r="G365" s="19" t="n"/>
      <c r="H365" s="20">
        <f>IF(OR(D365="",G365=""),"",ROUND((MOD(G365-D365,1)-IF(OR(E365="",F365=""),0,MOD(F365-E365,1)))*24,2))</f>
        <v/>
      </c>
      <c r="I365" s="21">
        <f>IF(A365="","",A365-WEEKDAY(A365,2)+1)</f>
        <v/>
      </c>
      <c r="J365" s="20">
        <f>IF(OR(H365="",Parámetros!$G$6=""),"",MAX(0,H365-Parámetros!$G$6))</f>
        <v/>
      </c>
      <c r="K365" s="9" t="n"/>
      <c r="L365" s="9" t="n"/>
    </row>
    <row r="366">
      <c r="A366" s="17" t="n"/>
      <c r="B366" s="9" t="n"/>
      <c r="C366" s="18">
        <f>IF(B366="","",IFERROR(VLOOKUP(B366,Colaboradores!$A$2:$D$101,2,FALSE),"ID no encontrado"))</f>
        <v/>
      </c>
      <c r="D366" s="19" t="n"/>
      <c r="E366" s="19" t="n"/>
      <c r="F366" s="19" t="n"/>
      <c r="G366" s="19" t="n"/>
      <c r="H366" s="20">
        <f>IF(OR(D366="",G366=""),"",ROUND((MOD(G366-D366,1)-IF(OR(E366="",F366=""),0,MOD(F366-E366,1)))*24,2))</f>
        <v/>
      </c>
      <c r="I366" s="21">
        <f>IF(A366="","",A366-WEEKDAY(A366,2)+1)</f>
        <v/>
      </c>
      <c r="J366" s="20">
        <f>IF(OR(H366="",Parámetros!$G$6=""),"",MAX(0,H366-Parámetros!$G$6))</f>
        <v/>
      </c>
      <c r="K366" s="9" t="n"/>
      <c r="L366" s="9" t="n"/>
    </row>
    <row r="367">
      <c r="A367" s="17" t="n"/>
      <c r="B367" s="9" t="n"/>
      <c r="C367" s="18">
        <f>IF(B367="","",IFERROR(VLOOKUP(B367,Colaboradores!$A$2:$D$101,2,FALSE),"ID no encontrado"))</f>
        <v/>
      </c>
      <c r="D367" s="19" t="n"/>
      <c r="E367" s="19" t="n"/>
      <c r="F367" s="19" t="n"/>
      <c r="G367" s="19" t="n"/>
      <c r="H367" s="20">
        <f>IF(OR(D367="",G367=""),"",ROUND((MOD(G367-D367,1)-IF(OR(E367="",F367=""),0,MOD(F367-E367,1)))*24,2))</f>
        <v/>
      </c>
      <c r="I367" s="21">
        <f>IF(A367="","",A367-WEEKDAY(A367,2)+1)</f>
        <v/>
      </c>
      <c r="J367" s="20">
        <f>IF(OR(H367="",Parámetros!$G$6=""),"",MAX(0,H367-Parámetros!$G$6))</f>
        <v/>
      </c>
      <c r="K367" s="9" t="n"/>
      <c r="L367" s="9" t="n"/>
    </row>
    <row r="368">
      <c r="A368" s="17" t="n"/>
      <c r="B368" s="9" t="n"/>
      <c r="C368" s="18">
        <f>IF(B368="","",IFERROR(VLOOKUP(B368,Colaboradores!$A$2:$D$101,2,FALSE),"ID no encontrado"))</f>
        <v/>
      </c>
      <c r="D368" s="19" t="n"/>
      <c r="E368" s="19" t="n"/>
      <c r="F368" s="19" t="n"/>
      <c r="G368" s="19" t="n"/>
      <c r="H368" s="20">
        <f>IF(OR(D368="",G368=""),"",ROUND((MOD(G368-D368,1)-IF(OR(E368="",F368=""),0,MOD(F368-E368,1)))*24,2))</f>
        <v/>
      </c>
      <c r="I368" s="21">
        <f>IF(A368="","",A368-WEEKDAY(A368,2)+1)</f>
        <v/>
      </c>
      <c r="J368" s="20">
        <f>IF(OR(H368="",Parámetros!$G$6=""),"",MAX(0,H368-Parámetros!$G$6))</f>
        <v/>
      </c>
      <c r="K368" s="9" t="n"/>
      <c r="L368" s="9" t="n"/>
    </row>
    <row r="369">
      <c r="A369" s="17" t="n"/>
      <c r="B369" s="9" t="n"/>
      <c r="C369" s="18">
        <f>IF(B369="","",IFERROR(VLOOKUP(B369,Colaboradores!$A$2:$D$101,2,FALSE),"ID no encontrado"))</f>
        <v/>
      </c>
      <c r="D369" s="19" t="n"/>
      <c r="E369" s="19" t="n"/>
      <c r="F369" s="19" t="n"/>
      <c r="G369" s="19" t="n"/>
      <c r="H369" s="20">
        <f>IF(OR(D369="",G369=""),"",ROUND((MOD(G369-D369,1)-IF(OR(E369="",F369=""),0,MOD(F369-E369,1)))*24,2))</f>
        <v/>
      </c>
      <c r="I369" s="21">
        <f>IF(A369="","",A369-WEEKDAY(A369,2)+1)</f>
        <v/>
      </c>
      <c r="J369" s="20">
        <f>IF(OR(H369="",Parámetros!$G$6=""),"",MAX(0,H369-Parámetros!$G$6))</f>
        <v/>
      </c>
      <c r="K369" s="9" t="n"/>
      <c r="L369" s="9" t="n"/>
    </row>
    <row r="370">
      <c r="A370" s="17" t="n"/>
      <c r="B370" s="9" t="n"/>
      <c r="C370" s="18">
        <f>IF(B370="","",IFERROR(VLOOKUP(B370,Colaboradores!$A$2:$D$101,2,FALSE),"ID no encontrado"))</f>
        <v/>
      </c>
      <c r="D370" s="19" t="n"/>
      <c r="E370" s="19" t="n"/>
      <c r="F370" s="19" t="n"/>
      <c r="G370" s="19" t="n"/>
      <c r="H370" s="20">
        <f>IF(OR(D370="",G370=""),"",ROUND((MOD(G370-D370,1)-IF(OR(E370="",F370=""),0,MOD(F370-E370,1)))*24,2))</f>
        <v/>
      </c>
      <c r="I370" s="21">
        <f>IF(A370="","",A370-WEEKDAY(A370,2)+1)</f>
        <v/>
      </c>
      <c r="J370" s="20">
        <f>IF(OR(H370="",Parámetros!$G$6=""),"",MAX(0,H370-Parámetros!$G$6))</f>
        <v/>
      </c>
      <c r="K370" s="9" t="n"/>
      <c r="L370" s="9" t="n"/>
    </row>
    <row r="371">
      <c r="A371" s="17" t="n"/>
      <c r="B371" s="9" t="n"/>
      <c r="C371" s="18">
        <f>IF(B371="","",IFERROR(VLOOKUP(B371,Colaboradores!$A$2:$D$101,2,FALSE),"ID no encontrado"))</f>
        <v/>
      </c>
      <c r="D371" s="19" t="n"/>
      <c r="E371" s="19" t="n"/>
      <c r="F371" s="19" t="n"/>
      <c r="G371" s="19" t="n"/>
      <c r="H371" s="20">
        <f>IF(OR(D371="",G371=""),"",ROUND((MOD(G371-D371,1)-IF(OR(E371="",F371=""),0,MOD(F371-E371,1)))*24,2))</f>
        <v/>
      </c>
      <c r="I371" s="21">
        <f>IF(A371="","",A371-WEEKDAY(A371,2)+1)</f>
        <v/>
      </c>
      <c r="J371" s="20">
        <f>IF(OR(H371="",Parámetros!$G$6=""),"",MAX(0,H371-Parámetros!$G$6))</f>
        <v/>
      </c>
      <c r="K371" s="9" t="n"/>
      <c r="L371" s="9" t="n"/>
    </row>
    <row r="372">
      <c r="A372" s="17" t="n"/>
      <c r="B372" s="9" t="n"/>
      <c r="C372" s="18">
        <f>IF(B372="","",IFERROR(VLOOKUP(B372,Colaboradores!$A$2:$D$101,2,FALSE),"ID no encontrado"))</f>
        <v/>
      </c>
      <c r="D372" s="19" t="n"/>
      <c r="E372" s="19" t="n"/>
      <c r="F372" s="19" t="n"/>
      <c r="G372" s="19" t="n"/>
      <c r="H372" s="20">
        <f>IF(OR(D372="",G372=""),"",ROUND((MOD(G372-D372,1)-IF(OR(E372="",F372=""),0,MOD(F372-E372,1)))*24,2))</f>
        <v/>
      </c>
      <c r="I372" s="21">
        <f>IF(A372="","",A372-WEEKDAY(A372,2)+1)</f>
        <v/>
      </c>
      <c r="J372" s="20">
        <f>IF(OR(H372="",Parámetros!$G$6=""),"",MAX(0,H372-Parámetros!$G$6))</f>
        <v/>
      </c>
      <c r="K372" s="9" t="n"/>
      <c r="L372" s="9" t="n"/>
    </row>
    <row r="373">
      <c r="A373" s="17" t="n"/>
      <c r="B373" s="9" t="n"/>
      <c r="C373" s="18">
        <f>IF(B373="","",IFERROR(VLOOKUP(B373,Colaboradores!$A$2:$D$101,2,FALSE),"ID no encontrado"))</f>
        <v/>
      </c>
      <c r="D373" s="19" t="n"/>
      <c r="E373" s="19" t="n"/>
      <c r="F373" s="19" t="n"/>
      <c r="G373" s="19" t="n"/>
      <c r="H373" s="20">
        <f>IF(OR(D373="",G373=""),"",ROUND((MOD(G373-D373,1)-IF(OR(E373="",F373=""),0,MOD(F373-E373,1)))*24,2))</f>
        <v/>
      </c>
      <c r="I373" s="21">
        <f>IF(A373="","",A373-WEEKDAY(A373,2)+1)</f>
        <v/>
      </c>
      <c r="J373" s="20">
        <f>IF(OR(H373="",Parámetros!$G$6=""),"",MAX(0,H373-Parámetros!$G$6))</f>
        <v/>
      </c>
      <c r="K373" s="9" t="n"/>
      <c r="L373" s="9" t="n"/>
    </row>
    <row r="374">
      <c r="A374" s="17" t="n"/>
      <c r="B374" s="9" t="n"/>
      <c r="C374" s="18">
        <f>IF(B374="","",IFERROR(VLOOKUP(B374,Colaboradores!$A$2:$D$101,2,FALSE),"ID no encontrado"))</f>
        <v/>
      </c>
      <c r="D374" s="19" t="n"/>
      <c r="E374" s="19" t="n"/>
      <c r="F374" s="19" t="n"/>
      <c r="G374" s="19" t="n"/>
      <c r="H374" s="20">
        <f>IF(OR(D374="",G374=""),"",ROUND((MOD(G374-D374,1)-IF(OR(E374="",F374=""),0,MOD(F374-E374,1)))*24,2))</f>
        <v/>
      </c>
      <c r="I374" s="21">
        <f>IF(A374="","",A374-WEEKDAY(A374,2)+1)</f>
        <v/>
      </c>
      <c r="J374" s="20">
        <f>IF(OR(H374="",Parámetros!$G$6=""),"",MAX(0,H374-Parámetros!$G$6))</f>
        <v/>
      </c>
      <c r="K374" s="9" t="n"/>
      <c r="L374" s="9" t="n"/>
    </row>
    <row r="375">
      <c r="A375" s="17" t="n"/>
      <c r="B375" s="9" t="n"/>
      <c r="C375" s="18">
        <f>IF(B375="","",IFERROR(VLOOKUP(B375,Colaboradores!$A$2:$D$101,2,FALSE),"ID no encontrado"))</f>
        <v/>
      </c>
      <c r="D375" s="19" t="n"/>
      <c r="E375" s="19" t="n"/>
      <c r="F375" s="19" t="n"/>
      <c r="G375" s="19" t="n"/>
      <c r="H375" s="20">
        <f>IF(OR(D375="",G375=""),"",ROUND((MOD(G375-D375,1)-IF(OR(E375="",F375=""),0,MOD(F375-E375,1)))*24,2))</f>
        <v/>
      </c>
      <c r="I375" s="21">
        <f>IF(A375="","",A375-WEEKDAY(A375,2)+1)</f>
        <v/>
      </c>
      <c r="J375" s="20">
        <f>IF(OR(H375="",Parámetros!$G$6=""),"",MAX(0,H375-Parámetros!$G$6))</f>
        <v/>
      </c>
      <c r="K375" s="9" t="n"/>
      <c r="L375" s="9" t="n"/>
    </row>
    <row r="376">
      <c r="A376" s="17" t="n"/>
      <c r="B376" s="9" t="n"/>
      <c r="C376" s="18">
        <f>IF(B376="","",IFERROR(VLOOKUP(B376,Colaboradores!$A$2:$D$101,2,FALSE),"ID no encontrado"))</f>
        <v/>
      </c>
      <c r="D376" s="19" t="n"/>
      <c r="E376" s="19" t="n"/>
      <c r="F376" s="19" t="n"/>
      <c r="G376" s="19" t="n"/>
      <c r="H376" s="20">
        <f>IF(OR(D376="",G376=""),"",ROUND((MOD(G376-D376,1)-IF(OR(E376="",F376=""),0,MOD(F376-E376,1)))*24,2))</f>
        <v/>
      </c>
      <c r="I376" s="21">
        <f>IF(A376="","",A376-WEEKDAY(A376,2)+1)</f>
        <v/>
      </c>
      <c r="J376" s="20">
        <f>IF(OR(H376="",Parámetros!$G$6=""),"",MAX(0,H376-Parámetros!$G$6))</f>
        <v/>
      </c>
      <c r="K376" s="9" t="n"/>
      <c r="L376" s="9" t="n"/>
    </row>
    <row r="377">
      <c r="A377" s="17" t="n"/>
      <c r="B377" s="9" t="n"/>
      <c r="C377" s="18">
        <f>IF(B377="","",IFERROR(VLOOKUP(B377,Colaboradores!$A$2:$D$101,2,FALSE),"ID no encontrado"))</f>
        <v/>
      </c>
      <c r="D377" s="19" t="n"/>
      <c r="E377" s="19" t="n"/>
      <c r="F377" s="19" t="n"/>
      <c r="G377" s="19" t="n"/>
      <c r="H377" s="20">
        <f>IF(OR(D377="",G377=""),"",ROUND((MOD(G377-D377,1)-IF(OR(E377="",F377=""),0,MOD(F377-E377,1)))*24,2))</f>
        <v/>
      </c>
      <c r="I377" s="21">
        <f>IF(A377="","",A377-WEEKDAY(A377,2)+1)</f>
        <v/>
      </c>
      <c r="J377" s="20">
        <f>IF(OR(H377="",Parámetros!$G$6=""),"",MAX(0,H377-Parámetros!$G$6))</f>
        <v/>
      </c>
      <c r="K377" s="9" t="n"/>
      <c r="L377" s="9" t="n"/>
    </row>
    <row r="378">
      <c r="A378" s="17" t="n"/>
      <c r="B378" s="9" t="n"/>
      <c r="C378" s="18">
        <f>IF(B378="","",IFERROR(VLOOKUP(B378,Colaboradores!$A$2:$D$101,2,FALSE),"ID no encontrado"))</f>
        <v/>
      </c>
      <c r="D378" s="19" t="n"/>
      <c r="E378" s="19" t="n"/>
      <c r="F378" s="19" t="n"/>
      <c r="G378" s="19" t="n"/>
      <c r="H378" s="20">
        <f>IF(OR(D378="",G378=""),"",ROUND((MOD(G378-D378,1)-IF(OR(E378="",F378=""),0,MOD(F378-E378,1)))*24,2))</f>
        <v/>
      </c>
      <c r="I378" s="21">
        <f>IF(A378="","",A378-WEEKDAY(A378,2)+1)</f>
        <v/>
      </c>
      <c r="J378" s="20">
        <f>IF(OR(H378="",Parámetros!$G$6=""),"",MAX(0,H378-Parámetros!$G$6))</f>
        <v/>
      </c>
      <c r="K378" s="9" t="n"/>
      <c r="L378" s="9" t="n"/>
    </row>
    <row r="379">
      <c r="A379" s="17" t="n"/>
      <c r="B379" s="9" t="n"/>
      <c r="C379" s="18">
        <f>IF(B379="","",IFERROR(VLOOKUP(B379,Colaboradores!$A$2:$D$101,2,FALSE),"ID no encontrado"))</f>
        <v/>
      </c>
      <c r="D379" s="19" t="n"/>
      <c r="E379" s="19" t="n"/>
      <c r="F379" s="19" t="n"/>
      <c r="G379" s="19" t="n"/>
      <c r="H379" s="20">
        <f>IF(OR(D379="",G379=""),"",ROUND((MOD(G379-D379,1)-IF(OR(E379="",F379=""),0,MOD(F379-E379,1)))*24,2))</f>
        <v/>
      </c>
      <c r="I379" s="21">
        <f>IF(A379="","",A379-WEEKDAY(A379,2)+1)</f>
        <v/>
      </c>
      <c r="J379" s="20">
        <f>IF(OR(H379="",Parámetros!$G$6=""),"",MAX(0,H379-Parámetros!$G$6))</f>
        <v/>
      </c>
      <c r="K379" s="9" t="n"/>
      <c r="L379" s="9" t="n"/>
    </row>
    <row r="380">
      <c r="A380" s="17" t="n"/>
      <c r="B380" s="9" t="n"/>
      <c r="C380" s="18">
        <f>IF(B380="","",IFERROR(VLOOKUP(B380,Colaboradores!$A$2:$D$101,2,FALSE),"ID no encontrado"))</f>
        <v/>
      </c>
      <c r="D380" s="19" t="n"/>
      <c r="E380" s="19" t="n"/>
      <c r="F380" s="19" t="n"/>
      <c r="G380" s="19" t="n"/>
      <c r="H380" s="20">
        <f>IF(OR(D380="",G380=""),"",ROUND((MOD(G380-D380,1)-IF(OR(E380="",F380=""),0,MOD(F380-E380,1)))*24,2))</f>
        <v/>
      </c>
      <c r="I380" s="21">
        <f>IF(A380="","",A380-WEEKDAY(A380,2)+1)</f>
        <v/>
      </c>
      <c r="J380" s="20">
        <f>IF(OR(H380="",Parámetros!$G$6=""),"",MAX(0,H380-Parámetros!$G$6))</f>
        <v/>
      </c>
      <c r="K380" s="9" t="n"/>
      <c r="L380" s="9" t="n"/>
    </row>
    <row r="381">
      <c r="A381" s="17" t="n"/>
      <c r="B381" s="9" t="n"/>
      <c r="C381" s="18">
        <f>IF(B381="","",IFERROR(VLOOKUP(B381,Colaboradores!$A$2:$D$101,2,FALSE),"ID no encontrado"))</f>
        <v/>
      </c>
      <c r="D381" s="19" t="n"/>
      <c r="E381" s="19" t="n"/>
      <c r="F381" s="19" t="n"/>
      <c r="G381" s="19" t="n"/>
      <c r="H381" s="20">
        <f>IF(OR(D381="",G381=""),"",ROUND((MOD(G381-D381,1)-IF(OR(E381="",F381=""),0,MOD(F381-E381,1)))*24,2))</f>
        <v/>
      </c>
      <c r="I381" s="21">
        <f>IF(A381="","",A381-WEEKDAY(A381,2)+1)</f>
        <v/>
      </c>
      <c r="J381" s="20">
        <f>IF(OR(H381="",Parámetros!$G$6=""),"",MAX(0,H381-Parámetros!$G$6))</f>
        <v/>
      </c>
      <c r="K381" s="9" t="n"/>
      <c r="L381" s="9" t="n"/>
    </row>
    <row r="382">
      <c r="A382" s="17" t="n"/>
      <c r="B382" s="9" t="n"/>
      <c r="C382" s="18">
        <f>IF(B382="","",IFERROR(VLOOKUP(B382,Colaboradores!$A$2:$D$101,2,FALSE),"ID no encontrado"))</f>
        <v/>
      </c>
      <c r="D382" s="19" t="n"/>
      <c r="E382" s="19" t="n"/>
      <c r="F382" s="19" t="n"/>
      <c r="G382" s="19" t="n"/>
      <c r="H382" s="20">
        <f>IF(OR(D382="",G382=""),"",ROUND((MOD(G382-D382,1)-IF(OR(E382="",F382=""),0,MOD(F382-E382,1)))*24,2))</f>
        <v/>
      </c>
      <c r="I382" s="21">
        <f>IF(A382="","",A382-WEEKDAY(A382,2)+1)</f>
        <v/>
      </c>
      <c r="J382" s="20">
        <f>IF(OR(H382="",Parámetros!$G$6=""),"",MAX(0,H382-Parámetros!$G$6))</f>
        <v/>
      </c>
      <c r="K382" s="9" t="n"/>
      <c r="L382" s="9" t="n"/>
    </row>
    <row r="383">
      <c r="A383" s="17" t="n"/>
      <c r="B383" s="9" t="n"/>
      <c r="C383" s="18">
        <f>IF(B383="","",IFERROR(VLOOKUP(B383,Colaboradores!$A$2:$D$101,2,FALSE),"ID no encontrado"))</f>
        <v/>
      </c>
      <c r="D383" s="19" t="n"/>
      <c r="E383" s="19" t="n"/>
      <c r="F383" s="19" t="n"/>
      <c r="G383" s="19" t="n"/>
      <c r="H383" s="20">
        <f>IF(OR(D383="",G383=""),"",ROUND((MOD(G383-D383,1)-IF(OR(E383="",F383=""),0,MOD(F383-E383,1)))*24,2))</f>
        <v/>
      </c>
      <c r="I383" s="21">
        <f>IF(A383="","",A383-WEEKDAY(A383,2)+1)</f>
        <v/>
      </c>
      <c r="J383" s="20">
        <f>IF(OR(H383="",Parámetros!$G$6=""),"",MAX(0,H383-Parámetros!$G$6))</f>
        <v/>
      </c>
      <c r="K383" s="9" t="n"/>
      <c r="L383" s="9" t="n"/>
    </row>
    <row r="384">
      <c r="A384" s="17" t="n"/>
      <c r="B384" s="9" t="n"/>
      <c r="C384" s="18">
        <f>IF(B384="","",IFERROR(VLOOKUP(B384,Colaboradores!$A$2:$D$101,2,FALSE),"ID no encontrado"))</f>
        <v/>
      </c>
      <c r="D384" s="19" t="n"/>
      <c r="E384" s="19" t="n"/>
      <c r="F384" s="19" t="n"/>
      <c r="G384" s="19" t="n"/>
      <c r="H384" s="20">
        <f>IF(OR(D384="",G384=""),"",ROUND((MOD(G384-D384,1)-IF(OR(E384="",F384=""),0,MOD(F384-E384,1)))*24,2))</f>
        <v/>
      </c>
      <c r="I384" s="21">
        <f>IF(A384="","",A384-WEEKDAY(A384,2)+1)</f>
        <v/>
      </c>
      <c r="J384" s="20">
        <f>IF(OR(H384="",Parámetros!$G$6=""),"",MAX(0,H384-Parámetros!$G$6))</f>
        <v/>
      </c>
      <c r="K384" s="9" t="n"/>
      <c r="L384" s="9" t="n"/>
    </row>
    <row r="385">
      <c r="A385" s="17" t="n"/>
      <c r="B385" s="9" t="n"/>
      <c r="C385" s="18">
        <f>IF(B385="","",IFERROR(VLOOKUP(B385,Colaboradores!$A$2:$D$101,2,FALSE),"ID no encontrado"))</f>
        <v/>
      </c>
      <c r="D385" s="19" t="n"/>
      <c r="E385" s="19" t="n"/>
      <c r="F385" s="19" t="n"/>
      <c r="G385" s="19" t="n"/>
      <c r="H385" s="20">
        <f>IF(OR(D385="",G385=""),"",ROUND((MOD(G385-D385,1)-IF(OR(E385="",F385=""),0,MOD(F385-E385,1)))*24,2))</f>
        <v/>
      </c>
      <c r="I385" s="21">
        <f>IF(A385="","",A385-WEEKDAY(A385,2)+1)</f>
        <v/>
      </c>
      <c r="J385" s="20">
        <f>IF(OR(H385="",Parámetros!$G$6=""),"",MAX(0,H385-Parámetros!$G$6))</f>
        <v/>
      </c>
      <c r="K385" s="9" t="n"/>
      <c r="L385" s="9" t="n"/>
    </row>
    <row r="386">
      <c r="A386" s="17" t="n"/>
      <c r="B386" s="9" t="n"/>
      <c r="C386" s="18">
        <f>IF(B386="","",IFERROR(VLOOKUP(B386,Colaboradores!$A$2:$D$101,2,FALSE),"ID no encontrado"))</f>
        <v/>
      </c>
      <c r="D386" s="19" t="n"/>
      <c r="E386" s="19" t="n"/>
      <c r="F386" s="19" t="n"/>
      <c r="G386" s="19" t="n"/>
      <c r="H386" s="20">
        <f>IF(OR(D386="",G386=""),"",ROUND((MOD(G386-D386,1)-IF(OR(E386="",F386=""),0,MOD(F386-E386,1)))*24,2))</f>
        <v/>
      </c>
      <c r="I386" s="21">
        <f>IF(A386="","",A386-WEEKDAY(A386,2)+1)</f>
        <v/>
      </c>
      <c r="J386" s="20">
        <f>IF(OR(H386="",Parámetros!$G$6=""),"",MAX(0,H386-Parámetros!$G$6))</f>
        <v/>
      </c>
      <c r="K386" s="9" t="n"/>
      <c r="L386" s="9" t="n"/>
    </row>
    <row r="387">
      <c r="A387" s="17" t="n"/>
      <c r="B387" s="9" t="n"/>
      <c r="C387" s="18">
        <f>IF(B387="","",IFERROR(VLOOKUP(B387,Colaboradores!$A$2:$D$101,2,FALSE),"ID no encontrado"))</f>
        <v/>
      </c>
      <c r="D387" s="19" t="n"/>
      <c r="E387" s="19" t="n"/>
      <c r="F387" s="19" t="n"/>
      <c r="G387" s="19" t="n"/>
      <c r="H387" s="20">
        <f>IF(OR(D387="",G387=""),"",ROUND((MOD(G387-D387,1)-IF(OR(E387="",F387=""),0,MOD(F387-E387,1)))*24,2))</f>
        <v/>
      </c>
      <c r="I387" s="21">
        <f>IF(A387="","",A387-WEEKDAY(A387,2)+1)</f>
        <v/>
      </c>
      <c r="J387" s="20">
        <f>IF(OR(H387="",Parámetros!$G$6=""),"",MAX(0,H387-Parámetros!$G$6))</f>
        <v/>
      </c>
      <c r="K387" s="9" t="n"/>
      <c r="L387" s="9" t="n"/>
    </row>
    <row r="388">
      <c r="A388" s="17" t="n"/>
      <c r="B388" s="9" t="n"/>
      <c r="C388" s="18">
        <f>IF(B388="","",IFERROR(VLOOKUP(B388,Colaboradores!$A$2:$D$101,2,FALSE),"ID no encontrado"))</f>
        <v/>
      </c>
      <c r="D388" s="19" t="n"/>
      <c r="E388" s="19" t="n"/>
      <c r="F388" s="19" t="n"/>
      <c r="G388" s="19" t="n"/>
      <c r="H388" s="20">
        <f>IF(OR(D388="",G388=""),"",ROUND((MOD(G388-D388,1)-IF(OR(E388="",F388=""),0,MOD(F388-E388,1)))*24,2))</f>
        <v/>
      </c>
      <c r="I388" s="21">
        <f>IF(A388="","",A388-WEEKDAY(A388,2)+1)</f>
        <v/>
      </c>
      <c r="J388" s="20">
        <f>IF(OR(H388="",Parámetros!$G$6=""),"",MAX(0,H388-Parámetros!$G$6))</f>
        <v/>
      </c>
      <c r="K388" s="9" t="n"/>
      <c r="L388" s="9" t="n"/>
    </row>
    <row r="389">
      <c r="A389" s="17" t="n"/>
      <c r="B389" s="9" t="n"/>
      <c r="C389" s="18">
        <f>IF(B389="","",IFERROR(VLOOKUP(B389,Colaboradores!$A$2:$D$101,2,FALSE),"ID no encontrado"))</f>
        <v/>
      </c>
      <c r="D389" s="19" t="n"/>
      <c r="E389" s="19" t="n"/>
      <c r="F389" s="19" t="n"/>
      <c r="G389" s="19" t="n"/>
      <c r="H389" s="20">
        <f>IF(OR(D389="",G389=""),"",ROUND((MOD(G389-D389,1)-IF(OR(E389="",F389=""),0,MOD(F389-E389,1)))*24,2))</f>
        <v/>
      </c>
      <c r="I389" s="21">
        <f>IF(A389="","",A389-WEEKDAY(A389,2)+1)</f>
        <v/>
      </c>
      <c r="J389" s="20">
        <f>IF(OR(H389="",Parámetros!$G$6=""),"",MAX(0,H389-Parámetros!$G$6))</f>
        <v/>
      </c>
      <c r="K389" s="9" t="n"/>
      <c r="L389" s="9" t="n"/>
    </row>
    <row r="390">
      <c r="A390" s="17" t="n"/>
      <c r="B390" s="9" t="n"/>
      <c r="C390" s="18">
        <f>IF(B390="","",IFERROR(VLOOKUP(B390,Colaboradores!$A$2:$D$101,2,FALSE),"ID no encontrado"))</f>
        <v/>
      </c>
      <c r="D390" s="19" t="n"/>
      <c r="E390" s="19" t="n"/>
      <c r="F390" s="19" t="n"/>
      <c r="G390" s="19" t="n"/>
      <c r="H390" s="20">
        <f>IF(OR(D390="",G390=""),"",ROUND((MOD(G390-D390,1)-IF(OR(E390="",F390=""),0,MOD(F390-E390,1)))*24,2))</f>
        <v/>
      </c>
      <c r="I390" s="21">
        <f>IF(A390="","",A390-WEEKDAY(A390,2)+1)</f>
        <v/>
      </c>
      <c r="J390" s="20">
        <f>IF(OR(H390="",Parámetros!$G$6=""),"",MAX(0,H390-Parámetros!$G$6))</f>
        <v/>
      </c>
      <c r="K390" s="9" t="n"/>
      <c r="L390" s="9" t="n"/>
    </row>
    <row r="391">
      <c r="A391" s="17" t="n"/>
      <c r="B391" s="9" t="n"/>
      <c r="C391" s="18">
        <f>IF(B391="","",IFERROR(VLOOKUP(B391,Colaboradores!$A$2:$D$101,2,FALSE),"ID no encontrado"))</f>
        <v/>
      </c>
      <c r="D391" s="19" t="n"/>
      <c r="E391" s="19" t="n"/>
      <c r="F391" s="19" t="n"/>
      <c r="G391" s="19" t="n"/>
      <c r="H391" s="20">
        <f>IF(OR(D391="",G391=""),"",ROUND((MOD(G391-D391,1)-IF(OR(E391="",F391=""),0,MOD(F391-E391,1)))*24,2))</f>
        <v/>
      </c>
      <c r="I391" s="21">
        <f>IF(A391="","",A391-WEEKDAY(A391,2)+1)</f>
        <v/>
      </c>
      <c r="J391" s="20">
        <f>IF(OR(H391="",Parámetros!$G$6=""),"",MAX(0,H391-Parámetros!$G$6))</f>
        <v/>
      </c>
      <c r="K391" s="9" t="n"/>
      <c r="L391" s="9" t="n"/>
    </row>
    <row r="392">
      <c r="A392" s="17" t="n"/>
      <c r="B392" s="9" t="n"/>
      <c r="C392" s="18">
        <f>IF(B392="","",IFERROR(VLOOKUP(B392,Colaboradores!$A$2:$D$101,2,FALSE),"ID no encontrado"))</f>
        <v/>
      </c>
      <c r="D392" s="19" t="n"/>
      <c r="E392" s="19" t="n"/>
      <c r="F392" s="19" t="n"/>
      <c r="G392" s="19" t="n"/>
      <c r="H392" s="20">
        <f>IF(OR(D392="",G392=""),"",ROUND((MOD(G392-D392,1)-IF(OR(E392="",F392=""),0,MOD(F392-E392,1)))*24,2))</f>
        <v/>
      </c>
      <c r="I392" s="21">
        <f>IF(A392="","",A392-WEEKDAY(A392,2)+1)</f>
        <v/>
      </c>
      <c r="J392" s="20">
        <f>IF(OR(H392="",Parámetros!$G$6=""),"",MAX(0,H392-Parámetros!$G$6))</f>
        <v/>
      </c>
      <c r="K392" s="9" t="n"/>
      <c r="L392" s="9" t="n"/>
    </row>
    <row r="393">
      <c r="A393" s="17" t="n"/>
      <c r="B393" s="9" t="n"/>
      <c r="C393" s="18">
        <f>IF(B393="","",IFERROR(VLOOKUP(B393,Colaboradores!$A$2:$D$101,2,FALSE),"ID no encontrado"))</f>
        <v/>
      </c>
      <c r="D393" s="19" t="n"/>
      <c r="E393" s="19" t="n"/>
      <c r="F393" s="19" t="n"/>
      <c r="G393" s="19" t="n"/>
      <c r="H393" s="20">
        <f>IF(OR(D393="",G393=""),"",ROUND((MOD(G393-D393,1)-IF(OR(E393="",F393=""),0,MOD(F393-E393,1)))*24,2))</f>
        <v/>
      </c>
      <c r="I393" s="21">
        <f>IF(A393="","",A393-WEEKDAY(A393,2)+1)</f>
        <v/>
      </c>
      <c r="J393" s="20">
        <f>IF(OR(H393="",Parámetros!$G$6=""),"",MAX(0,H393-Parámetros!$G$6))</f>
        <v/>
      </c>
      <c r="K393" s="9" t="n"/>
      <c r="L393" s="9" t="n"/>
    </row>
    <row r="394">
      <c r="A394" s="17" t="n"/>
      <c r="B394" s="9" t="n"/>
      <c r="C394" s="18">
        <f>IF(B394="","",IFERROR(VLOOKUP(B394,Colaboradores!$A$2:$D$101,2,FALSE),"ID no encontrado"))</f>
        <v/>
      </c>
      <c r="D394" s="19" t="n"/>
      <c r="E394" s="19" t="n"/>
      <c r="F394" s="19" t="n"/>
      <c r="G394" s="19" t="n"/>
      <c r="H394" s="20">
        <f>IF(OR(D394="",G394=""),"",ROUND((MOD(G394-D394,1)-IF(OR(E394="",F394=""),0,MOD(F394-E394,1)))*24,2))</f>
        <v/>
      </c>
      <c r="I394" s="21">
        <f>IF(A394="","",A394-WEEKDAY(A394,2)+1)</f>
        <v/>
      </c>
      <c r="J394" s="20">
        <f>IF(OR(H394="",Parámetros!$G$6=""),"",MAX(0,H394-Parámetros!$G$6))</f>
        <v/>
      </c>
      <c r="K394" s="9" t="n"/>
      <c r="L394" s="9" t="n"/>
    </row>
    <row r="395">
      <c r="A395" s="17" t="n"/>
      <c r="B395" s="9" t="n"/>
      <c r="C395" s="18">
        <f>IF(B395="","",IFERROR(VLOOKUP(B395,Colaboradores!$A$2:$D$101,2,FALSE),"ID no encontrado"))</f>
        <v/>
      </c>
      <c r="D395" s="19" t="n"/>
      <c r="E395" s="19" t="n"/>
      <c r="F395" s="19" t="n"/>
      <c r="G395" s="19" t="n"/>
      <c r="H395" s="20">
        <f>IF(OR(D395="",G395=""),"",ROUND((MOD(G395-D395,1)-IF(OR(E395="",F395=""),0,MOD(F395-E395,1)))*24,2))</f>
        <v/>
      </c>
      <c r="I395" s="21">
        <f>IF(A395="","",A395-WEEKDAY(A395,2)+1)</f>
        <v/>
      </c>
      <c r="J395" s="20">
        <f>IF(OR(H395="",Parámetros!$G$6=""),"",MAX(0,H395-Parámetros!$G$6))</f>
        <v/>
      </c>
      <c r="K395" s="9" t="n"/>
      <c r="L395" s="9" t="n"/>
    </row>
    <row r="396">
      <c r="A396" s="17" t="n"/>
      <c r="B396" s="9" t="n"/>
      <c r="C396" s="18">
        <f>IF(B396="","",IFERROR(VLOOKUP(B396,Colaboradores!$A$2:$D$101,2,FALSE),"ID no encontrado"))</f>
        <v/>
      </c>
      <c r="D396" s="19" t="n"/>
      <c r="E396" s="19" t="n"/>
      <c r="F396" s="19" t="n"/>
      <c r="G396" s="19" t="n"/>
      <c r="H396" s="20">
        <f>IF(OR(D396="",G396=""),"",ROUND((MOD(G396-D396,1)-IF(OR(E396="",F396=""),0,MOD(F396-E396,1)))*24,2))</f>
        <v/>
      </c>
      <c r="I396" s="21">
        <f>IF(A396="","",A396-WEEKDAY(A396,2)+1)</f>
        <v/>
      </c>
      <c r="J396" s="20">
        <f>IF(OR(H396="",Parámetros!$G$6=""),"",MAX(0,H396-Parámetros!$G$6))</f>
        <v/>
      </c>
      <c r="K396" s="9" t="n"/>
      <c r="L396" s="9" t="n"/>
    </row>
    <row r="397">
      <c r="A397" s="17" t="n"/>
      <c r="B397" s="9" t="n"/>
      <c r="C397" s="18">
        <f>IF(B397="","",IFERROR(VLOOKUP(B397,Colaboradores!$A$2:$D$101,2,FALSE),"ID no encontrado"))</f>
        <v/>
      </c>
      <c r="D397" s="19" t="n"/>
      <c r="E397" s="19" t="n"/>
      <c r="F397" s="19" t="n"/>
      <c r="G397" s="19" t="n"/>
      <c r="H397" s="20">
        <f>IF(OR(D397="",G397=""),"",ROUND((MOD(G397-D397,1)-IF(OR(E397="",F397=""),0,MOD(F397-E397,1)))*24,2))</f>
        <v/>
      </c>
      <c r="I397" s="21">
        <f>IF(A397="","",A397-WEEKDAY(A397,2)+1)</f>
        <v/>
      </c>
      <c r="J397" s="20">
        <f>IF(OR(H397="",Parámetros!$G$6=""),"",MAX(0,H397-Parámetros!$G$6))</f>
        <v/>
      </c>
      <c r="K397" s="9" t="n"/>
      <c r="L397" s="9" t="n"/>
    </row>
    <row r="398">
      <c r="A398" s="17" t="n"/>
      <c r="B398" s="9" t="n"/>
      <c r="C398" s="18">
        <f>IF(B398="","",IFERROR(VLOOKUP(B398,Colaboradores!$A$2:$D$101,2,FALSE),"ID no encontrado"))</f>
        <v/>
      </c>
      <c r="D398" s="19" t="n"/>
      <c r="E398" s="19" t="n"/>
      <c r="F398" s="19" t="n"/>
      <c r="G398" s="19" t="n"/>
      <c r="H398" s="20">
        <f>IF(OR(D398="",G398=""),"",ROUND((MOD(G398-D398,1)-IF(OR(E398="",F398=""),0,MOD(F398-E398,1)))*24,2))</f>
        <v/>
      </c>
      <c r="I398" s="21">
        <f>IF(A398="","",A398-WEEKDAY(A398,2)+1)</f>
        <v/>
      </c>
      <c r="J398" s="20">
        <f>IF(OR(H398="",Parámetros!$G$6=""),"",MAX(0,H398-Parámetros!$G$6))</f>
        <v/>
      </c>
      <c r="K398" s="9" t="n"/>
      <c r="L398" s="9" t="n"/>
    </row>
    <row r="399">
      <c r="A399" s="17" t="n"/>
      <c r="B399" s="9" t="n"/>
      <c r="C399" s="18">
        <f>IF(B399="","",IFERROR(VLOOKUP(B399,Colaboradores!$A$2:$D$101,2,FALSE),"ID no encontrado"))</f>
        <v/>
      </c>
      <c r="D399" s="19" t="n"/>
      <c r="E399" s="19" t="n"/>
      <c r="F399" s="19" t="n"/>
      <c r="G399" s="19" t="n"/>
      <c r="H399" s="20">
        <f>IF(OR(D399="",G399=""),"",ROUND((MOD(G399-D399,1)-IF(OR(E399="",F399=""),0,MOD(F399-E399,1)))*24,2))</f>
        <v/>
      </c>
      <c r="I399" s="21">
        <f>IF(A399="","",A399-WEEKDAY(A399,2)+1)</f>
        <v/>
      </c>
      <c r="J399" s="20">
        <f>IF(OR(H399="",Parámetros!$G$6=""),"",MAX(0,H399-Parámetros!$G$6))</f>
        <v/>
      </c>
      <c r="K399" s="9" t="n"/>
      <c r="L399" s="9" t="n"/>
    </row>
    <row r="400">
      <c r="A400" s="17" t="n"/>
      <c r="B400" s="9" t="n"/>
      <c r="C400" s="18">
        <f>IF(B400="","",IFERROR(VLOOKUP(B400,Colaboradores!$A$2:$D$101,2,FALSE),"ID no encontrado"))</f>
        <v/>
      </c>
      <c r="D400" s="19" t="n"/>
      <c r="E400" s="19" t="n"/>
      <c r="F400" s="19" t="n"/>
      <c r="G400" s="19" t="n"/>
      <c r="H400" s="20">
        <f>IF(OR(D400="",G400=""),"",ROUND((MOD(G400-D400,1)-IF(OR(E400="",F400=""),0,MOD(F400-E400,1)))*24,2))</f>
        <v/>
      </c>
      <c r="I400" s="21">
        <f>IF(A400="","",A400-WEEKDAY(A400,2)+1)</f>
        <v/>
      </c>
      <c r="J400" s="20">
        <f>IF(OR(H400="",Parámetros!$G$6=""),"",MAX(0,H400-Parámetros!$G$6))</f>
        <v/>
      </c>
      <c r="K400" s="9" t="n"/>
      <c r="L400" s="9" t="n"/>
    </row>
    <row r="401">
      <c r="A401" s="17" t="n"/>
      <c r="B401" s="9" t="n"/>
      <c r="C401" s="18">
        <f>IF(B401="","",IFERROR(VLOOKUP(B401,Colaboradores!$A$2:$D$101,2,FALSE),"ID no encontrado"))</f>
        <v/>
      </c>
      <c r="D401" s="19" t="n"/>
      <c r="E401" s="19" t="n"/>
      <c r="F401" s="19" t="n"/>
      <c r="G401" s="19" t="n"/>
      <c r="H401" s="20">
        <f>IF(OR(D401="",G401=""),"",ROUND((MOD(G401-D401,1)-IF(OR(E401="",F401=""),0,MOD(F401-E401,1)))*24,2))</f>
        <v/>
      </c>
      <c r="I401" s="21">
        <f>IF(A401="","",A401-WEEKDAY(A401,2)+1)</f>
        <v/>
      </c>
      <c r="J401" s="20">
        <f>IF(OR(H401="",Parámetros!$G$6=""),"",MAX(0,H401-Parámetros!$G$6))</f>
        <v/>
      </c>
      <c r="K401" s="9" t="n"/>
      <c r="L401" s="9" t="n"/>
    </row>
    <row r="402">
      <c r="A402" s="17" t="n"/>
      <c r="B402" s="9" t="n"/>
      <c r="C402" s="18">
        <f>IF(B402="","",IFERROR(VLOOKUP(B402,Colaboradores!$A$2:$D$101,2,FALSE),"ID no encontrado"))</f>
        <v/>
      </c>
      <c r="D402" s="19" t="n"/>
      <c r="E402" s="19" t="n"/>
      <c r="F402" s="19" t="n"/>
      <c r="G402" s="19" t="n"/>
      <c r="H402" s="20">
        <f>IF(OR(D402="",G402=""),"",ROUND((MOD(G402-D402,1)-IF(OR(E402="",F402=""),0,MOD(F402-E402,1)))*24,2))</f>
        <v/>
      </c>
      <c r="I402" s="21">
        <f>IF(A402="","",A402-WEEKDAY(A402,2)+1)</f>
        <v/>
      </c>
      <c r="J402" s="20">
        <f>IF(OR(H402="",Parámetros!$G$6=""),"",MAX(0,H402-Parámetros!$G$6))</f>
        <v/>
      </c>
      <c r="K402" s="9" t="n"/>
      <c r="L402" s="9" t="n"/>
    </row>
    <row r="403">
      <c r="A403" s="17" t="n"/>
      <c r="B403" s="9" t="n"/>
      <c r="C403" s="18">
        <f>IF(B403="","",IFERROR(VLOOKUP(B403,Colaboradores!$A$2:$D$101,2,FALSE),"ID no encontrado"))</f>
        <v/>
      </c>
      <c r="D403" s="19" t="n"/>
      <c r="E403" s="19" t="n"/>
      <c r="F403" s="19" t="n"/>
      <c r="G403" s="19" t="n"/>
      <c r="H403" s="20">
        <f>IF(OR(D403="",G403=""),"",ROUND((MOD(G403-D403,1)-IF(OR(E403="",F403=""),0,MOD(F403-E403,1)))*24,2))</f>
        <v/>
      </c>
      <c r="I403" s="21">
        <f>IF(A403="","",A403-WEEKDAY(A403,2)+1)</f>
        <v/>
      </c>
      <c r="J403" s="20">
        <f>IF(OR(H403="",Parámetros!$G$6=""),"",MAX(0,H403-Parámetros!$G$6))</f>
        <v/>
      </c>
      <c r="K403" s="9" t="n"/>
      <c r="L403" s="9" t="n"/>
    </row>
    <row r="404">
      <c r="A404" s="17" t="n"/>
      <c r="B404" s="9" t="n"/>
      <c r="C404" s="18">
        <f>IF(B404="","",IFERROR(VLOOKUP(B404,Colaboradores!$A$2:$D$101,2,FALSE),"ID no encontrado"))</f>
        <v/>
      </c>
      <c r="D404" s="19" t="n"/>
      <c r="E404" s="19" t="n"/>
      <c r="F404" s="19" t="n"/>
      <c r="G404" s="19" t="n"/>
      <c r="H404" s="20">
        <f>IF(OR(D404="",G404=""),"",ROUND((MOD(G404-D404,1)-IF(OR(E404="",F404=""),0,MOD(F404-E404,1)))*24,2))</f>
        <v/>
      </c>
      <c r="I404" s="21">
        <f>IF(A404="","",A404-WEEKDAY(A404,2)+1)</f>
        <v/>
      </c>
      <c r="J404" s="20">
        <f>IF(OR(H404="",Parámetros!$G$6=""),"",MAX(0,H404-Parámetros!$G$6))</f>
        <v/>
      </c>
      <c r="K404" s="9" t="n"/>
      <c r="L404" s="9" t="n"/>
    </row>
    <row r="405">
      <c r="A405" s="17" t="n"/>
      <c r="B405" s="9" t="n"/>
      <c r="C405" s="18">
        <f>IF(B405="","",IFERROR(VLOOKUP(B405,Colaboradores!$A$2:$D$101,2,FALSE),"ID no encontrado"))</f>
        <v/>
      </c>
      <c r="D405" s="19" t="n"/>
      <c r="E405" s="19" t="n"/>
      <c r="F405" s="19" t="n"/>
      <c r="G405" s="19" t="n"/>
      <c r="H405" s="20">
        <f>IF(OR(D405="",G405=""),"",ROUND((MOD(G405-D405,1)-IF(OR(E405="",F405=""),0,MOD(F405-E405,1)))*24,2))</f>
        <v/>
      </c>
      <c r="I405" s="21">
        <f>IF(A405="","",A405-WEEKDAY(A405,2)+1)</f>
        <v/>
      </c>
      <c r="J405" s="20">
        <f>IF(OR(H405="",Parámetros!$G$6=""),"",MAX(0,H405-Parámetros!$G$6))</f>
        <v/>
      </c>
      <c r="K405" s="9" t="n"/>
      <c r="L405" s="9" t="n"/>
    </row>
    <row r="406">
      <c r="A406" s="17" t="n"/>
      <c r="B406" s="9" t="n"/>
      <c r="C406" s="18">
        <f>IF(B406="","",IFERROR(VLOOKUP(B406,Colaboradores!$A$2:$D$101,2,FALSE),"ID no encontrado"))</f>
        <v/>
      </c>
      <c r="D406" s="19" t="n"/>
      <c r="E406" s="19" t="n"/>
      <c r="F406" s="19" t="n"/>
      <c r="G406" s="19" t="n"/>
      <c r="H406" s="20">
        <f>IF(OR(D406="",G406=""),"",ROUND((MOD(G406-D406,1)-IF(OR(E406="",F406=""),0,MOD(F406-E406,1)))*24,2))</f>
        <v/>
      </c>
      <c r="I406" s="21">
        <f>IF(A406="","",A406-WEEKDAY(A406,2)+1)</f>
        <v/>
      </c>
      <c r="J406" s="20">
        <f>IF(OR(H406="",Parámetros!$G$6=""),"",MAX(0,H406-Parámetros!$G$6))</f>
        <v/>
      </c>
      <c r="K406" s="9" t="n"/>
      <c r="L406" s="9" t="n"/>
    </row>
    <row r="407">
      <c r="A407" s="17" t="n"/>
      <c r="B407" s="9" t="n"/>
      <c r="C407" s="18">
        <f>IF(B407="","",IFERROR(VLOOKUP(B407,Colaboradores!$A$2:$D$101,2,FALSE),"ID no encontrado"))</f>
        <v/>
      </c>
      <c r="D407" s="19" t="n"/>
      <c r="E407" s="19" t="n"/>
      <c r="F407" s="19" t="n"/>
      <c r="G407" s="19" t="n"/>
      <c r="H407" s="20">
        <f>IF(OR(D407="",G407=""),"",ROUND((MOD(G407-D407,1)-IF(OR(E407="",F407=""),0,MOD(F407-E407,1)))*24,2))</f>
        <v/>
      </c>
      <c r="I407" s="21">
        <f>IF(A407="","",A407-WEEKDAY(A407,2)+1)</f>
        <v/>
      </c>
      <c r="J407" s="20">
        <f>IF(OR(H407="",Parámetros!$G$6=""),"",MAX(0,H407-Parámetros!$G$6))</f>
        <v/>
      </c>
      <c r="K407" s="9" t="n"/>
      <c r="L407" s="9" t="n"/>
    </row>
    <row r="408">
      <c r="A408" s="17" t="n"/>
      <c r="B408" s="9" t="n"/>
      <c r="C408" s="18">
        <f>IF(B408="","",IFERROR(VLOOKUP(B408,Colaboradores!$A$2:$D$101,2,FALSE),"ID no encontrado"))</f>
        <v/>
      </c>
      <c r="D408" s="19" t="n"/>
      <c r="E408" s="19" t="n"/>
      <c r="F408" s="19" t="n"/>
      <c r="G408" s="19" t="n"/>
      <c r="H408" s="20">
        <f>IF(OR(D408="",G408=""),"",ROUND((MOD(G408-D408,1)-IF(OR(E408="",F408=""),0,MOD(F408-E408,1)))*24,2))</f>
        <v/>
      </c>
      <c r="I408" s="21">
        <f>IF(A408="","",A408-WEEKDAY(A408,2)+1)</f>
        <v/>
      </c>
      <c r="J408" s="20">
        <f>IF(OR(H408="",Parámetros!$G$6=""),"",MAX(0,H408-Parámetros!$G$6))</f>
        <v/>
      </c>
      <c r="K408" s="9" t="n"/>
      <c r="L408" s="9" t="n"/>
    </row>
    <row r="409">
      <c r="A409" s="17" t="n"/>
      <c r="B409" s="9" t="n"/>
      <c r="C409" s="18">
        <f>IF(B409="","",IFERROR(VLOOKUP(B409,Colaboradores!$A$2:$D$101,2,FALSE),"ID no encontrado"))</f>
        <v/>
      </c>
      <c r="D409" s="19" t="n"/>
      <c r="E409" s="19" t="n"/>
      <c r="F409" s="19" t="n"/>
      <c r="G409" s="19" t="n"/>
      <c r="H409" s="20">
        <f>IF(OR(D409="",G409=""),"",ROUND((MOD(G409-D409,1)-IF(OR(E409="",F409=""),0,MOD(F409-E409,1)))*24,2))</f>
        <v/>
      </c>
      <c r="I409" s="21">
        <f>IF(A409="","",A409-WEEKDAY(A409,2)+1)</f>
        <v/>
      </c>
      <c r="J409" s="20">
        <f>IF(OR(H409="",Parámetros!$G$6=""),"",MAX(0,H409-Parámetros!$G$6))</f>
        <v/>
      </c>
      <c r="K409" s="9" t="n"/>
      <c r="L409" s="9" t="n"/>
    </row>
    <row r="410">
      <c r="A410" s="17" t="n"/>
      <c r="B410" s="9" t="n"/>
      <c r="C410" s="18">
        <f>IF(B410="","",IFERROR(VLOOKUP(B410,Colaboradores!$A$2:$D$101,2,FALSE),"ID no encontrado"))</f>
        <v/>
      </c>
      <c r="D410" s="19" t="n"/>
      <c r="E410" s="19" t="n"/>
      <c r="F410" s="19" t="n"/>
      <c r="G410" s="19" t="n"/>
      <c r="H410" s="20">
        <f>IF(OR(D410="",G410=""),"",ROUND((MOD(G410-D410,1)-IF(OR(E410="",F410=""),0,MOD(F410-E410,1)))*24,2))</f>
        <v/>
      </c>
      <c r="I410" s="21">
        <f>IF(A410="","",A410-WEEKDAY(A410,2)+1)</f>
        <v/>
      </c>
      <c r="J410" s="20">
        <f>IF(OR(H410="",Parámetros!$G$6=""),"",MAX(0,H410-Parámetros!$G$6))</f>
        <v/>
      </c>
      <c r="K410" s="9" t="n"/>
      <c r="L410" s="9" t="n"/>
    </row>
    <row r="411">
      <c r="A411" s="17" t="n"/>
      <c r="B411" s="9" t="n"/>
      <c r="C411" s="18">
        <f>IF(B411="","",IFERROR(VLOOKUP(B411,Colaboradores!$A$2:$D$101,2,FALSE),"ID no encontrado"))</f>
        <v/>
      </c>
      <c r="D411" s="19" t="n"/>
      <c r="E411" s="19" t="n"/>
      <c r="F411" s="19" t="n"/>
      <c r="G411" s="19" t="n"/>
      <c r="H411" s="20">
        <f>IF(OR(D411="",G411=""),"",ROUND((MOD(G411-D411,1)-IF(OR(E411="",F411=""),0,MOD(F411-E411,1)))*24,2))</f>
        <v/>
      </c>
      <c r="I411" s="21">
        <f>IF(A411="","",A411-WEEKDAY(A411,2)+1)</f>
        <v/>
      </c>
      <c r="J411" s="20">
        <f>IF(OR(H411="",Parámetros!$G$6=""),"",MAX(0,H411-Parámetros!$G$6))</f>
        <v/>
      </c>
      <c r="K411" s="9" t="n"/>
      <c r="L411" s="9" t="n"/>
    </row>
    <row r="412">
      <c r="A412" s="17" t="n"/>
      <c r="B412" s="9" t="n"/>
      <c r="C412" s="18">
        <f>IF(B412="","",IFERROR(VLOOKUP(B412,Colaboradores!$A$2:$D$101,2,FALSE),"ID no encontrado"))</f>
        <v/>
      </c>
      <c r="D412" s="19" t="n"/>
      <c r="E412" s="19" t="n"/>
      <c r="F412" s="19" t="n"/>
      <c r="G412" s="19" t="n"/>
      <c r="H412" s="20">
        <f>IF(OR(D412="",G412=""),"",ROUND((MOD(G412-D412,1)-IF(OR(E412="",F412=""),0,MOD(F412-E412,1)))*24,2))</f>
        <v/>
      </c>
      <c r="I412" s="21">
        <f>IF(A412="","",A412-WEEKDAY(A412,2)+1)</f>
        <v/>
      </c>
      <c r="J412" s="20">
        <f>IF(OR(H412="",Parámetros!$G$6=""),"",MAX(0,H412-Parámetros!$G$6))</f>
        <v/>
      </c>
      <c r="K412" s="9" t="n"/>
      <c r="L412" s="9" t="n"/>
    </row>
    <row r="413">
      <c r="A413" s="17" t="n"/>
      <c r="B413" s="9" t="n"/>
      <c r="C413" s="18">
        <f>IF(B413="","",IFERROR(VLOOKUP(B413,Colaboradores!$A$2:$D$101,2,FALSE),"ID no encontrado"))</f>
        <v/>
      </c>
      <c r="D413" s="19" t="n"/>
      <c r="E413" s="19" t="n"/>
      <c r="F413" s="19" t="n"/>
      <c r="G413" s="19" t="n"/>
      <c r="H413" s="20">
        <f>IF(OR(D413="",G413=""),"",ROUND((MOD(G413-D413,1)-IF(OR(E413="",F413=""),0,MOD(F413-E413,1)))*24,2))</f>
        <v/>
      </c>
      <c r="I413" s="21">
        <f>IF(A413="","",A413-WEEKDAY(A413,2)+1)</f>
        <v/>
      </c>
      <c r="J413" s="20">
        <f>IF(OR(H413="",Parámetros!$G$6=""),"",MAX(0,H413-Parámetros!$G$6))</f>
        <v/>
      </c>
      <c r="K413" s="9" t="n"/>
      <c r="L413" s="9" t="n"/>
    </row>
    <row r="414">
      <c r="A414" s="17" t="n"/>
      <c r="B414" s="9" t="n"/>
      <c r="C414" s="18">
        <f>IF(B414="","",IFERROR(VLOOKUP(B414,Colaboradores!$A$2:$D$101,2,FALSE),"ID no encontrado"))</f>
        <v/>
      </c>
      <c r="D414" s="19" t="n"/>
      <c r="E414" s="19" t="n"/>
      <c r="F414" s="19" t="n"/>
      <c r="G414" s="19" t="n"/>
      <c r="H414" s="20">
        <f>IF(OR(D414="",G414=""),"",ROUND((MOD(G414-D414,1)-IF(OR(E414="",F414=""),0,MOD(F414-E414,1)))*24,2))</f>
        <v/>
      </c>
      <c r="I414" s="21">
        <f>IF(A414="","",A414-WEEKDAY(A414,2)+1)</f>
        <v/>
      </c>
      <c r="J414" s="20">
        <f>IF(OR(H414="",Parámetros!$G$6=""),"",MAX(0,H414-Parámetros!$G$6))</f>
        <v/>
      </c>
      <c r="K414" s="9" t="n"/>
      <c r="L414" s="9" t="n"/>
    </row>
    <row r="415">
      <c r="A415" s="17" t="n"/>
      <c r="B415" s="9" t="n"/>
      <c r="C415" s="18">
        <f>IF(B415="","",IFERROR(VLOOKUP(B415,Colaboradores!$A$2:$D$101,2,FALSE),"ID no encontrado"))</f>
        <v/>
      </c>
      <c r="D415" s="19" t="n"/>
      <c r="E415" s="19" t="n"/>
      <c r="F415" s="19" t="n"/>
      <c r="G415" s="19" t="n"/>
      <c r="H415" s="20">
        <f>IF(OR(D415="",G415=""),"",ROUND((MOD(G415-D415,1)-IF(OR(E415="",F415=""),0,MOD(F415-E415,1)))*24,2))</f>
        <v/>
      </c>
      <c r="I415" s="21">
        <f>IF(A415="","",A415-WEEKDAY(A415,2)+1)</f>
        <v/>
      </c>
      <c r="J415" s="20">
        <f>IF(OR(H415="",Parámetros!$G$6=""),"",MAX(0,H415-Parámetros!$G$6))</f>
        <v/>
      </c>
      <c r="K415" s="9" t="n"/>
      <c r="L415" s="9" t="n"/>
    </row>
    <row r="416">
      <c r="A416" s="17" t="n"/>
      <c r="B416" s="9" t="n"/>
      <c r="C416" s="18">
        <f>IF(B416="","",IFERROR(VLOOKUP(B416,Colaboradores!$A$2:$D$101,2,FALSE),"ID no encontrado"))</f>
        <v/>
      </c>
      <c r="D416" s="19" t="n"/>
      <c r="E416" s="19" t="n"/>
      <c r="F416" s="19" t="n"/>
      <c r="G416" s="19" t="n"/>
      <c r="H416" s="20">
        <f>IF(OR(D416="",G416=""),"",ROUND((MOD(G416-D416,1)-IF(OR(E416="",F416=""),0,MOD(F416-E416,1)))*24,2))</f>
        <v/>
      </c>
      <c r="I416" s="21">
        <f>IF(A416="","",A416-WEEKDAY(A416,2)+1)</f>
        <v/>
      </c>
      <c r="J416" s="20">
        <f>IF(OR(H416="",Parámetros!$G$6=""),"",MAX(0,H416-Parámetros!$G$6))</f>
        <v/>
      </c>
      <c r="K416" s="9" t="n"/>
      <c r="L416" s="9" t="n"/>
    </row>
    <row r="417">
      <c r="A417" s="17" t="n"/>
      <c r="B417" s="9" t="n"/>
      <c r="C417" s="18">
        <f>IF(B417="","",IFERROR(VLOOKUP(B417,Colaboradores!$A$2:$D$101,2,FALSE),"ID no encontrado"))</f>
        <v/>
      </c>
      <c r="D417" s="19" t="n"/>
      <c r="E417" s="19" t="n"/>
      <c r="F417" s="19" t="n"/>
      <c r="G417" s="19" t="n"/>
      <c r="H417" s="20">
        <f>IF(OR(D417="",G417=""),"",ROUND((MOD(G417-D417,1)-IF(OR(E417="",F417=""),0,MOD(F417-E417,1)))*24,2))</f>
        <v/>
      </c>
      <c r="I417" s="21">
        <f>IF(A417="","",A417-WEEKDAY(A417,2)+1)</f>
        <v/>
      </c>
      <c r="J417" s="20">
        <f>IF(OR(H417="",Parámetros!$G$6=""),"",MAX(0,H417-Parámetros!$G$6))</f>
        <v/>
      </c>
      <c r="K417" s="9" t="n"/>
      <c r="L417" s="9" t="n"/>
    </row>
    <row r="418">
      <c r="A418" s="17" t="n"/>
      <c r="B418" s="9" t="n"/>
      <c r="C418" s="18">
        <f>IF(B418="","",IFERROR(VLOOKUP(B418,Colaboradores!$A$2:$D$101,2,FALSE),"ID no encontrado"))</f>
        <v/>
      </c>
      <c r="D418" s="19" t="n"/>
      <c r="E418" s="19" t="n"/>
      <c r="F418" s="19" t="n"/>
      <c r="G418" s="19" t="n"/>
      <c r="H418" s="20">
        <f>IF(OR(D418="",G418=""),"",ROUND((MOD(G418-D418,1)-IF(OR(E418="",F418=""),0,MOD(F418-E418,1)))*24,2))</f>
        <v/>
      </c>
      <c r="I418" s="21">
        <f>IF(A418="","",A418-WEEKDAY(A418,2)+1)</f>
        <v/>
      </c>
      <c r="J418" s="20">
        <f>IF(OR(H418="",Parámetros!$G$6=""),"",MAX(0,H418-Parámetros!$G$6))</f>
        <v/>
      </c>
      <c r="K418" s="9" t="n"/>
      <c r="L418" s="9" t="n"/>
    </row>
    <row r="419">
      <c r="A419" s="17" t="n"/>
      <c r="B419" s="9" t="n"/>
      <c r="C419" s="18">
        <f>IF(B419="","",IFERROR(VLOOKUP(B419,Colaboradores!$A$2:$D$101,2,FALSE),"ID no encontrado"))</f>
        <v/>
      </c>
      <c r="D419" s="19" t="n"/>
      <c r="E419" s="19" t="n"/>
      <c r="F419" s="19" t="n"/>
      <c r="G419" s="19" t="n"/>
      <c r="H419" s="20">
        <f>IF(OR(D419="",G419=""),"",ROUND((MOD(G419-D419,1)-IF(OR(E419="",F419=""),0,MOD(F419-E419,1)))*24,2))</f>
        <v/>
      </c>
      <c r="I419" s="21">
        <f>IF(A419="","",A419-WEEKDAY(A419,2)+1)</f>
        <v/>
      </c>
      <c r="J419" s="20">
        <f>IF(OR(H419="",Parámetros!$G$6=""),"",MAX(0,H419-Parámetros!$G$6))</f>
        <v/>
      </c>
      <c r="K419" s="9" t="n"/>
      <c r="L419" s="9" t="n"/>
    </row>
    <row r="420">
      <c r="A420" s="17" t="n"/>
      <c r="B420" s="9" t="n"/>
      <c r="C420" s="18">
        <f>IF(B420="","",IFERROR(VLOOKUP(B420,Colaboradores!$A$2:$D$101,2,FALSE),"ID no encontrado"))</f>
        <v/>
      </c>
      <c r="D420" s="19" t="n"/>
      <c r="E420" s="19" t="n"/>
      <c r="F420" s="19" t="n"/>
      <c r="G420" s="19" t="n"/>
      <c r="H420" s="20">
        <f>IF(OR(D420="",G420=""),"",ROUND((MOD(G420-D420,1)-IF(OR(E420="",F420=""),0,MOD(F420-E420,1)))*24,2))</f>
        <v/>
      </c>
      <c r="I420" s="21">
        <f>IF(A420="","",A420-WEEKDAY(A420,2)+1)</f>
        <v/>
      </c>
      <c r="J420" s="20">
        <f>IF(OR(H420="",Parámetros!$G$6=""),"",MAX(0,H420-Parámetros!$G$6))</f>
        <v/>
      </c>
      <c r="K420" s="9" t="n"/>
      <c r="L420" s="9" t="n"/>
    </row>
    <row r="421">
      <c r="A421" s="17" t="n"/>
      <c r="B421" s="9" t="n"/>
      <c r="C421" s="18">
        <f>IF(B421="","",IFERROR(VLOOKUP(B421,Colaboradores!$A$2:$D$101,2,FALSE),"ID no encontrado"))</f>
        <v/>
      </c>
      <c r="D421" s="19" t="n"/>
      <c r="E421" s="19" t="n"/>
      <c r="F421" s="19" t="n"/>
      <c r="G421" s="19" t="n"/>
      <c r="H421" s="20">
        <f>IF(OR(D421="",G421=""),"",ROUND((MOD(G421-D421,1)-IF(OR(E421="",F421=""),0,MOD(F421-E421,1)))*24,2))</f>
        <v/>
      </c>
      <c r="I421" s="21">
        <f>IF(A421="","",A421-WEEKDAY(A421,2)+1)</f>
        <v/>
      </c>
      <c r="J421" s="20">
        <f>IF(OR(H421="",Parámetros!$G$6=""),"",MAX(0,H421-Parámetros!$G$6))</f>
        <v/>
      </c>
      <c r="K421" s="9" t="n"/>
      <c r="L421" s="9" t="n"/>
    </row>
    <row r="422">
      <c r="A422" s="17" t="n"/>
      <c r="B422" s="9" t="n"/>
      <c r="C422" s="18">
        <f>IF(B422="","",IFERROR(VLOOKUP(B422,Colaboradores!$A$2:$D$101,2,FALSE),"ID no encontrado"))</f>
        <v/>
      </c>
      <c r="D422" s="19" t="n"/>
      <c r="E422" s="19" t="n"/>
      <c r="F422" s="19" t="n"/>
      <c r="G422" s="19" t="n"/>
      <c r="H422" s="20">
        <f>IF(OR(D422="",G422=""),"",ROUND((MOD(G422-D422,1)-IF(OR(E422="",F422=""),0,MOD(F422-E422,1)))*24,2))</f>
        <v/>
      </c>
      <c r="I422" s="21">
        <f>IF(A422="","",A422-WEEKDAY(A422,2)+1)</f>
        <v/>
      </c>
      <c r="J422" s="20">
        <f>IF(OR(H422="",Parámetros!$G$6=""),"",MAX(0,H422-Parámetros!$G$6))</f>
        <v/>
      </c>
      <c r="K422" s="9" t="n"/>
      <c r="L422" s="9" t="n"/>
    </row>
    <row r="423">
      <c r="A423" s="17" t="n"/>
      <c r="B423" s="9" t="n"/>
      <c r="C423" s="18">
        <f>IF(B423="","",IFERROR(VLOOKUP(B423,Colaboradores!$A$2:$D$101,2,FALSE),"ID no encontrado"))</f>
        <v/>
      </c>
      <c r="D423" s="19" t="n"/>
      <c r="E423" s="19" t="n"/>
      <c r="F423" s="19" t="n"/>
      <c r="G423" s="19" t="n"/>
      <c r="H423" s="20">
        <f>IF(OR(D423="",G423=""),"",ROUND((MOD(G423-D423,1)-IF(OR(E423="",F423=""),0,MOD(F423-E423,1)))*24,2))</f>
        <v/>
      </c>
      <c r="I423" s="21">
        <f>IF(A423="","",A423-WEEKDAY(A423,2)+1)</f>
        <v/>
      </c>
      <c r="J423" s="20">
        <f>IF(OR(H423="",Parámetros!$G$6=""),"",MAX(0,H423-Parámetros!$G$6))</f>
        <v/>
      </c>
      <c r="K423" s="9" t="n"/>
      <c r="L423" s="9" t="n"/>
    </row>
    <row r="424">
      <c r="A424" s="17" t="n"/>
      <c r="B424" s="9" t="n"/>
      <c r="C424" s="18">
        <f>IF(B424="","",IFERROR(VLOOKUP(B424,Colaboradores!$A$2:$D$101,2,FALSE),"ID no encontrado"))</f>
        <v/>
      </c>
      <c r="D424" s="19" t="n"/>
      <c r="E424" s="19" t="n"/>
      <c r="F424" s="19" t="n"/>
      <c r="G424" s="19" t="n"/>
      <c r="H424" s="20">
        <f>IF(OR(D424="",G424=""),"",ROUND((MOD(G424-D424,1)-IF(OR(E424="",F424=""),0,MOD(F424-E424,1)))*24,2))</f>
        <v/>
      </c>
      <c r="I424" s="21">
        <f>IF(A424="","",A424-WEEKDAY(A424,2)+1)</f>
        <v/>
      </c>
      <c r="J424" s="20">
        <f>IF(OR(H424="",Parámetros!$G$6=""),"",MAX(0,H424-Parámetros!$G$6))</f>
        <v/>
      </c>
      <c r="K424" s="9" t="n"/>
      <c r="L424" s="9" t="n"/>
    </row>
    <row r="425">
      <c r="A425" s="17" t="n"/>
      <c r="B425" s="9" t="n"/>
      <c r="C425" s="18">
        <f>IF(B425="","",IFERROR(VLOOKUP(B425,Colaboradores!$A$2:$D$101,2,FALSE),"ID no encontrado"))</f>
        <v/>
      </c>
      <c r="D425" s="19" t="n"/>
      <c r="E425" s="19" t="n"/>
      <c r="F425" s="19" t="n"/>
      <c r="G425" s="19" t="n"/>
      <c r="H425" s="20">
        <f>IF(OR(D425="",G425=""),"",ROUND((MOD(G425-D425,1)-IF(OR(E425="",F425=""),0,MOD(F425-E425,1)))*24,2))</f>
        <v/>
      </c>
      <c r="I425" s="21">
        <f>IF(A425="","",A425-WEEKDAY(A425,2)+1)</f>
        <v/>
      </c>
      <c r="J425" s="20">
        <f>IF(OR(H425="",Parámetros!$G$6=""),"",MAX(0,H425-Parámetros!$G$6))</f>
        <v/>
      </c>
      <c r="K425" s="9" t="n"/>
      <c r="L425" s="9" t="n"/>
    </row>
    <row r="426">
      <c r="A426" s="17" t="n"/>
      <c r="B426" s="9" t="n"/>
      <c r="C426" s="18">
        <f>IF(B426="","",IFERROR(VLOOKUP(B426,Colaboradores!$A$2:$D$101,2,FALSE),"ID no encontrado"))</f>
        <v/>
      </c>
      <c r="D426" s="19" t="n"/>
      <c r="E426" s="19" t="n"/>
      <c r="F426" s="19" t="n"/>
      <c r="G426" s="19" t="n"/>
      <c r="H426" s="20">
        <f>IF(OR(D426="",G426=""),"",ROUND((MOD(G426-D426,1)-IF(OR(E426="",F426=""),0,MOD(F426-E426,1)))*24,2))</f>
        <v/>
      </c>
      <c r="I426" s="21">
        <f>IF(A426="","",A426-WEEKDAY(A426,2)+1)</f>
        <v/>
      </c>
      <c r="J426" s="20">
        <f>IF(OR(H426="",Parámetros!$G$6=""),"",MAX(0,H426-Parámetros!$G$6))</f>
        <v/>
      </c>
      <c r="K426" s="9" t="n"/>
      <c r="L426" s="9" t="n"/>
    </row>
    <row r="427">
      <c r="A427" s="17" t="n"/>
      <c r="B427" s="9" t="n"/>
      <c r="C427" s="18">
        <f>IF(B427="","",IFERROR(VLOOKUP(B427,Colaboradores!$A$2:$D$101,2,FALSE),"ID no encontrado"))</f>
        <v/>
      </c>
      <c r="D427" s="19" t="n"/>
      <c r="E427" s="19" t="n"/>
      <c r="F427" s="19" t="n"/>
      <c r="G427" s="19" t="n"/>
      <c r="H427" s="20">
        <f>IF(OR(D427="",G427=""),"",ROUND((MOD(G427-D427,1)-IF(OR(E427="",F427=""),0,MOD(F427-E427,1)))*24,2))</f>
        <v/>
      </c>
      <c r="I427" s="21">
        <f>IF(A427="","",A427-WEEKDAY(A427,2)+1)</f>
        <v/>
      </c>
      <c r="J427" s="20">
        <f>IF(OR(H427="",Parámetros!$G$6=""),"",MAX(0,H427-Parámetros!$G$6))</f>
        <v/>
      </c>
      <c r="K427" s="9" t="n"/>
      <c r="L427" s="9" t="n"/>
    </row>
    <row r="428">
      <c r="A428" s="17" t="n"/>
      <c r="B428" s="9" t="n"/>
      <c r="C428" s="18">
        <f>IF(B428="","",IFERROR(VLOOKUP(B428,Colaboradores!$A$2:$D$101,2,FALSE),"ID no encontrado"))</f>
        <v/>
      </c>
      <c r="D428" s="19" t="n"/>
      <c r="E428" s="19" t="n"/>
      <c r="F428" s="19" t="n"/>
      <c r="G428" s="19" t="n"/>
      <c r="H428" s="20">
        <f>IF(OR(D428="",G428=""),"",ROUND((MOD(G428-D428,1)-IF(OR(E428="",F428=""),0,MOD(F428-E428,1)))*24,2))</f>
        <v/>
      </c>
      <c r="I428" s="21">
        <f>IF(A428="","",A428-WEEKDAY(A428,2)+1)</f>
        <v/>
      </c>
      <c r="J428" s="20">
        <f>IF(OR(H428="",Parámetros!$G$6=""),"",MAX(0,H428-Parámetros!$G$6))</f>
        <v/>
      </c>
      <c r="K428" s="9" t="n"/>
      <c r="L428" s="9" t="n"/>
    </row>
    <row r="429">
      <c r="A429" s="17" t="n"/>
      <c r="B429" s="9" t="n"/>
      <c r="C429" s="18">
        <f>IF(B429="","",IFERROR(VLOOKUP(B429,Colaboradores!$A$2:$D$101,2,FALSE),"ID no encontrado"))</f>
        <v/>
      </c>
      <c r="D429" s="19" t="n"/>
      <c r="E429" s="19" t="n"/>
      <c r="F429" s="19" t="n"/>
      <c r="G429" s="19" t="n"/>
      <c r="H429" s="20">
        <f>IF(OR(D429="",G429=""),"",ROUND((MOD(G429-D429,1)-IF(OR(E429="",F429=""),0,MOD(F429-E429,1)))*24,2))</f>
        <v/>
      </c>
      <c r="I429" s="21">
        <f>IF(A429="","",A429-WEEKDAY(A429,2)+1)</f>
        <v/>
      </c>
      <c r="J429" s="20">
        <f>IF(OR(H429="",Parámetros!$G$6=""),"",MAX(0,H429-Parámetros!$G$6))</f>
        <v/>
      </c>
      <c r="K429" s="9" t="n"/>
      <c r="L429" s="9" t="n"/>
    </row>
    <row r="430">
      <c r="A430" s="17" t="n"/>
      <c r="B430" s="9" t="n"/>
      <c r="C430" s="18">
        <f>IF(B430="","",IFERROR(VLOOKUP(B430,Colaboradores!$A$2:$D$101,2,FALSE),"ID no encontrado"))</f>
        <v/>
      </c>
      <c r="D430" s="19" t="n"/>
      <c r="E430" s="19" t="n"/>
      <c r="F430" s="19" t="n"/>
      <c r="G430" s="19" t="n"/>
      <c r="H430" s="20">
        <f>IF(OR(D430="",G430=""),"",ROUND((MOD(G430-D430,1)-IF(OR(E430="",F430=""),0,MOD(F430-E430,1)))*24,2))</f>
        <v/>
      </c>
      <c r="I430" s="21">
        <f>IF(A430="","",A430-WEEKDAY(A430,2)+1)</f>
        <v/>
      </c>
      <c r="J430" s="20">
        <f>IF(OR(H430="",Parámetros!$G$6=""),"",MAX(0,H430-Parámetros!$G$6))</f>
        <v/>
      </c>
      <c r="K430" s="9" t="n"/>
      <c r="L430" s="9" t="n"/>
    </row>
    <row r="431">
      <c r="A431" s="17" t="n"/>
      <c r="B431" s="9" t="n"/>
      <c r="C431" s="18">
        <f>IF(B431="","",IFERROR(VLOOKUP(B431,Colaboradores!$A$2:$D$101,2,FALSE),"ID no encontrado"))</f>
        <v/>
      </c>
      <c r="D431" s="19" t="n"/>
      <c r="E431" s="19" t="n"/>
      <c r="F431" s="19" t="n"/>
      <c r="G431" s="19" t="n"/>
      <c r="H431" s="20">
        <f>IF(OR(D431="",G431=""),"",ROUND((MOD(G431-D431,1)-IF(OR(E431="",F431=""),0,MOD(F431-E431,1)))*24,2))</f>
        <v/>
      </c>
      <c r="I431" s="21">
        <f>IF(A431="","",A431-WEEKDAY(A431,2)+1)</f>
        <v/>
      </c>
      <c r="J431" s="20">
        <f>IF(OR(H431="",Parámetros!$G$6=""),"",MAX(0,H431-Parámetros!$G$6))</f>
        <v/>
      </c>
      <c r="K431" s="9" t="n"/>
      <c r="L431" s="9" t="n"/>
    </row>
    <row r="432">
      <c r="A432" s="17" t="n"/>
      <c r="B432" s="9" t="n"/>
      <c r="C432" s="18">
        <f>IF(B432="","",IFERROR(VLOOKUP(B432,Colaboradores!$A$2:$D$101,2,FALSE),"ID no encontrado"))</f>
        <v/>
      </c>
      <c r="D432" s="19" t="n"/>
      <c r="E432" s="19" t="n"/>
      <c r="F432" s="19" t="n"/>
      <c r="G432" s="19" t="n"/>
      <c r="H432" s="20">
        <f>IF(OR(D432="",G432=""),"",ROUND((MOD(G432-D432,1)-IF(OR(E432="",F432=""),0,MOD(F432-E432,1)))*24,2))</f>
        <v/>
      </c>
      <c r="I432" s="21">
        <f>IF(A432="","",A432-WEEKDAY(A432,2)+1)</f>
        <v/>
      </c>
      <c r="J432" s="20">
        <f>IF(OR(H432="",Parámetros!$G$6=""),"",MAX(0,H432-Parámetros!$G$6))</f>
        <v/>
      </c>
      <c r="K432" s="9" t="n"/>
      <c r="L432" s="9" t="n"/>
    </row>
    <row r="433">
      <c r="A433" s="17" t="n"/>
      <c r="B433" s="9" t="n"/>
      <c r="C433" s="18">
        <f>IF(B433="","",IFERROR(VLOOKUP(B433,Colaboradores!$A$2:$D$101,2,FALSE),"ID no encontrado"))</f>
        <v/>
      </c>
      <c r="D433" s="19" t="n"/>
      <c r="E433" s="19" t="n"/>
      <c r="F433" s="19" t="n"/>
      <c r="G433" s="19" t="n"/>
      <c r="H433" s="20">
        <f>IF(OR(D433="",G433=""),"",ROUND((MOD(G433-D433,1)-IF(OR(E433="",F433=""),0,MOD(F433-E433,1)))*24,2))</f>
        <v/>
      </c>
      <c r="I433" s="21">
        <f>IF(A433="","",A433-WEEKDAY(A433,2)+1)</f>
        <v/>
      </c>
      <c r="J433" s="20">
        <f>IF(OR(H433="",Parámetros!$G$6=""),"",MAX(0,H433-Parámetros!$G$6))</f>
        <v/>
      </c>
      <c r="K433" s="9" t="n"/>
      <c r="L433" s="9" t="n"/>
    </row>
    <row r="434">
      <c r="A434" s="17" t="n"/>
      <c r="B434" s="9" t="n"/>
      <c r="C434" s="18">
        <f>IF(B434="","",IFERROR(VLOOKUP(B434,Colaboradores!$A$2:$D$101,2,FALSE),"ID no encontrado"))</f>
        <v/>
      </c>
      <c r="D434" s="19" t="n"/>
      <c r="E434" s="19" t="n"/>
      <c r="F434" s="19" t="n"/>
      <c r="G434" s="19" t="n"/>
      <c r="H434" s="20">
        <f>IF(OR(D434="",G434=""),"",ROUND((MOD(G434-D434,1)-IF(OR(E434="",F434=""),0,MOD(F434-E434,1)))*24,2))</f>
        <v/>
      </c>
      <c r="I434" s="21">
        <f>IF(A434="","",A434-WEEKDAY(A434,2)+1)</f>
        <v/>
      </c>
      <c r="J434" s="20">
        <f>IF(OR(H434="",Parámetros!$G$6=""),"",MAX(0,H434-Parámetros!$G$6))</f>
        <v/>
      </c>
      <c r="K434" s="9" t="n"/>
      <c r="L434" s="9" t="n"/>
    </row>
    <row r="435">
      <c r="A435" s="17" t="n"/>
      <c r="B435" s="9" t="n"/>
      <c r="C435" s="18">
        <f>IF(B435="","",IFERROR(VLOOKUP(B435,Colaboradores!$A$2:$D$101,2,FALSE),"ID no encontrado"))</f>
        <v/>
      </c>
      <c r="D435" s="19" t="n"/>
      <c r="E435" s="19" t="n"/>
      <c r="F435" s="19" t="n"/>
      <c r="G435" s="19" t="n"/>
      <c r="H435" s="20">
        <f>IF(OR(D435="",G435=""),"",ROUND((MOD(G435-D435,1)-IF(OR(E435="",F435=""),0,MOD(F435-E435,1)))*24,2))</f>
        <v/>
      </c>
      <c r="I435" s="21">
        <f>IF(A435="","",A435-WEEKDAY(A435,2)+1)</f>
        <v/>
      </c>
      <c r="J435" s="20">
        <f>IF(OR(H435="",Parámetros!$G$6=""),"",MAX(0,H435-Parámetros!$G$6))</f>
        <v/>
      </c>
      <c r="K435" s="9" t="n"/>
      <c r="L435" s="9" t="n"/>
    </row>
    <row r="436">
      <c r="A436" s="17" t="n"/>
      <c r="B436" s="9" t="n"/>
      <c r="C436" s="18">
        <f>IF(B436="","",IFERROR(VLOOKUP(B436,Colaboradores!$A$2:$D$101,2,FALSE),"ID no encontrado"))</f>
        <v/>
      </c>
      <c r="D436" s="19" t="n"/>
      <c r="E436" s="19" t="n"/>
      <c r="F436" s="19" t="n"/>
      <c r="G436" s="19" t="n"/>
      <c r="H436" s="20">
        <f>IF(OR(D436="",G436=""),"",ROUND((MOD(G436-D436,1)-IF(OR(E436="",F436=""),0,MOD(F436-E436,1)))*24,2))</f>
        <v/>
      </c>
      <c r="I436" s="21">
        <f>IF(A436="","",A436-WEEKDAY(A436,2)+1)</f>
        <v/>
      </c>
      <c r="J436" s="20">
        <f>IF(OR(H436="",Parámetros!$G$6=""),"",MAX(0,H436-Parámetros!$G$6))</f>
        <v/>
      </c>
      <c r="K436" s="9" t="n"/>
      <c r="L436" s="9" t="n"/>
    </row>
    <row r="437">
      <c r="A437" s="17" t="n"/>
      <c r="B437" s="9" t="n"/>
      <c r="C437" s="18">
        <f>IF(B437="","",IFERROR(VLOOKUP(B437,Colaboradores!$A$2:$D$101,2,FALSE),"ID no encontrado"))</f>
        <v/>
      </c>
      <c r="D437" s="19" t="n"/>
      <c r="E437" s="19" t="n"/>
      <c r="F437" s="19" t="n"/>
      <c r="G437" s="19" t="n"/>
      <c r="H437" s="20">
        <f>IF(OR(D437="",G437=""),"",ROUND((MOD(G437-D437,1)-IF(OR(E437="",F437=""),0,MOD(F437-E437,1)))*24,2))</f>
        <v/>
      </c>
      <c r="I437" s="21">
        <f>IF(A437="","",A437-WEEKDAY(A437,2)+1)</f>
        <v/>
      </c>
      <c r="J437" s="20">
        <f>IF(OR(H437="",Parámetros!$G$6=""),"",MAX(0,H437-Parámetros!$G$6))</f>
        <v/>
      </c>
      <c r="K437" s="9" t="n"/>
      <c r="L437" s="9" t="n"/>
    </row>
    <row r="438">
      <c r="A438" s="17" t="n"/>
      <c r="B438" s="9" t="n"/>
      <c r="C438" s="18">
        <f>IF(B438="","",IFERROR(VLOOKUP(B438,Colaboradores!$A$2:$D$101,2,FALSE),"ID no encontrado"))</f>
        <v/>
      </c>
      <c r="D438" s="19" t="n"/>
      <c r="E438" s="19" t="n"/>
      <c r="F438" s="19" t="n"/>
      <c r="G438" s="19" t="n"/>
      <c r="H438" s="20">
        <f>IF(OR(D438="",G438=""),"",ROUND((MOD(G438-D438,1)-IF(OR(E438="",F438=""),0,MOD(F438-E438,1)))*24,2))</f>
        <v/>
      </c>
      <c r="I438" s="21">
        <f>IF(A438="","",A438-WEEKDAY(A438,2)+1)</f>
        <v/>
      </c>
      <c r="J438" s="20">
        <f>IF(OR(H438="",Parámetros!$G$6=""),"",MAX(0,H438-Parámetros!$G$6))</f>
        <v/>
      </c>
      <c r="K438" s="9" t="n"/>
      <c r="L438" s="9" t="n"/>
    </row>
    <row r="439">
      <c r="A439" s="17" t="n"/>
      <c r="B439" s="9" t="n"/>
      <c r="C439" s="18">
        <f>IF(B439="","",IFERROR(VLOOKUP(B439,Colaboradores!$A$2:$D$101,2,FALSE),"ID no encontrado"))</f>
        <v/>
      </c>
      <c r="D439" s="19" t="n"/>
      <c r="E439" s="19" t="n"/>
      <c r="F439" s="19" t="n"/>
      <c r="G439" s="19" t="n"/>
      <c r="H439" s="20">
        <f>IF(OR(D439="",G439=""),"",ROUND((MOD(G439-D439,1)-IF(OR(E439="",F439=""),0,MOD(F439-E439,1)))*24,2))</f>
        <v/>
      </c>
      <c r="I439" s="21">
        <f>IF(A439="","",A439-WEEKDAY(A439,2)+1)</f>
        <v/>
      </c>
      <c r="J439" s="20">
        <f>IF(OR(H439="",Parámetros!$G$6=""),"",MAX(0,H439-Parámetros!$G$6))</f>
        <v/>
      </c>
      <c r="K439" s="9" t="n"/>
      <c r="L439" s="9" t="n"/>
    </row>
    <row r="440">
      <c r="A440" s="17" t="n"/>
      <c r="B440" s="9" t="n"/>
      <c r="C440" s="18">
        <f>IF(B440="","",IFERROR(VLOOKUP(B440,Colaboradores!$A$2:$D$101,2,FALSE),"ID no encontrado"))</f>
        <v/>
      </c>
      <c r="D440" s="19" t="n"/>
      <c r="E440" s="19" t="n"/>
      <c r="F440" s="19" t="n"/>
      <c r="G440" s="19" t="n"/>
      <c r="H440" s="20">
        <f>IF(OR(D440="",G440=""),"",ROUND((MOD(G440-D440,1)-IF(OR(E440="",F440=""),0,MOD(F440-E440,1)))*24,2))</f>
        <v/>
      </c>
      <c r="I440" s="21">
        <f>IF(A440="","",A440-WEEKDAY(A440,2)+1)</f>
        <v/>
      </c>
      <c r="J440" s="20">
        <f>IF(OR(H440="",Parámetros!$G$6=""),"",MAX(0,H440-Parámetros!$G$6))</f>
        <v/>
      </c>
      <c r="K440" s="9" t="n"/>
      <c r="L440" s="9" t="n"/>
    </row>
    <row r="441">
      <c r="A441" s="17" t="n"/>
      <c r="B441" s="9" t="n"/>
      <c r="C441" s="18">
        <f>IF(B441="","",IFERROR(VLOOKUP(B441,Colaboradores!$A$2:$D$101,2,FALSE),"ID no encontrado"))</f>
        <v/>
      </c>
      <c r="D441" s="19" t="n"/>
      <c r="E441" s="19" t="n"/>
      <c r="F441" s="19" t="n"/>
      <c r="G441" s="19" t="n"/>
      <c r="H441" s="20">
        <f>IF(OR(D441="",G441=""),"",ROUND((MOD(G441-D441,1)-IF(OR(E441="",F441=""),0,MOD(F441-E441,1)))*24,2))</f>
        <v/>
      </c>
      <c r="I441" s="21">
        <f>IF(A441="","",A441-WEEKDAY(A441,2)+1)</f>
        <v/>
      </c>
      <c r="J441" s="20">
        <f>IF(OR(H441="",Parámetros!$G$6=""),"",MAX(0,H441-Parámetros!$G$6))</f>
        <v/>
      </c>
      <c r="K441" s="9" t="n"/>
      <c r="L441" s="9" t="n"/>
    </row>
    <row r="442">
      <c r="A442" s="17" t="n"/>
      <c r="B442" s="9" t="n"/>
      <c r="C442" s="18">
        <f>IF(B442="","",IFERROR(VLOOKUP(B442,Colaboradores!$A$2:$D$101,2,FALSE),"ID no encontrado"))</f>
        <v/>
      </c>
      <c r="D442" s="19" t="n"/>
      <c r="E442" s="19" t="n"/>
      <c r="F442" s="19" t="n"/>
      <c r="G442" s="19" t="n"/>
      <c r="H442" s="20">
        <f>IF(OR(D442="",G442=""),"",ROUND((MOD(G442-D442,1)-IF(OR(E442="",F442=""),0,MOD(F442-E442,1)))*24,2))</f>
        <v/>
      </c>
      <c r="I442" s="21">
        <f>IF(A442="","",A442-WEEKDAY(A442,2)+1)</f>
        <v/>
      </c>
      <c r="J442" s="20">
        <f>IF(OR(H442="",Parámetros!$G$6=""),"",MAX(0,H442-Parámetros!$G$6))</f>
        <v/>
      </c>
      <c r="K442" s="9" t="n"/>
      <c r="L442" s="9" t="n"/>
    </row>
    <row r="443">
      <c r="A443" s="17" t="n"/>
      <c r="B443" s="9" t="n"/>
      <c r="C443" s="18">
        <f>IF(B443="","",IFERROR(VLOOKUP(B443,Colaboradores!$A$2:$D$101,2,FALSE),"ID no encontrado"))</f>
        <v/>
      </c>
      <c r="D443" s="19" t="n"/>
      <c r="E443" s="19" t="n"/>
      <c r="F443" s="19" t="n"/>
      <c r="G443" s="19" t="n"/>
      <c r="H443" s="20">
        <f>IF(OR(D443="",G443=""),"",ROUND((MOD(G443-D443,1)-IF(OR(E443="",F443=""),0,MOD(F443-E443,1)))*24,2))</f>
        <v/>
      </c>
      <c r="I443" s="21">
        <f>IF(A443="","",A443-WEEKDAY(A443,2)+1)</f>
        <v/>
      </c>
      <c r="J443" s="20">
        <f>IF(OR(H443="",Parámetros!$G$6=""),"",MAX(0,H443-Parámetros!$G$6))</f>
        <v/>
      </c>
      <c r="K443" s="9" t="n"/>
      <c r="L443" s="9" t="n"/>
    </row>
    <row r="444">
      <c r="A444" s="17" t="n"/>
      <c r="B444" s="9" t="n"/>
      <c r="C444" s="18">
        <f>IF(B444="","",IFERROR(VLOOKUP(B444,Colaboradores!$A$2:$D$101,2,FALSE),"ID no encontrado"))</f>
        <v/>
      </c>
      <c r="D444" s="19" t="n"/>
      <c r="E444" s="19" t="n"/>
      <c r="F444" s="19" t="n"/>
      <c r="G444" s="19" t="n"/>
      <c r="H444" s="20">
        <f>IF(OR(D444="",G444=""),"",ROUND((MOD(G444-D444,1)-IF(OR(E444="",F444=""),0,MOD(F444-E444,1)))*24,2))</f>
        <v/>
      </c>
      <c r="I444" s="21">
        <f>IF(A444="","",A444-WEEKDAY(A444,2)+1)</f>
        <v/>
      </c>
      <c r="J444" s="20">
        <f>IF(OR(H444="",Parámetros!$G$6=""),"",MAX(0,H444-Parámetros!$G$6))</f>
        <v/>
      </c>
      <c r="K444" s="9" t="n"/>
      <c r="L444" s="9" t="n"/>
    </row>
    <row r="445">
      <c r="A445" s="17" t="n"/>
      <c r="B445" s="9" t="n"/>
      <c r="C445" s="18">
        <f>IF(B445="","",IFERROR(VLOOKUP(B445,Colaboradores!$A$2:$D$101,2,FALSE),"ID no encontrado"))</f>
        <v/>
      </c>
      <c r="D445" s="19" t="n"/>
      <c r="E445" s="19" t="n"/>
      <c r="F445" s="19" t="n"/>
      <c r="G445" s="19" t="n"/>
      <c r="H445" s="20">
        <f>IF(OR(D445="",G445=""),"",ROUND((MOD(G445-D445,1)-IF(OR(E445="",F445=""),0,MOD(F445-E445,1)))*24,2))</f>
        <v/>
      </c>
      <c r="I445" s="21">
        <f>IF(A445="","",A445-WEEKDAY(A445,2)+1)</f>
        <v/>
      </c>
      <c r="J445" s="20">
        <f>IF(OR(H445="",Parámetros!$G$6=""),"",MAX(0,H445-Parámetros!$G$6))</f>
        <v/>
      </c>
      <c r="K445" s="9" t="n"/>
      <c r="L445" s="9" t="n"/>
    </row>
    <row r="446">
      <c r="A446" s="17" t="n"/>
      <c r="B446" s="9" t="n"/>
      <c r="C446" s="18">
        <f>IF(B446="","",IFERROR(VLOOKUP(B446,Colaboradores!$A$2:$D$101,2,FALSE),"ID no encontrado"))</f>
        <v/>
      </c>
      <c r="D446" s="19" t="n"/>
      <c r="E446" s="19" t="n"/>
      <c r="F446" s="19" t="n"/>
      <c r="G446" s="19" t="n"/>
      <c r="H446" s="20">
        <f>IF(OR(D446="",G446=""),"",ROUND((MOD(G446-D446,1)-IF(OR(E446="",F446=""),0,MOD(F446-E446,1)))*24,2))</f>
        <v/>
      </c>
      <c r="I446" s="21">
        <f>IF(A446="","",A446-WEEKDAY(A446,2)+1)</f>
        <v/>
      </c>
      <c r="J446" s="20">
        <f>IF(OR(H446="",Parámetros!$G$6=""),"",MAX(0,H446-Parámetros!$G$6))</f>
        <v/>
      </c>
      <c r="K446" s="9" t="n"/>
      <c r="L446" s="9" t="n"/>
    </row>
    <row r="447">
      <c r="A447" s="17" t="n"/>
      <c r="B447" s="9" t="n"/>
      <c r="C447" s="18">
        <f>IF(B447="","",IFERROR(VLOOKUP(B447,Colaboradores!$A$2:$D$101,2,FALSE),"ID no encontrado"))</f>
        <v/>
      </c>
      <c r="D447" s="19" t="n"/>
      <c r="E447" s="19" t="n"/>
      <c r="F447" s="19" t="n"/>
      <c r="G447" s="19" t="n"/>
      <c r="H447" s="20">
        <f>IF(OR(D447="",G447=""),"",ROUND((MOD(G447-D447,1)-IF(OR(E447="",F447=""),0,MOD(F447-E447,1)))*24,2))</f>
        <v/>
      </c>
      <c r="I447" s="21">
        <f>IF(A447="","",A447-WEEKDAY(A447,2)+1)</f>
        <v/>
      </c>
      <c r="J447" s="20">
        <f>IF(OR(H447="",Parámetros!$G$6=""),"",MAX(0,H447-Parámetros!$G$6))</f>
        <v/>
      </c>
      <c r="K447" s="9" t="n"/>
      <c r="L447" s="9" t="n"/>
    </row>
    <row r="448">
      <c r="A448" s="17" t="n"/>
      <c r="B448" s="9" t="n"/>
      <c r="C448" s="18">
        <f>IF(B448="","",IFERROR(VLOOKUP(B448,Colaboradores!$A$2:$D$101,2,FALSE),"ID no encontrado"))</f>
        <v/>
      </c>
      <c r="D448" s="19" t="n"/>
      <c r="E448" s="19" t="n"/>
      <c r="F448" s="19" t="n"/>
      <c r="G448" s="19" t="n"/>
      <c r="H448" s="20">
        <f>IF(OR(D448="",G448=""),"",ROUND((MOD(G448-D448,1)-IF(OR(E448="",F448=""),0,MOD(F448-E448,1)))*24,2))</f>
        <v/>
      </c>
      <c r="I448" s="21">
        <f>IF(A448="","",A448-WEEKDAY(A448,2)+1)</f>
        <v/>
      </c>
      <c r="J448" s="20">
        <f>IF(OR(H448="",Parámetros!$G$6=""),"",MAX(0,H448-Parámetros!$G$6))</f>
        <v/>
      </c>
      <c r="K448" s="9" t="n"/>
      <c r="L448" s="9" t="n"/>
    </row>
    <row r="449">
      <c r="A449" s="17" t="n"/>
      <c r="B449" s="9" t="n"/>
      <c r="C449" s="18">
        <f>IF(B449="","",IFERROR(VLOOKUP(B449,Colaboradores!$A$2:$D$101,2,FALSE),"ID no encontrado"))</f>
        <v/>
      </c>
      <c r="D449" s="19" t="n"/>
      <c r="E449" s="19" t="n"/>
      <c r="F449" s="19" t="n"/>
      <c r="G449" s="19" t="n"/>
      <c r="H449" s="20">
        <f>IF(OR(D449="",G449=""),"",ROUND((MOD(G449-D449,1)-IF(OR(E449="",F449=""),0,MOD(F449-E449,1)))*24,2))</f>
        <v/>
      </c>
      <c r="I449" s="21">
        <f>IF(A449="","",A449-WEEKDAY(A449,2)+1)</f>
        <v/>
      </c>
      <c r="J449" s="20">
        <f>IF(OR(H449="",Parámetros!$G$6=""),"",MAX(0,H449-Parámetros!$G$6))</f>
        <v/>
      </c>
      <c r="K449" s="9" t="n"/>
      <c r="L449" s="9" t="n"/>
    </row>
    <row r="450">
      <c r="A450" s="17" t="n"/>
      <c r="B450" s="9" t="n"/>
      <c r="C450" s="18">
        <f>IF(B450="","",IFERROR(VLOOKUP(B450,Colaboradores!$A$2:$D$101,2,FALSE),"ID no encontrado"))</f>
        <v/>
      </c>
      <c r="D450" s="19" t="n"/>
      <c r="E450" s="19" t="n"/>
      <c r="F450" s="19" t="n"/>
      <c r="G450" s="19" t="n"/>
      <c r="H450" s="20">
        <f>IF(OR(D450="",G450=""),"",ROUND((MOD(G450-D450,1)-IF(OR(E450="",F450=""),0,MOD(F450-E450,1)))*24,2))</f>
        <v/>
      </c>
      <c r="I450" s="21">
        <f>IF(A450="","",A450-WEEKDAY(A450,2)+1)</f>
        <v/>
      </c>
      <c r="J450" s="20">
        <f>IF(OR(H450="",Parámetros!$G$6=""),"",MAX(0,H450-Parámetros!$G$6))</f>
        <v/>
      </c>
      <c r="K450" s="9" t="n"/>
      <c r="L450" s="9" t="n"/>
    </row>
    <row r="451">
      <c r="A451" s="17" t="n"/>
      <c r="B451" s="9" t="n"/>
      <c r="C451" s="18">
        <f>IF(B451="","",IFERROR(VLOOKUP(B451,Colaboradores!$A$2:$D$101,2,FALSE),"ID no encontrado"))</f>
        <v/>
      </c>
      <c r="D451" s="19" t="n"/>
      <c r="E451" s="19" t="n"/>
      <c r="F451" s="19" t="n"/>
      <c r="G451" s="19" t="n"/>
      <c r="H451" s="20">
        <f>IF(OR(D451="",G451=""),"",ROUND((MOD(G451-D451,1)-IF(OR(E451="",F451=""),0,MOD(F451-E451,1)))*24,2))</f>
        <v/>
      </c>
      <c r="I451" s="21">
        <f>IF(A451="","",A451-WEEKDAY(A451,2)+1)</f>
        <v/>
      </c>
      <c r="J451" s="20">
        <f>IF(OR(H451="",Parámetros!$G$6=""),"",MAX(0,H451-Parámetros!$G$6))</f>
        <v/>
      </c>
      <c r="K451" s="9" t="n"/>
      <c r="L451" s="9" t="n"/>
    </row>
    <row r="452">
      <c r="A452" s="17" t="n"/>
      <c r="B452" s="9" t="n"/>
      <c r="C452" s="18">
        <f>IF(B452="","",IFERROR(VLOOKUP(B452,Colaboradores!$A$2:$D$101,2,FALSE),"ID no encontrado"))</f>
        <v/>
      </c>
      <c r="D452" s="19" t="n"/>
      <c r="E452" s="19" t="n"/>
      <c r="F452" s="19" t="n"/>
      <c r="G452" s="19" t="n"/>
      <c r="H452" s="20">
        <f>IF(OR(D452="",G452=""),"",ROUND((MOD(G452-D452,1)-IF(OR(E452="",F452=""),0,MOD(F452-E452,1)))*24,2))</f>
        <v/>
      </c>
      <c r="I452" s="21">
        <f>IF(A452="","",A452-WEEKDAY(A452,2)+1)</f>
        <v/>
      </c>
      <c r="J452" s="20">
        <f>IF(OR(H452="",Parámetros!$G$6=""),"",MAX(0,H452-Parámetros!$G$6))</f>
        <v/>
      </c>
      <c r="K452" s="9" t="n"/>
      <c r="L452" s="9" t="n"/>
    </row>
    <row r="453">
      <c r="A453" s="17" t="n"/>
      <c r="B453" s="9" t="n"/>
      <c r="C453" s="18">
        <f>IF(B453="","",IFERROR(VLOOKUP(B453,Colaboradores!$A$2:$D$101,2,FALSE),"ID no encontrado"))</f>
        <v/>
      </c>
      <c r="D453" s="19" t="n"/>
      <c r="E453" s="19" t="n"/>
      <c r="F453" s="19" t="n"/>
      <c r="G453" s="19" t="n"/>
      <c r="H453" s="20">
        <f>IF(OR(D453="",G453=""),"",ROUND((MOD(G453-D453,1)-IF(OR(E453="",F453=""),0,MOD(F453-E453,1)))*24,2))</f>
        <v/>
      </c>
      <c r="I453" s="21">
        <f>IF(A453="","",A453-WEEKDAY(A453,2)+1)</f>
        <v/>
      </c>
      <c r="J453" s="20">
        <f>IF(OR(H453="",Parámetros!$G$6=""),"",MAX(0,H453-Parámetros!$G$6))</f>
        <v/>
      </c>
      <c r="K453" s="9" t="n"/>
      <c r="L453" s="9" t="n"/>
    </row>
    <row r="454">
      <c r="A454" s="17" t="n"/>
      <c r="B454" s="9" t="n"/>
      <c r="C454" s="18">
        <f>IF(B454="","",IFERROR(VLOOKUP(B454,Colaboradores!$A$2:$D$101,2,FALSE),"ID no encontrado"))</f>
        <v/>
      </c>
      <c r="D454" s="19" t="n"/>
      <c r="E454" s="19" t="n"/>
      <c r="F454" s="19" t="n"/>
      <c r="G454" s="19" t="n"/>
      <c r="H454" s="20">
        <f>IF(OR(D454="",G454=""),"",ROUND((MOD(G454-D454,1)-IF(OR(E454="",F454=""),0,MOD(F454-E454,1)))*24,2))</f>
        <v/>
      </c>
      <c r="I454" s="21">
        <f>IF(A454="","",A454-WEEKDAY(A454,2)+1)</f>
        <v/>
      </c>
      <c r="J454" s="20">
        <f>IF(OR(H454="",Parámetros!$G$6=""),"",MAX(0,H454-Parámetros!$G$6))</f>
        <v/>
      </c>
      <c r="K454" s="9" t="n"/>
      <c r="L454" s="9" t="n"/>
    </row>
    <row r="455">
      <c r="A455" s="17" t="n"/>
      <c r="B455" s="9" t="n"/>
      <c r="C455" s="18">
        <f>IF(B455="","",IFERROR(VLOOKUP(B455,Colaboradores!$A$2:$D$101,2,FALSE),"ID no encontrado"))</f>
        <v/>
      </c>
      <c r="D455" s="19" t="n"/>
      <c r="E455" s="19" t="n"/>
      <c r="F455" s="19" t="n"/>
      <c r="G455" s="19" t="n"/>
      <c r="H455" s="20">
        <f>IF(OR(D455="",G455=""),"",ROUND((MOD(G455-D455,1)-IF(OR(E455="",F455=""),0,MOD(F455-E455,1)))*24,2))</f>
        <v/>
      </c>
      <c r="I455" s="21">
        <f>IF(A455="","",A455-WEEKDAY(A455,2)+1)</f>
        <v/>
      </c>
      <c r="J455" s="20">
        <f>IF(OR(H455="",Parámetros!$G$6=""),"",MAX(0,H455-Parámetros!$G$6))</f>
        <v/>
      </c>
      <c r="K455" s="9" t="n"/>
      <c r="L455" s="9" t="n"/>
    </row>
    <row r="456">
      <c r="A456" s="17" t="n"/>
      <c r="B456" s="9" t="n"/>
      <c r="C456" s="18">
        <f>IF(B456="","",IFERROR(VLOOKUP(B456,Colaboradores!$A$2:$D$101,2,FALSE),"ID no encontrado"))</f>
        <v/>
      </c>
      <c r="D456" s="19" t="n"/>
      <c r="E456" s="19" t="n"/>
      <c r="F456" s="19" t="n"/>
      <c r="G456" s="19" t="n"/>
      <c r="H456" s="20">
        <f>IF(OR(D456="",G456=""),"",ROUND((MOD(G456-D456,1)-IF(OR(E456="",F456=""),0,MOD(F456-E456,1)))*24,2))</f>
        <v/>
      </c>
      <c r="I456" s="21">
        <f>IF(A456="","",A456-WEEKDAY(A456,2)+1)</f>
        <v/>
      </c>
      <c r="J456" s="20">
        <f>IF(OR(H456="",Parámetros!$G$6=""),"",MAX(0,H456-Parámetros!$G$6))</f>
        <v/>
      </c>
      <c r="K456" s="9" t="n"/>
      <c r="L456" s="9" t="n"/>
    </row>
    <row r="457">
      <c r="A457" s="17" t="n"/>
      <c r="B457" s="9" t="n"/>
      <c r="C457" s="18">
        <f>IF(B457="","",IFERROR(VLOOKUP(B457,Colaboradores!$A$2:$D$101,2,FALSE),"ID no encontrado"))</f>
        <v/>
      </c>
      <c r="D457" s="19" t="n"/>
      <c r="E457" s="19" t="n"/>
      <c r="F457" s="19" t="n"/>
      <c r="G457" s="19" t="n"/>
      <c r="H457" s="20">
        <f>IF(OR(D457="",G457=""),"",ROUND((MOD(G457-D457,1)-IF(OR(E457="",F457=""),0,MOD(F457-E457,1)))*24,2))</f>
        <v/>
      </c>
      <c r="I457" s="21">
        <f>IF(A457="","",A457-WEEKDAY(A457,2)+1)</f>
        <v/>
      </c>
      <c r="J457" s="20">
        <f>IF(OR(H457="",Parámetros!$G$6=""),"",MAX(0,H457-Parámetros!$G$6))</f>
        <v/>
      </c>
      <c r="K457" s="9" t="n"/>
      <c r="L457" s="9" t="n"/>
    </row>
    <row r="458">
      <c r="A458" s="17" t="n"/>
      <c r="B458" s="9" t="n"/>
      <c r="C458" s="18">
        <f>IF(B458="","",IFERROR(VLOOKUP(B458,Colaboradores!$A$2:$D$101,2,FALSE),"ID no encontrado"))</f>
        <v/>
      </c>
      <c r="D458" s="19" t="n"/>
      <c r="E458" s="19" t="n"/>
      <c r="F458" s="19" t="n"/>
      <c r="G458" s="19" t="n"/>
      <c r="H458" s="20">
        <f>IF(OR(D458="",G458=""),"",ROUND((MOD(G458-D458,1)-IF(OR(E458="",F458=""),0,MOD(F458-E458,1)))*24,2))</f>
        <v/>
      </c>
      <c r="I458" s="21">
        <f>IF(A458="","",A458-WEEKDAY(A458,2)+1)</f>
        <v/>
      </c>
      <c r="J458" s="20">
        <f>IF(OR(H458="",Parámetros!$G$6=""),"",MAX(0,H458-Parámetros!$G$6))</f>
        <v/>
      </c>
      <c r="K458" s="9" t="n"/>
      <c r="L458" s="9" t="n"/>
    </row>
    <row r="459">
      <c r="A459" s="17" t="n"/>
      <c r="B459" s="9" t="n"/>
      <c r="C459" s="18">
        <f>IF(B459="","",IFERROR(VLOOKUP(B459,Colaboradores!$A$2:$D$101,2,FALSE),"ID no encontrado"))</f>
        <v/>
      </c>
      <c r="D459" s="19" t="n"/>
      <c r="E459" s="19" t="n"/>
      <c r="F459" s="19" t="n"/>
      <c r="G459" s="19" t="n"/>
      <c r="H459" s="20">
        <f>IF(OR(D459="",G459=""),"",ROUND((MOD(G459-D459,1)-IF(OR(E459="",F459=""),0,MOD(F459-E459,1)))*24,2))</f>
        <v/>
      </c>
      <c r="I459" s="21">
        <f>IF(A459="","",A459-WEEKDAY(A459,2)+1)</f>
        <v/>
      </c>
      <c r="J459" s="20">
        <f>IF(OR(H459="",Parámetros!$G$6=""),"",MAX(0,H459-Parámetros!$G$6))</f>
        <v/>
      </c>
      <c r="K459" s="9" t="n"/>
      <c r="L459" s="9" t="n"/>
    </row>
    <row r="460">
      <c r="A460" s="17" t="n"/>
      <c r="B460" s="9" t="n"/>
      <c r="C460" s="18">
        <f>IF(B460="","",IFERROR(VLOOKUP(B460,Colaboradores!$A$2:$D$101,2,FALSE),"ID no encontrado"))</f>
        <v/>
      </c>
      <c r="D460" s="19" t="n"/>
      <c r="E460" s="19" t="n"/>
      <c r="F460" s="19" t="n"/>
      <c r="G460" s="19" t="n"/>
      <c r="H460" s="20">
        <f>IF(OR(D460="",G460=""),"",ROUND((MOD(G460-D460,1)-IF(OR(E460="",F460=""),0,MOD(F460-E460,1)))*24,2))</f>
        <v/>
      </c>
      <c r="I460" s="21">
        <f>IF(A460="","",A460-WEEKDAY(A460,2)+1)</f>
        <v/>
      </c>
      <c r="J460" s="20">
        <f>IF(OR(H460="",Parámetros!$G$6=""),"",MAX(0,H460-Parámetros!$G$6))</f>
        <v/>
      </c>
      <c r="K460" s="9" t="n"/>
      <c r="L460" s="9" t="n"/>
    </row>
    <row r="461">
      <c r="A461" s="17" t="n"/>
      <c r="B461" s="9" t="n"/>
      <c r="C461" s="18">
        <f>IF(B461="","",IFERROR(VLOOKUP(B461,Colaboradores!$A$2:$D$101,2,FALSE),"ID no encontrado"))</f>
        <v/>
      </c>
      <c r="D461" s="19" t="n"/>
      <c r="E461" s="19" t="n"/>
      <c r="F461" s="19" t="n"/>
      <c r="G461" s="19" t="n"/>
      <c r="H461" s="20">
        <f>IF(OR(D461="",G461=""),"",ROUND((MOD(G461-D461,1)-IF(OR(E461="",F461=""),0,MOD(F461-E461,1)))*24,2))</f>
        <v/>
      </c>
      <c r="I461" s="21">
        <f>IF(A461="","",A461-WEEKDAY(A461,2)+1)</f>
        <v/>
      </c>
      <c r="J461" s="20">
        <f>IF(OR(H461="",Parámetros!$G$6=""),"",MAX(0,H461-Parámetros!$G$6))</f>
        <v/>
      </c>
      <c r="K461" s="9" t="n"/>
      <c r="L461" s="9" t="n"/>
    </row>
    <row r="462">
      <c r="A462" s="17" t="n"/>
      <c r="B462" s="9" t="n"/>
      <c r="C462" s="18">
        <f>IF(B462="","",IFERROR(VLOOKUP(B462,Colaboradores!$A$2:$D$101,2,FALSE),"ID no encontrado"))</f>
        <v/>
      </c>
      <c r="D462" s="19" t="n"/>
      <c r="E462" s="19" t="n"/>
      <c r="F462" s="19" t="n"/>
      <c r="G462" s="19" t="n"/>
      <c r="H462" s="20">
        <f>IF(OR(D462="",G462=""),"",ROUND((MOD(G462-D462,1)-IF(OR(E462="",F462=""),0,MOD(F462-E462,1)))*24,2))</f>
        <v/>
      </c>
      <c r="I462" s="21">
        <f>IF(A462="","",A462-WEEKDAY(A462,2)+1)</f>
        <v/>
      </c>
      <c r="J462" s="20">
        <f>IF(OR(H462="",Parámetros!$G$6=""),"",MAX(0,H462-Parámetros!$G$6))</f>
        <v/>
      </c>
      <c r="K462" s="9" t="n"/>
      <c r="L462" s="9" t="n"/>
    </row>
    <row r="463">
      <c r="A463" s="17" t="n"/>
      <c r="B463" s="9" t="n"/>
      <c r="C463" s="18">
        <f>IF(B463="","",IFERROR(VLOOKUP(B463,Colaboradores!$A$2:$D$101,2,FALSE),"ID no encontrado"))</f>
        <v/>
      </c>
      <c r="D463" s="19" t="n"/>
      <c r="E463" s="19" t="n"/>
      <c r="F463" s="19" t="n"/>
      <c r="G463" s="19" t="n"/>
      <c r="H463" s="20">
        <f>IF(OR(D463="",G463=""),"",ROUND((MOD(G463-D463,1)-IF(OR(E463="",F463=""),0,MOD(F463-E463,1)))*24,2))</f>
        <v/>
      </c>
      <c r="I463" s="21">
        <f>IF(A463="","",A463-WEEKDAY(A463,2)+1)</f>
        <v/>
      </c>
      <c r="J463" s="20">
        <f>IF(OR(H463="",Parámetros!$G$6=""),"",MAX(0,H463-Parámetros!$G$6))</f>
        <v/>
      </c>
      <c r="K463" s="9" t="n"/>
      <c r="L463" s="9" t="n"/>
    </row>
    <row r="464">
      <c r="A464" s="17" t="n"/>
      <c r="B464" s="9" t="n"/>
      <c r="C464" s="18">
        <f>IF(B464="","",IFERROR(VLOOKUP(B464,Colaboradores!$A$2:$D$101,2,FALSE),"ID no encontrado"))</f>
        <v/>
      </c>
      <c r="D464" s="19" t="n"/>
      <c r="E464" s="19" t="n"/>
      <c r="F464" s="19" t="n"/>
      <c r="G464" s="19" t="n"/>
      <c r="H464" s="20">
        <f>IF(OR(D464="",G464=""),"",ROUND((MOD(G464-D464,1)-IF(OR(E464="",F464=""),0,MOD(F464-E464,1)))*24,2))</f>
        <v/>
      </c>
      <c r="I464" s="21">
        <f>IF(A464="","",A464-WEEKDAY(A464,2)+1)</f>
        <v/>
      </c>
      <c r="J464" s="20">
        <f>IF(OR(H464="",Parámetros!$G$6=""),"",MAX(0,H464-Parámetros!$G$6))</f>
        <v/>
      </c>
      <c r="K464" s="9" t="n"/>
      <c r="L464" s="9" t="n"/>
    </row>
    <row r="465">
      <c r="A465" s="17" t="n"/>
      <c r="B465" s="9" t="n"/>
      <c r="C465" s="18">
        <f>IF(B465="","",IFERROR(VLOOKUP(B465,Colaboradores!$A$2:$D$101,2,FALSE),"ID no encontrado"))</f>
        <v/>
      </c>
      <c r="D465" s="19" t="n"/>
      <c r="E465" s="19" t="n"/>
      <c r="F465" s="19" t="n"/>
      <c r="G465" s="19" t="n"/>
      <c r="H465" s="20">
        <f>IF(OR(D465="",G465=""),"",ROUND((MOD(G465-D465,1)-IF(OR(E465="",F465=""),0,MOD(F465-E465,1)))*24,2))</f>
        <v/>
      </c>
      <c r="I465" s="21">
        <f>IF(A465="","",A465-WEEKDAY(A465,2)+1)</f>
        <v/>
      </c>
      <c r="J465" s="20">
        <f>IF(OR(H465="",Parámetros!$G$6=""),"",MAX(0,H465-Parámetros!$G$6))</f>
        <v/>
      </c>
      <c r="K465" s="9" t="n"/>
      <c r="L465" s="9" t="n"/>
    </row>
    <row r="466">
      <c r="A466" s="17" t="n"/>
      <c r="B466" s="9" t="n"/>
      <c r="C466" s="18">
        <f>IF(B466="","",IFERROR(VLOOKUP(B466,Colaboradores!$A$2:$D$101,2,FALSE),"ID no encontrado"))</f>
        <v/>
      </c>
      <c r="D466" s="19" t="n"/>
      <c r="E466" s="19" t="n"/>
      <c r="F466" s="19" t="n"/>
      <c r="G466" s="19" t="n"/>
      <c r="H466" s="20">
        <f>IF(OR(D466="",G466=""),"",ROUND((MOD(G466-D466,1)-IF(OR(E466="",F466=""),0,MOD(F466-E466,1)))*24,2))</f>
        <v/>
      </c>
      <c r="I466" s="21">
        <f>IF(A466="","",A466-WEEKDAY(A466,2)+1)</f>
        <v/>
      </c>
      <c r="J466" s="20">
        <f>IF(OR(H466="",Parámetros!$G$6=""),"",MAX(0,H466-Parámetros!$G$6))</f>
        <v/>
      </c>
      <c r="K466" s="9" t="n"/>
      <c r="L466" s="9" t="n"/>
    </row>
    <row r="467">
      <c r="A467" s="17" t="n"/>
      <c r="B467" s="9" t="n"/>
      <c r="C467" s="18">
        <f>IF(B467="","",IFERROR(VLOOKUP(B467,Colaboradores!$A$2:$D$101,2,FALSE),"ID no encontrado"))</f>
        <v/>
      </c>
      <c r="D467" s="19" t="n"/>
      <c r="E467" s="19" t="n"/>
      <c r="F467" s="19" t="n"/>
      <c r="G467" s="19" t="n"/>
      <c r="H467" s="20">
        <f>IF(OR(D467="",G467=""),"",ROUND((MOD(G467-D467,1)-IF(OR(E467="",F467=""),0,MOD(F467-E467,1)))*24,2))</f>
        <v/>
      </c>
      <c r="I467" s="21">
        <f>IF(A467="","",A467-WEEKDAY(A467,2)+1)</f>
        <v/>
      </c>
      <c r="J467" s="20">
        <f>IF(OR(H467="",Parámetros!$G$6=""),"",MAX(0,H467-Parámetros!$G$6))</f>
        <v/>
      </c>
      <c r="K467" s="9" t="n"/>
      <c r="L467" s="9" t="n"/>
    </row>
    <row r="468">
      <c r="A468" s="17" t="n"/>
      <c r="B468" s="9" t="n"/>
      <c r="C468" s="18">
        <f>IF(B468="","",IFERROR(VLOOKUP(B468,Colaboradores!$A$2:$D$101,2,FALSE),"ID no encontrado"))</f>
        <v/>
      </c>
      <c r="D468" s="19" t="n"/>
      <c r="E468" s="19" t="n"/>
      <c r="F468" s="19" t="n"/>
      <c r="G468" s="19" t="n"/>
      <c r="H468" s="20">
        <f>IF(OR(D468="",G468=""),"",ROUND((MOD(G468-D468,1)-IF(OR(E468="",F468=""),0,MOD(F468-E468,1)))*24,2))</f>
        <v/>
      </c>
      <c r="I468" s="21">
        <f>IF(A468="","",A468-WEEKDAY(A468,2)+1)</f>
        <v/>
      </c>
      <c r="J468" s="20">
        <f>IF(OR(H468="",Parámetros!$G$6=""),"",MAX(0,H468-Parámetros!$G$6))</f>
        <v/>
      </c>
      <c r="K468" s="9" t="n"/>
      <c r="L468" s="9" t="n"/>
    </row>
    <row r="469">
      <c r="A469" s="17" t="n"/>
      <c r="B469" s="9" t="n"/>
      <c r="C469" s="18">
        <f>IF(B469="","",IFERROR(VLOOKUP(B469,Colaboradores!$A$2:$D$101,2,FALSE),"ID no encontrado"))</f>
        <v/>
      </c>
      <c r="D469" s="19" t="n"/>
      <c r="E469" s="19" t="n"/>
      <c r="F469" s="19" t="n"/>
      <c r="G469" s="19" t="n"/>
      <c r="H469" s="20">
        <f>IF(OR(D469="",G469=""),"",ROUND((MOD(G469-D469,1)-IF(OR(E469="",F469=""),0,MOD(F469-E469,1)))*24,2))</f>
        <v/>
      </c>
      <c r="I469" s="21">
        <f>IF(A469="","",A469-WEEKDAY(A469,2)+1)</f>
        <v/>
      </c>
      <c r="J469" s="20">
        <f>IF(OR(H469="",Parámetros!$G$6=""),"",MAX(0,H469-Parámetros!$G$6))</f>
        <v/>
      </c>
      <c r="K469" s="9" t="n"/>
      <c r="L469" s="9" t="n"/>
    </row>
    <row r="470">
      <c r="A470" s="17" t="n"/>
      <c r="B470" s="9" t="n"/>
      <c r="C470" s="18">
        <f>IF(B470="","",IFERROR(VLOOKUP(B470,Colaboradores!$A$2:$D$101,2,FALSE),"ID no encontrado"))</f>
        <v/>
      </c>
      <c r="D470" s="19" t="n"/>
      <c r="E470" s="19" t="n"/>
      <c r="F470" s="19" t="n"/>
      <c r="G470" s="19" t="n"/>
      <c r="H470" s="20">
        <f>IF(OR(D470="",G470=""),"",ROUND((MOD(G470-D470,1)-IF(OR(E470="",F470=""),0,MOD(F470-E470,1)))*24,2))</f>
        <v/>
      </c>
      <c r="I470" s="21">
        <f>IF(A470="","",A470-WEEKDAY(A470,2)+1)</f>
        <v/>
      </c>
      <c r="J470" s="20">
        <f>IF(OR(H470="",Parámetros!$G$6=""),"",MAX(0,H470-Parámetros!$G$6))</f>
        <v/>
      </c>
      <c r="K470" s="9" t="n"/>
      <c r="L470" s="9" t="n"/>
    </row>
    <row r="471">
      <c r="A471" s="17" t="n"/>
      <c r="B471" s="9" t="n"/>
      <c r="C471" s="18">
        <f>IF(B471="","",IFERROR(VLOOKUP(B471,Colaboradores!$A$2:$D$101,2,FALSE),"ID no encontrado"))</f>
        <v/>
      </c>
      <c r="D471" s="19" t="n"/>
      <c r="E471" s="19" t="n"/>
      <c r="F471" s="19" t="n"/>
      <c r="G471" s="19" t="n"/>
      <c r="H471" s="20">
        <f>IF(OR(D471="",G471=""),"",ROUND((MOD(G471-D471,1)-IF(OR(E471="",F471=""),0,MOD(F471-E471,1)))*24,2))</f>
        <v/>
      </c>
      <c r="I471" s="21">
        <f>IF(A471="","",A471-WEEKDAY(A471,2)+1)</f>
        <v/>
      </c>
      <c r="J471" s="20">
        <f>IF(OR(H471="",Parámetros!$G$6=""),"",MAX(0,H471-Parámetros!$G$6))</f>
        <v/>
      </c>
      <c r="K471" s="9" t="n"/>
      <c r="L471" s="9" t="n"/>
    </row>
    <row r="472">
      <c r="A472" s="17" t="n"/>
      <c r="B472" s="9" t="n"/>
      <c r="C472" s="18">
        <f>IF(B472="","",IFERROR(VLOOKUP(B472,Colaboradores!$A$2:$D$101,2,FALSE),"ID no encontrado"))</f>
        <v/>
      </c>
      <c r="D472" s="19" t="n"/>
      <c r="E472" s="19" t="n"/>
      <c r="F472" s="19" t="n"/>
      <c r="G472" s="19" t="n"/>
      <c r="H472" s="20">
        <f>IF(OR(D472="",G472=""),"",ROUND((MOD(G472-D472,1)-IF(OR(E472="",F472=""),0,MOD(F472-E472,1)))*24,2))</f>
        <v/>
      </c>
      <c r="I472" s="21">
        <f>IF(A472="","",A472-WEEKDAY(A472,2)+1)</f>
        <v/>
      </c>
      <c r="J472" s="20">
        <f>IF(OR(H472="",Parámetros!$G$6=""),"",MAX(0,H472-Parámetros!$G$6))</f>
        <v/>
      </c>
      <c r="K472" s="9" t="n"/>
      <c r="L472" s="9" t="n"/>
    </row>
    <row r="473">
      <c r="A473" s="17" t="n"/>
      <c r="B473" s="9" t="n"/>
      <c r="C473" s="18">
        <f>IF(B473="","",IFERROR(VLOOKUP(B473,Colaboradores!$A$2:$D$101,2,FALSE),"ID no encontrado"))</f>
        <v/>
      </c>
      <c r="D473" s="19" t="n"/>
      <c r="E473" s="19" t="n"/>
      <c r="F473" s="19" t="n"/>
      <c r="G473" s="19" t="n"/>
      <c r="H473" s="20">
        <f>IF(OR(D473="",G473=""),"",ROUND((MOD(G473-D473,1)-IF(OR(E473="",F473=""),0,MOD(F473-E473,1)))*24,2))</f>
        <v/>
      </c>
      <c r="I473" s="21">
        <f>IF(A473="","",A473-WEEKDAY(A473,2)+1)</f>
        <v/>
      </c>
      <c r="J473" s="20">
        <f>IF(OR(H473="",Parámetros!$G$6=""),"",MAX(0,H473-Parámetros!$G$6))</f>
        <v/>
      </c>
      <c r="K473" s="9" t="n"/>
      <c r="L473" s="9" t="n"/>
    </row>
    <row r="474">
      <c r="A474" s="17" t="n"/>
      <c r="B474" s="9" t="n"/>
      <c r="C474" s="18">
        <f>IF(B474="","",IFERROR(VLOOKUP(B474,Colaboradores!$A$2:$D$101,2,FALSE),"ID no encontrado"))</f>
        <v/>
      </c>
      <c r="D474" s="19" t="n"/>
      <c r="E474" s="19" t="n"/>
      <c r="F474" s="19" t="n"/>
      <c r="G474" s="19" t="n"/>
      <c r="H474" s="20">
        <f>IF(OR(D474="",G474=""),"",ROUND((MOD(G474-D474,1)-IF(OR(E474="",F474=""),0,MOD(F474-E474,1)))*24,2))</f>
        <v/>
      </c>
      <c r="I474" s="21">
        <f>IF(A474="","",A474-WEEKDAY(A474,2)+1)</f>
        <v/>
      </c>
      <c r="J474" s="20">
        <f>IF(OR(H474="",Parámetros!$G$6=""),"",MAX(0,H474-Parámetros!$G$6))</f>
        <v/>
      </c>
      <c r="K474" s="9" t="n"/>
      <c r="L474" s="9" t="n"/>
    </row>
    <row r="475">
      <c r="A475" s="17" t="n"/>
      <c r="B475" s="9" t="n"/>
      <c r="C475" s="18">
        <f>IF(B475="","",IFERROR(VLOOKUP(B475,Colaboradores!$A$2:$D$101,2,FALSE),"ID no encontrado"))</f>
        <v/>
      </c>
      <c r="D475" s="19" t="n"/>
      <c r="E475" s="19" t="n"/>
      <c r="F475" s="19" t="n"/>
      <c r="G475" s="19" t="n"/>
      <c r="H475" s="20">
        <f>IF(OR(D475="",G475=""),"",ROUND((MOD(G475-D475,1)-IF(OR(E475="",F475=""),0,MOD(F475-E475,1)))*24,2))</f>
        <v/>
      </c>
      <c r="I475" s="21">
        <f>IF(A475="","",A475-WEEKDAY(A475,2)+1)</f>
        <v/>
      </c>
      <c r="J475" s="20">
        <f>IF(OR(H475="",Parámetros!$G$6=""),"",MAX(0,H475-Parámetros!$G$6))</f>
        <v/>
      </c>
      <c r="K475" s="9" t="n"/>
      <c r="L475" s="9" t="n"/>
    </row>
    <row r="476">
      <c r="A476" s="17" t="n"/>
      <c r="B476" s="9" t="n"/>
      <c r="C476" s="18">
        <f>IF(B476="","",IFERROR(VLOOKUP(B476,Colaboradores!$A$2:$D$101,2,FALSE),"ID no encontrado"))</f>
        <v/>
      </c>
      <c r="D476" s="19" t="n"/>
      <c r="E476" s="19" t="n"/>
      <c r="F476" s="19" t="n"/>
      <c r="G476" s="19" t="n"/>
      <c r="H476" s="20">
        <f>IF(OR(D476="",G476=""),"",ROUND((MOD(G476-D476,1)-IF(OR(E476="",F476=""),0,MOD(F476-E476,1)))*24,2))</f>
        <v/>
      </c>
      <c r="I476" s="21">
        <f>IF(A476="","",A476-WEEKDAY(A476,2)+1)</f>
        <v/>
      </c>
      <c r="J476" s="20">
        <f>IF(OR(H476="",Parámetros!$G$6=""),"",MAX(0,H476-Parámetros!$G$6))</f>
        <v/>
      </c>
      <c r="K476" s="9" t="n"/>
      <c r="L476" s="9" t="n"/>
    </row>
    <row r="477">
      <c r="A477" s="17" t="n"/>
      <c r="B477" s="9" t="n"/>
      <c r="C477" s="18">
        <f>IF(B477="","",IFERROR(VLOOKUP(B477,Colaboradores!$A$2:$D$101,2,FALSE),"ID no encontrado"))</f>
        <v/>
      </c>
      <c r="D477" s="19" t="n"/>
      <c r="E477" s="19" t="n"/>
      <c r="F477" s="19" t="n"/>
      <c r="G477" s="19" t="n"/>
      <c r="H477" s="20">
        <f>IF(OR(D477="",G477=""),"",ROUND((MOD(G477-D477,1)-IF(OR(E477="",F477=""),0,MOD(F477-E477,1)))*24,2))</f>
        <v/>
      </c>
      <c r="I477" s="21">
        <f>IF(A477="","",A477-WEEKDAY(A477,2)+1)</f>
        <v/>
      </c>
      <c r="J477" s="20">
        <f>IF(OR(H477="",Parámetros!$G$6=""),"",MAX(0,H477-Parámetros!$G$6))</f>
        <v/>
      </c>
      <c r="K477" s="9" t="n"/>
      <c r="L477" s="9" t="n"/>
    </row>
    <row r="478">
      <c r="A478" s="17" t="n"/>
      <c r="B478" s="9" t="n"/>
      <c r="C478" s="18">
        <f>IF(B478="","",IFERROR(VLOOKUP(B478,Colaboradores!$A$2:$D$101,2,FALSE),"ID no encontrado"))</f>
        <v/>
      </c>
      <c r="D478" s="19" t="n"/>
      <c r="E478" s="19" t="n"/>
      <c r="F478" s="19" t="n"/>
      <c r="G478" s="19" t="n"/>
      <c r="H478" s="20">
        <f>IF(OR(D478="",G478=""),"",ROUND((MOD(G478-D478,1)-IF(OR(E478="",F478=""),0,MOD(F478-E478,1)))*24,2))</f>
        <v/>
      </c>
      <c r="I478" s="21">
        <f>IF(A478="","",A478-WEEKDAY(A478,2)+1)</f>
        <v/>
      </c>
      <c r="J478" s="20">
        <f>IF(OR(H478="",Parámetros!$G$6=""),"",MAX(0,H478-Parámetros!$G$6))</f>
        <v/>
      </c>
      <c r="K478" s="9" t="n"/>
      <c r="L478" s="9" t="n"/>
    </row>
    <row r="479">
      <c r="A479" s="17" t="n"/>
      <c r="B479" s="9" t="n"/>
      <c r="C479" s="18">
        <f>IF(B479="","",IFERROR(VLOOKUP(B479,Colaboradores!$A$2:$D$101,2,FALSE),"ID no encontrado"))</f>
        <v/>
      </c>
      <c r="D479" s="19" t="n"/>
      <c r="E479" s="19" t="n"/>
      <c r="F479" s="19" t="n"/>
      <c r="G479" s="19" t="n"/>
      <c r="H479" s="20">
        <f>IF(OR(D479="",G479=""),"",ROUND((MOD(G479-D479,1)-IF(OR(E479="",F479=""),0,MOD(F479-E479,1)))*24,2))</f>
        <v/>
      </c>
      <c r="I479" s="21">
        <f>IF(A479="","",A479-WEEKDAY(A479,2)+1)</f>
        <v/>
      </c>
      <c r="J479" s="20">
        <f>IF(OR(H479="",Parámetros!$G$6=""),"",MAX(0,H479-Parámetros!$G$6))</f>
        <v/>
      </c>
      <c r="K479" s="9" t="n"/>
      <c r="L479" s="9" t="n"/>
    </row>
    <row r="480">
      <c r="A480" s="17" t="n"/>
      <c r="B480" s="9" t="n"/>
      <c r="C480" s="18">
        <f>IF(B480="","",IFERROR(VLOOKUP(B480,Colaboradores!$A$2:$D$101,2,FALSE),"ID no encontrado"))</f>
        <v/>
      </c>
      <c r="D480" s="19" t="n"/>
      <c r="E480" s="19" t="n"/>
      <c r="F480" s="19" t="n"/>
      <c r="G480" s="19" t="n"/>
      <c r="H480" s="20">
        <f>IF(OR(D480="",G480=""),"",ROUND((MOD(G480-D480,1)-IF(OR(E480="",F480=""),0,MOD(F480-E480,1)))*24,2))</f>
        <v/>
      </c>
      <c r="I480" s="21">
        <f>IF(A480="","",A480-WEEKDAY(A480,2)+1)</f>
        <v/>
      </c>
      <c r="J480" s="20">
        <f>IF(OR(H480="",Parámetros!$G$6=""),"",MAX(0,H480-Parámetros!$G$6))</f>
        <v/>
      </c>
      <c r="K480" s="9" t="n"/>
      <c r="L480" s="9" t="n"/>
    </row>
    <row r="481">
      <c r="A481" s="17" t="n"/>
      <c r="B481" s="9" t="n"/>
      <c r="C481" s="18">
        <f>IF(B481="","",IFERROR(VLOOKUP(B481,Colaboradores!$A$2:$D$101,2,FALSE),"ID no encontrado"))</f>
        <v/>
      </c>
      <c r="D481" s="19" t="n"/>
      <c r="E481" s="19" t="n"/>
      <c r="F481" s="19" t="n"/>
      <c r="G481" s="19" t="n"/>
      <c r="H481" s="20">
        <f>IF(OR(D481="",G481=""),"",ROUND((MOD(G481-D481,1)-IF(OR(E481="",F481=""),0,MOD(F481-E481,1)))*24,2))</f>
        <v/>
      </c>
      <c r="I481" s="21">
        <f>IF(A481="","",A481-WEEKDAY(A481,2)+1)</f>
        <v/>
      </c>
      <c r="J481" s="20">
        <f>IF(OR(H481="",Parámetros!$G$6=""),"",MAX(0,H481-Parámetros!$G$6))</f>
        <v/>
      </c>
      <c r="K481" s="9" t="n"/>
      <c r="L481" s="9" t="n"/>
    </row>
    <row r="482">
      <c r="A482" s="17" t="n"/>
      <c r="B482" s="9" t="n"/>
      <c r="C482" s="18">
        <f>IF(B482="","",IFERROR(VLOOKUP(B482,Colaboradores!$A$2:$D$101,2,FALSE),"ID no encontrado"))</f>
        <v/>
      </c>
      <c r="D482" s="19" t="n"/>
      <c r="E482" s="19" t="n"/>
      <c r="F482" s="19" t="n"/>
      <c r="G482" s="19" t="n"/>
      <c r="H482" s="20">
        <f>IF(OR(D482="",G482=""),"",ROUND((MOD(G482-D482,1)-IF(OR(E482="",F482=""),0,MOD(F482-E482,1)))*24,2))</f>
        <v/>
      </c>
      <c r="I482" s="21">
        <f>IF(A482="","",A482-WEEKDAY(A482,2)+1)</f>
        <v/>
      </c>
      <c r="J482" s="20">
        <f>IF(OR(H482="",Parámetros!$G$6=""),"",MAX(0,H482-Parámetros!$G$6))</f>
        <v/>
      </c>
      <c r="K482" s="9" t="n"/>
      <c r="L482" s="9" t="n"/>
    </row>
    <row r="483">
      <c r="A483" s="17" t="n"/>
      <c r="B483" s="9" t="n"/>
      <c r="C483" s="18">
        <f>IF(B483="","",IFERROR(VLOOKUP(B483,Colaboradores!$A$2:$D$101,2,FALSE),"ID no encontrado"))</f>
        <v/>
      </c>
      <c r="D483" s="19" t="n"/>
      <c r="E483" s="19" t="n"/>
      <c r="F483" s="19" t="n"/>
      <c r="G483" s="19" t="n"/>
      <c r="H483" s="20">
        <f>IF(OR(D483="",G483=""),"",ROUND((MOD(G483-D483,1)-IF(OR(E483="",F483=""),0,MOD(F483-E483,1)))*24,2))</f>
        <v/>
      </c>
      <c r="I483" s="21">
        <f>IF(A483="","",A483-WEEKDAY(A483,2)+1)</f>
        <v/>
      </c>
      <c r="J483" s="20">
        <f>IF(OR(H483="",Parámetros!$G$6=""),"",MAX(0,H483-Parámetros!$G$6))</f>
        <v/>
      </c>
      <c r="K483" s="9" t="n"/>
      <c r="L483" s="9" t="n"/>
    </row>
    <row r="484">
      <c r="A484" s="17" t="n"/>
      <c r="B484" s="9" t="n"/>
      <c r="C484" s="18">
        <f>IF(B484="","",IFERROR(VLOOKUP(B484,Colaboradores!$A$2:$D$101,2,FALSE),"ID no encontrado"))</f>
        <v/>
      </c>
      <c r="D484" s="19" t="n"/>
      <c r="E484" s="19" t="n"/>
      <c r="F484" s="19" t="n"/>
      <c r="G484" s="19" t="n"/>
      <c r="H484" s="20">
        <f>IF(OR(D484="",G484=""),"",ROUND((MOD(G484-D484,1)-IF(OR(E484="",F484=""),0,MOD(F484-E484,1)))*24,2))</f>
        <v/>
      </c>
      <c r="I484" s="21">
        <f>IF(A484="","",A484-WEEKDAY(A484,2)+1)</f>
        <v/>
      </c>
      <c r="J484" s="20">
        <f>IF(OR(H484="",Parámetros!$G$6=""),"",MAX(0,H484-Parámetros!$G$6))</f>
        <v/>
      </c>
      <c r="K484" s="9" t="n"/>
      <c r="L484" s="9" t="n"/>
    </row>
    <row r="485">
      <c r="A485" s="17" t="n"/>
      <c r="B485" s="9" t="n"/>
      <c r="C485" s="18">
        <f>IF(B485="","",IFERROR(VLOOKUP(B485,Colaboradores!$A$2:$D$101,2,FALSE),"ID no encontrado"))</f>
        <v/>
      </c>
      <c r="D485" s="19" t="n"/>
      <c r="E485" s="19" t="n"/>
      <c r="F485" s="19" t="n"/>
      <c r="G485" s="19" t="n"/>
      <c r="H485" s="20">
        <f>IF(OR(D485="",G485=""),"",ROUND((MOD(G485-D485,1)-IF(OR(E485="",F485=""),0,MOD(F485-E485,1)))*24,2))</f>
        <v/>
      </c>
      <c r="I485" s="21">
        <f>IF(A485="","",A485-WEEKDAY(A485,2)+1)</f>
        <v/>
      </c>
      <c r="J485" s="20">
        <f>IF(OR(H485="",Parámetros!$G$6=""),"",MAX(0,H485-Parámetros!$G$6))</f>
        <v/>
      </c>
      <c r="K485" s="9" t="n"/>
      <c r="L485" s="9" t="n"/>
    </row>
    <row r="486">
      <c r="A486" s="17" t="n"/>
      <c r="B486" s="9" t="n"/>
      <c r="C486" s="18">
        <f>IF(B486="","",IFERROR(VLOOKUP(B486,Colaboradores!$A$2:$D$101,2,FALSE),"ID no encontrado"))</f>
        <v/>
      </c>
      <c r="D486" s="19" t="n"/>
      <c r="E486" s="19" t="n"/>
      <c r="F486" s="19" t="n"/>
      <c r="G486" s="19" t="n"/>
      <c r="H486" s="20">
        <f>IF(OR(D486="",G486=""),"",ROUND((MOD(G486-D486,1)-IF(OR(E486="",F486=""),0,MOD(F486-E486,1)))*24,2))</f>
        <v/>
      </c>
      <c r="I486" s="21">
        <f>IF(A486="","",A486-WEEKDAY(A486,2)+1)</f>
        <v/>
      </c>
      <c r="J486" s="20">
        <f>IF(OR(H486="",Parámetros!$G$6=""),"",MAX(0,H486-Parámetros!$G$6))</f>
        <v/>
      </c>
      <c r="K486" s="9" t="n"/>
      <c r="L486" s="9" t="n"/>
    </row>
    <row r="487">
      <c r="A487" s="17" t="n"/>
      <c r="B487" s="9" t="n"/>
      <c r="C487" s="18">
        <f>IF(B487="","",IFERROR(VLOOKUP(B487,Colaboradores!$A$2:$D$101,2,FALSE),"ID no encontrado"))</f>
        <v/>
      </c>
      <c r="D487" s="19" t="n"/>
      <c r="E487" s="19" t="n"/>
      <c r="F487" s="19" t="n"/>
      <c r="G487" s="19" t="n"/>
      <c r="H487" s="20">
        <f>IF(OR(D487="",G487=""),"",ROUND((MOD(G487-D487,1)-IF(OR(E487="",F487=""),0,MOD(F487-E487,1)))*24,2))</f>
        <v/>
      </c>
      <c r="I487" s="21">
        <f>IF(A487="","",A487-WEEKDAY(A487,2)+1)</f>
        <v/>
      </c>
      <c r="J487" s="20">
        <f>IF(OR(H487="",Parámetros!$G$6=""),"",MAX(0,H487-Parámetros!$G$6))</f>
        <v/>
      </c>
      <c r="K487" s="9" t="n"/>
      <c r="L487" s="9" t="n"/>
    </row>
    <row r="488">
      <c r="A488" s="17" t="n"/>
      <c r="B488" s="9" t="n"/>
      <c r="C488" s="18">
        <f>IF(B488="","",IFERROR(VLOOKUP(B488,Colaboradores!$A$2:$D$101,2,FALSE),"ID no encontrado"))</f>
        <v/>
      </c>
      <c r="D488" s="19" t="n"/>
      <c r="E488" s="19" t="n"/>
      <c r="F488" s="19" t="n"/>
      <c r="G488" s="19" t="n"/>
      <c r="H488" s="20">
        <f>IF(OR(D488="",G488=""),"",ROUND((MOD(G488-D488,1)-IF(OR(E488="",F488=""),0,MOD(F488-E488,1)))*24,2))</f>
        <v/>
      </c>
      <c r="I488" s="21">
        <f>IF(A488="","",A488-WEEKDAY(A488,2)+1)</f>
        <v/>
      </c>
      <c r="J488" s="20">
        <f>IF(OR(H488="",Parámetros!$G$6=""),"",MAX(0,H488-Parámetros!$G$6))</f>
        <v/>
      </c>
      <c r="K488" s="9" t="n"/>
      <c r="L488" s="9" t="n"/>
    </row>
    <row r="489">
      <c r="A489" s="17" t="n"/>
      <c r="B489" s="9" t="n"/>
      <c r="C489" s="18">
        <f>IF(B489="","",IFERROR(VLOOKUP(B489,Colaboradores!$A$2:$D$101,2,FALSE),"ID no encontrado"))</f>
        <v/>
      </c>
      <c r="D489" s="19" t="n"/>
      <c r="E489" s="19" t="n"/>
      <c r="F489" s="19" t="n"/>
      <c r="G489" s="19" t="n"/>
      <c r="H489" s="20">
        <f>IF(OR(D489="",G489=""),"",ROUND((MOD(G489-D489,1)-IF(OR(E489="",F489=""),0,MOD(F489-E489,1)))*24,2))</f>
        <v/>
      </c>
      <c r="I489" s="21">
        <f>IF(A489="","",A489-WEEKDAY(A489,2)+1)</f>
        <v/>
      </c>
      <c r="J489" s="20">
        <f>IF(OR(H489="",Parámetros!$G$6=""),"",MAX(0,H489-Parámetros!$G$6))</f>
        <v/>
      </c>
      <c r="K489" s="9" t="n"/>
      <c r="L489" s="9" t="n"/>
    </row>
    <row r="490">
      <c r="A490" s="17" t="n"/>
      <c r="B490" s="9" t="n"/>
      <c r="C490" s="18">
        <f>IF(B490="","",IFERROR(VLOOKUP(B490,Colaboradores!$A$2:$D$101,2,FALSE),"ID no encontrado"))</f>
        <v/>
      </c>
      <c r="D490" s="19" t="n"/>
      <c r="E490" s="19" t="n"/>
      <c r="F490" s="19" t="n"/>
      <c r="G490" s="19" t="n"/>
      <c r="H490" s="20">
        <f>IF(OR(D490="",G490=""),"",ROUND((MOD(G490-D490,1)-IF(OR(E490="",F490=""),0,MOD(F490-E490,1)))*24,2))</f>
        <v/>
      </c>
      <c r="I490" s="21">
        <f>IF(A490="","",A490-WEEKDAY(A490,2)+1)</f>
        <v/>
      </c>
      <c r="J490" s="20">
        <f>IF(OR(H490="",Parámetros!$G$6=""),"",MAX(0,H490-Parámetros!$G$6))</f>
        <v/>
      </c>
      <c r="K490" s="9" t="n"/>
      <c r="L490" s="9" t="n"/>
    </row>
    <row r="491">
      <c r="A491" s="17" t="n"/>
      <c r="B491" s="9" t="n"/>
      <c r="C491" s="18">
        <f>IF(B491="","",IFERROR(VLOOKUP(B491,Colaboradores!$A$2:$D$101,2,FALSE),"ID no encontrado"))</f>
        <v/>
      </c>
      <c r="D491" s="19" t="n"/>
      <c r="E491" s="19" t="n"/>
      <c r="F491" s="19" t="n"/>
      <c r="G491" s="19" t="n"/>
      <c r="H491" s="20">
        <f>IF(OR(D491="",G491=""),"",ROUND((MOD(G491-D491,1)-IF(OR(E491="",F491=""),0,MOD(F491-E491,1)))*24,2))</f>
        <v/>
      </c>
      <c r="I491" s="21">
        <f>IF(A491="","",A491-WEEKDAY(A491,2)+1)</f>
        <v/>
      </c>
      <c r="J491" s="20">
        <f>IF(OR(H491="",Parámetros!$G$6=""),"",MAX(0,H491-Parámetros!$G$6))</f>
        <v/>
      </c>
      <c r="K491" s="9" t="n"/>
      <c r="L491" s="9" t="n"/>
    </row>
    <row r="492">
      <c r="A492" s="17" t="n"/>
      <c r="B492" s="9" t="n"/>
      <c r="C492" s="18">
        <f>IF(B492="","",IFERROR(VLOOKUP(B492,Colaboradores!$A$2:$D$101,2,FALSE),"ID no encontrado"))</f>
        <v/>
      </c>
      <c r="D492" s="19" t="n"/>
      <c r="E492" s="19" t="n"/>
      <c r="F492" s="19" t="n"/>
      <c r="G492" s="19" t="n"/>
      <c r="H492" s="20">
        <f>IF(OR(D492="",G492=""),"",ROUND((MOD(G492-D492,1)-IF(OR(E492="",F492=""),0,MOD(F492-E492,1)))*24,2))</f>
        <v/>
      </c>
      <c r="I492" s="21">
        <f>IF(A492="","",A492-WEEKDAY(A492,2)+1)</f>
        <v/>
      </c>
      <c r="J492" s="20">
        <f>IF(OR(H492="",Parámetros!$G$6=""),"",MAX(0,H492-Parámetros!$G$6))</f>
        <v/>
      </c>
      <c r="K492" s="9" t="n"/>
      <c r="L492" s="9" t="n"/>
    </row>
    <row r="493">
      <c r="A493" s="17" t="n"/>
      <c r="B493" s="9" t="n"/>
      <c r="C493" s="18">
        <f>IF(B493="","",IFERROR(VLOOKUP(B493,Colaboradores!$A$2:$D$101,2,FALSE),"ID no encontrado"))</f>
        <v/>
      </c>
      <c r="D493" s="19" t="n"/>
      <c r="E493" s="19" t="n"/>
      <c r="F493" s="19" t="n"/>
      <c r="G493" s="19" t="n"/>
      <c r="H493" s="20">
        <f>IF(OR(D493="",G493=""),"",ROUND((MOD(G493-D493,1)-IF(OR(E493="",F493=""),0,MOD(F493-E493,1)))*24,2))</f>
        <v/>
      </c>
      <c r="I493" s="21">
        <f>IF(A493="","",A493-WEEKDAY(A493,2)+1)</f>
        <v/>
      </c>
      <c r="J493" s="20">
        <f>IF(OR(H493="",Parámetros!$G$6=""),"",MAX(0,H493-Parámetros!$G$6))</f>
        <v/>
      </c>
      <c r="K493" s="9" t="n"/>
      <c r="L493" s="9" t="n"/>
    </row>
    <row r="494">
      <c r="A494" s="17" t="n"/>
      <c r="B494" s="9" t="n"/>
      <c r="C494" s="18">
        <f>IF(B494="","",IFERROR(VLOOKUP(B494,Colaboradores!$A$2:$D$101,2,FALSE),"ID no encontrado"))</f>
        <v/>
      </c>
      <c r="D494" s="19" t="n"/>
      <c r="E494" s="19" t="n"/>
      <c r="F494" s="19" t="n"/>
      <c r="G494" s="19" t="n"/>
      <c r="H494" s="20">
        <f>IF(OR(D494="",G494=""),"",ROUND((MOD(G494-D494,1)-IF(OR(E494="",F494=""),0,MOD(F494-E494,1)))*24,2))</f>
        <v/>
      </c>
      <c r="I494" s="21">
        <f>IF(A494="","",A494-WEEKDAY(A494,2)+1)</f>
        <v/>
      </c>
      <c r="J494" s="20">
        <f>IF(OR(H494="",Parámetros!$G$6=""),"",MAX(0,H494-Parámetros!$G$6))</f>
        <v/>
      </c>
      <c r="K494" s="9" t="n"/>
      <c r="L494" s="9" t="n"/>
    </row>
    <row r="495">
      <c r="A495" s="17" t="n"/>
      <c r="B495" s="9" t="n"/>
      <c r="C495" s="18">
        <f>IF(B495="","",IFERROR(VLOOKUP(B495,Colaboradores!$A$2:$D$101,2,FALSE),"ID no encontrado"))</f>
        <v/>
      </c>
      <c r="D495" s="19" t="n"/>
      <c r="E495" s="19" t="n"/>
      <c r="F495" s="19" t="n"/>
      <c r="G495" s="19" t="n"/>
      <c r="H495" s="20">
        <f>IF(OR(D495="",G495=""),"",ROUND((MOD(G495-D495,1)-IF(OR(E495="",F495=""),0,MOD(F495-E495,1)))*24,2))</f>
        <v/>
      </c>
      <c r="I495" s="21">
        <f>IF(A495="","",A495-WEEKDAY(A495,2)+1)</f>
        <v/>
      </c>
      <c r="J495" s="20">
        <f>IF(OR(H495="",Parámetros!$G$6=""),"",MAX(0,H495-Parámetros!$G$6))</f>
        <v/>
      </c>
      <c r="K495" s="9" t="n"/>
      <c r="L495" s="9" t="n"/>
    </row>
    <row r="496">
      <c r="A496" s="17" t="n"/>
      <c r="B496" s="9" t="n"/>
      <c r="C496" s="18">
        <f>IF(B496="","",IFERROR(VLOOKUP(B496,Colaboradores!$A$2:$D$101,2,FALSE),"ID no encontrado"))</f>
        <v/>
      </c>
      <c r="D496" s="19" t="n"/>
      <c r="E496" s="19" t="n"/>
      <c r="F496" s="19" t="n"/>
      <c r="G496" s="19" t="n"/>
      <c r="H496" s="20">
        <f>IF(OR(D496="",G496=""),"",ROUND((MOD(G496-D496,1)-IF(OR(E496="",F496=""),0,MOD(F496-E496,1)))*24,2))</f>
        <v/>
      </c>
      <c r="I496" s="21">
        <f>IF(A496="","",A496-WEEKDAY(A496,2)+1)</f>
        <v/>
      </c>
      <c r="J496" s="20">
        <f>IF(OR(H496="",Parámetros!$G$6=""),"",MAX(0,H496-Parámetros!$G$6))</f>
        <v/>
      </c>
      <c r="K496" s="9" t="n"/>
      <c r="L496" s="9" t="n"/>
    </row>
    <row r="497">
      <c r="A497" s="17" t="n"/>
      <c r="B497" s="9" t="n"/>
      <c r="C497" s="18">
        <f>IF(B497="","",IFERROR(VLOOKUP(B497,Colaboradores!$A$2:$D$101,2,FALSE),"ID no encontrado"))</f>
        <v/>
      </c>
      <c r="D497" s="19" t="n"/>
      <c r="E497" s="19" t="n"/>
      <c r="F497" s="19" t="n"/>
      <c r="G497" s="19" t="n"/>
      <c r="H497" s="20">
        <f>IF(OR(D497="",G497=""),"",ROUND((MOD(G497-D497,1)-IF(OR(E497="",F497=""),0,MOD(F497-E497,1)))*24,2))</f>
        <v/>
      </c>
      <c r="I497" s="21">
        <f>IF(A497="","",A497-WEEKDAY(A497,2)+1)</f>
        <v/>
      </c>
      <c r="J497" s="20">
        <f>IF(OR(H497="",Parámetros!$G$6=""),"",MAX(0,H497-Parámetros!$G$6))</f>
        <v/>
      </c>
      <c r="K497" s="9" t="n"/>
      <c r="L497" s="9" t="n"/>
    </row>
    <row r="498">
      <c r="A498" s="17" t="n"/>
      <c r="B498" s="9" t="n"/>
      <c r="C498" s="18">
        <f>IF(B498="","",IFERROR(VLOOKUP(B498,Colaboradores!$A$2:$D$101,2,FALSE),"ID no encontrado"))</f>
        <v/>
      </c>
      <c r="D498" s="19" t="n"/>
      <c r="E498" s="19" t="n"/>
      <c r="F498" s="19" t="n"/>
      <c r="G498" s="19" t="n"/>
      <c r="H498" s="20">
        <f>IF(OR(D498="",G498=""),"",ROUND((MOD(G498-D498,1)-IF(OR(E498="",F498=""),0,MOD(F498-E498,1)))*24,2))</f>
        <v/>
      </c>
      <c r="I498" s="21">
        <f>IF(A498="","",A498-WEEKDAY(A498,2)+1)</f>
        <v/>
      </c>
      <c r="J498" s="20">
        <f>IF(OR(H498="",Parámetros!$G$6=""),"",MAX(0,H498-Parámetros!$G$6))</f>
        <v/>
      </c>
      <c r="K498" s="9" t="n"/>
      <c r="L498" s="9" t="n"/>
    </row>
    <row r="499">
      <c r="A499" s="17" t="n"/>
      <c r="B499" s="9" t="n"/>
      <c r="C499" s="18">
        <f>IF(B499="","",IFERROR(VLOOKUP(B499,Colaboradores!$A$2:$D$101,2,FALSE),"ID no encontrado"))</f>
        <v/>
      </c>
      <c r="D499" s="19" t="n"/>
      <c r="E499" s="19" t="n"/>
      <c r="F499" s="19" t="n"/>
      <c r="G499" s="19" t="n"/>
      <c r="H499" s="20">
        <f>IF(OR(D499="",G499=""),"",ROUND((MOD(G499-D499,1)-IF(OR(E499="",F499=""),0,MOD(F499-E499,1)))*24,2))</f>
        <v/>
      </c>
      <c r="I499" s="21">
        <f>IF(A499="","",A499-WEEKDAY(A499,2)+1)</f>
        <v/>
      </c>
      <c r="J499" s="20">
        <f>IF(OR(H499="",Parámetros!$G$6=""),"",MAX(0,H499-Parámetros!$G$6))</f>
        <v/>
      </c>
      <c r="K499" s="9" t="n"/>
      <c r="L499" s="9" t="n"/>
    </row>
    <row r="500">
      <c r="A500" s="17" t="n"/>
      <c r="B500" s="9" t="n"/>
      <c r="C500" s="18">
        <f>IF(B500="","",IFERROR(VLOOKUP(B500,Colaboradores!$A$2:$D$101,2,FALSE),"ID no encontrado"))</f>
        <v/>
      </c>
      <c r="D500" s="19" t="n"/>
      <c r="E500" s="19" t="n"/>
      <c r="F500" s="19" t="n"/>
      <c r="G500" s="19" t="n"/>
      <c r="H500" s="20">
        <f>IF(OR(D500="",G500=""),"",ROUND((MOD(G500-D500,1)-IF(OR(E500="",F500=""),0,MOD(F500-E500,1)))*24,2))</f>
        <v/>
      </c>
      <c r="I500" s="21">
        <f>IF(A500="","",A500-WEEKDAY(A500,2)+1)</f>
        <v/>
      </c>
      <c r="J500" s="20">
        <f>IF(OR(H500="",Parámetros!$G$6=""),"",MAX(0,H500-Parámetros!$G$6))</f>
        <v/>
      </c>
      <c r="K500" s="9" t="n"/>
      <c r="L500" s="9" t="n"/>
    </row>
    <row r="501">
      <c r="A501" s="17" t="n"/>
      <c r="B501" s="9" t="n"/>
      <c r="C501" s="18">
        <f>IF(B501="","",IFERROR(VLOOKUP(B501,Colaboradores!$A$2:$D$101,2,FALSE),"ID no encontrado"))</f>
        <v/>
      </c>
      <c r="D501" s="19" t="n"/>
      <c r="E501" s="19" t="n"/>
      <c r="F501" s="19" t="n"/>
      <c r="G501" s="19" t="n"/>
      <c r="H501" s="20">
        <f>IF(OR(D501="",G501=""),"",ROUND((MOD(G501-D501,1)-IF(OR(E501="",F501=""),0,MOD(F501-E501,1)))*24,2))</f>
        <v/>
      </c>
      <c r="I501" s="21">
        <f>IF(A501="","",A501-WEEKDAY(A501,2)+1)</f>
        <v/>
      </c>
      <c r="J501" s="20">
        <f>IF(OR(H501="",Parámetros!$G$6=""),"",MAX(0,H501-Parámetros!$G$6))</f>
        <v/>
      </c>
      <c r="K501" s="9" t="n"/>
      <c r="L501" s="9" t="n"/>
    </row>
    <row r="502">
      <c r="A502" s="17" t="n"/>
      <c r="B502" s="9" t="n"/>
      <c r="C502" s="18">
        <f>IF(B502="","",IFERROR(VLOOKUP(B502,Colaboradores!$A$2:$D$101,2,FALSE),"ID no encontrado"))</f>
        <v/>
      </c>
      <c r="D502" s="19" t="n"/>
      <c r="E502" s="19" t="n"/>
      <c r="F502" s="19" t="n"/>
      <c r="G502" s="19" t="n"/>
      <c r="H502" s="20">
        <f>IF(OR(D502="",G502=""),"",ROUND((MOD(G502-D502,1)-IF(OR(E502="",F502=""),0,MOD(F502-E502,1)))*24,2))</f>
        <v/>
      </c>
      <c r="I502" s="21">
        <f>IF(A502="","",A502-WEEKDAY(A502,2)+1)</f>
        <v/>
      </c>
      <c r="J502" s="20">
        <f>IF(OR(H502="",Parámetros!$G$6=""),"",MAX(0,H502-Parámetros!$G$6))</f>
        <v/>
      </c>
      <c r="K502" s="9" t="n"/>
      <c r="L502" s="9" t="n"/>
    </row>
    <row r="503">
      <c r="A503" s="17" t="n"/>
      <c r="B503" s="9" t="n"/>
      <c r="C503" s="18">
        <f>IF(B503="","",IFERROR(VLOOKUP(B503,Colaboradores!$A$2:$D$101,2,FALSE),"ID no encontrado"))</f>
        <v/>
      </c>
      <c r="D503" s="19" t="n"/>
      <c r="E503" s="19" t="n"/>
      <c r="F503" s="19" t="n"/>
      <c r="G503" s="19" t="n"/>
      <c r="H503" s="20">
        <f>IF(OR(D503="",G503=""),"",ROUND((MOD(G503-D503,1)-IF(OR(E503="",F503=""),0,MOD(F503-E503,1)))*24,2))</f>
        <v/>
      </c>
      <c r="I503" s="21">
        <f>IF(A503="","",A503-WEEKDAY(A503,2)+1)</f>
        <v/>
      </c>
      <c r="J503" s="20">
        <f>IF(OR(H503="",Parámetros!$G$6=""),"",MAX(0,H503-Parámetros!$G$6))</f>
        <v/>
      </c>
      <c r="K503" s="9" t="n"/>
      <c r="L503" s="9" t="n"/>
    </row>
    <row r="504">
      <c r="A504" s="17" t="n"/>
      <c r="B504" s="9" t="n"/>
      <c r="C504" s="18">
        <f>IF(B504="","",IFERROR(VLOOKUP(B504,Colaboradores!$A$2:$D$101,2,FALSE),"ID no encontrado"))</f>
        <v/>
      </c>
      <c r="D504" s="19" t="n"/>
      <c r="E504" s="19" t="n"/>
      <c r="F504" s="19" t="n"/>
      <c r="G504" s="19" t="n"/>
      <c r="H504" s="20">
        <f>IF(OR(D504="",G504=""),"",ROUND((MOD(G504-D504,1)-IF(OR(E504="",F504=""),0,MOD(F504-E504,1)))*24,2))</f>
        <v/>
      </c>
      <c r="I504" s="21">
        <f>IF(A504="","",A504-WEEKDAY(A504,2)+1)</f>
        <v/>
      </c>
      <c r="J504" s="20">
        <f>IF(OR(H504="",Parámetros!$G$6=""),"",MAX(0,H504-Parámetros!$G$6))</f>
        <v/>
      </c>
      <c r="K504" s="9" t="n"/>
      <c r="L504" s="9" t="n"/>
    </row>
    <row r="505">
      <c r="A505" s="17" t="n"/>
      <c r="B505" s="9" t="n"/>
      <c r="C505" s="18">
        <f>IF(B505="","",IFERROR(VLOOKUP(B505,Colaboradores!$A$2:$D$101,2,FALSE),"ID no encontrado"))</f>
        <v/>
      </c>
      <c r="D505" s="19" t="n"/>
      <c r="E505" s="19" t="n"/>
      <c r="F505" s="19" t="n"/>
      <c r="G505" s="19" t="n"/>
      <c r="H505" s="20">
        <f>IF(OR(D505="",G505=""),"",ROUND((MOD(G505-D505,1)-IF(OR(E505="",F505=""),0,MOD(F505-E505,1)))*24,2))</f>
        <v/>
      </c>
      <c r="I505" s="21">
        <f>IF(A505="","",A505-WEEKDAY(A505,2)+1)</f>
        <v/>
      </c>
      <c r="J505" s="20">
        <f>IF(OR(H505="",Parámetros!$G$6=""),"",MAX(0,H505-Parámetros!$G$6))</f>
        <v/>
      </c>
      <c r="K505" s="9" t="n"/>
      <c r="L505" s="9" t="n"/>
    </row>
    <row r="506">
      <c r="A506" s="17" t="n"/>
      <c r="B506" s="9" t="n"/>
      <c r="C506" s="18">
        <f>IF(B506="","",IFERROR(VLOOKUP(B506,Colaboradores!$A$2:$D$101,2,FALSE),"ID no encontrado"))</f>
        <v/>
      </c>
      <c r="D506" s="19" t="n"/>
      <c r="E506" s="19" t="n"/>
      <c r="F506" s="19" t="n"/>
      <c r="G506" s="19" t="n"/>
      <c r="H506" s="20">
        <f>IF(OR(D506="",G506=""),"",ROUND((MOD(G506-D506,1)-IF(OR(E506="",F506=""),0,MOD(F506-E506,1)))*24,2))</f>
        <v/>
      </c>
      <c r="I506" s="21">
        <f>IF(A506="","",A506-WEEKDAY(A506,2)+1)</f>
        <v/>
      </c>
      <c r="J506" s="20">
        <f>IF(OR(H506="",Parámetros!$G$6=""),"",MAX(0,H506-Parámetros!$G$6))</f>
        <v/>
      </c>
      <c r="K506" s="9" t="n"/>
      <c r="L506" s="9" t="n"/>
    </row>
    <row r="507">
      <c r="A507" s="17" t="n"/>
      <c r="B507" s="9" t="n"/>
      <c r="C507" s="18">
        <f>IF(B507="","",IFERROR(VLOOKUP(B507,Colaboradores!$A$2:$D$101,2,FALSE),"ID no encontrado"))</f>
        <v/>
      </c>
      <c r="D507" s="19" t="n"/>
      <c r="E507" s="19" t="n"/>
      <c r="F507" s="19" t="n"/>
      <c r="G507" s="19" t="n"/>
      <c r="H507" s="20">
        <f>IF(OR(D507="",G507=""),"",ROUND((MOD(G507-D507,1)-IF(OR(E507="",F507=""),0,MOD(F507-E507,1)))*24,2))</f>
        <v/>
      </c>
      <c r="I507" s="21">
        <f>IF(A507="","",A507-WEEKDAY(A507,2)+1)</f>
        <v/>
      </c>
      <c r="J507" s="20">
        <f>IF(OR(H507="",Parámetros!$G$6=""),"",MAX(0,H507-Parámetros!$G$6))</f>
        <v/>
      </c>
      <c r="K507" s="9" t="n"/>
      <c r="L507" s="9" t="n"/>
    </row>
    <row r="508">
      <c r="A508" s="17" t="n"/>
      <c r="B508" s="9" t="n"/>
      <c r="C508" s="18">
        <f>IF(B508="","",IFERROR(VLOOKUP(B508,Colaboradores!$A$2:$D$101,2,FALSE),"ID no encontrado"))</f>
        <v/>
      </c>
      <c r="D508" s="19" t="n"/>
      <c r="E508" s="19" t="n"/>
      <c r="F508" s="19" t="n"/>
      <c r="G508" s="19" t="n"/>
      <c r="H508" s="20">
        <f>IF(OR(D508="",G508=""),"",ROUND((MOD(G508-D508,1)-IF(OR(E508="",F508=""),0,MOD(F508-E508,1)))*24,2))</f>
        <v/>
      </c>
      <c r="I508" s="21">
        <f>IF(A508="","",A508-WEEKDAY(A508,2)+1)</f>
        <v/>
      </c>
      <c r="J508" s="20">
        <f>IF(OR(H508="",Parámetros!$G$6=""),"",MAX(0,H508-Parámetros!$G$6))</f>
        <v/>
      </c>
      <c r="K508" s="9" t="n"/>
      <c r="L508" s="9" t="n"/>
    </row>
    <row r="509">
      <c r="A509" s="17" t="n"/>
      <c r="B509" s="9" t="n"/>
      <c r="C509" s="18">
        <f>IF(B509="","",IFERROR(VLOOKUP(B509,Colaboradores!$A$2:$D$101,2,FALSE),"ID no encontrado"))</f>
        <v/>
      </c>
      <c r="D509" s="19" t="n"/>
      <c r="E509" s="19" t="n"/>
      <c r="F509" s="19" t="n"/>
      <c r="G509" s="19" t="n"/>
      <c r="H509" s="20">
        <f>IF(OR(D509="",G509=""),"",ROUND((MOD(G509-D509,1)-IF(OR(E509="",F509=""),0,MOD(F509-E509,1)))*24,2))</f>
        <v/>
      </c>
      <c r="I509" s="21">
        <f>IF(A509="","",A509-WEEKDAY(A509,2)+1)</f>
        <v/>
      </c>
      <c r="J509" s="20">
        <f>IF(OR(H509="",Parámetros!$G$6=""),"",MAX(0,H509-Parámetros!$G$6))</f>
        <v/>
      </c>
      <c r="K509" s="9" t="n"/>
      <c r="L509" s="9" t="n"/>
    </row>
    <row r="510">
      <c r="A510" s="17" t="n"/>
      <c r="B510" s="9" t="n"/>
      <c r="C510" s="18">
        <f>IF(B510="","",IFERROR(VLOOKUP(B510,Colaboradores!$A$2:$D$101,2,FALSE),"ID no encontrado"))</f>
        <v/>
      </c>
      <c r="D510" s="19" t="n"/>
      <c r="E510" s="19" t="n"/>
      <c r="F510" s="19" t="n"/>
      <c r="G510" s="19" t="n"/>
      <c r="H510" s="20">
        <f>IF(OR(D510="",G510=""),"",ROUND((MOD(G510-D510,1)-IF(OR(E510="",F510=""),0,MOD(F510-E510,1)))*24,2))</f>
        <v/>
      </c>
      <c r="I510" s="21">
        <f>IF(A510="","",A510-WEEKDAY(A510,2)+1)</f>
        <v/>
      </c>
      <c r="J510" s="20">
        <f>IF(OR(H510="",Parámetros!$G$6=""),"",MAX(0,H510-Parámetros!$G$6))</f>
        <v/>
      </c>
      <c r="K510" s="9" t="n"/>
      <c r="L510" s="9" t="n"/>
    </row>
    <row r="511">
      <c r="A511" s="17" t="n"/>
      <c r="B511" s="9" t="n"/>
      <c r="C511" s="18">
        <f>IF(B511="","",IFERROR(VLOOKUP(B511,Colaboradores!$A$2:$D$101,2,FALSE),"ID no encontrado"))</f>
        <v/>
      </c>
      <c r="D511" s="19" t="n"/>
      <c r="E511" s="19" t="n"/>
      <c r="F511" s="19" t="n"/>
      <c r="G511" s="19" t="n"/>
      <c r="H511" s="20">
        <f>IF(OR(D511="",G511=""),"",ROUND((MOD(G511-D511,1)-IF(OR(E511="",F511=""),0,MOD(F511-E511,1)))*24,2))</f>
        <v/>
      </c>
      <c r="I511" s="21">
        <f>IF(A511="","",A511-WEEKDAY(A511,2)+1)</f>
        <v/>
      </c>
      <c r="J511" s="20">
        <f>IF(OR(H511="",Parámetros!$G$6=""),"",MAX(0,H511-Parámetros!$G$6))</f>
        <v/>
      </c>
      <c r="K511" s="9" t="n"/>
      <c r="L511" s="9" t="n"/>
    </row>
    <row r="512">
      <c r="A512" s="17" t="n"/>
      <c r="B512" s="9" t="n"/>
      <c r="C512" s="18">
        <f>IF(B512="","",IFERROR(VLOOKUP(B512,Colaboradores!$A$2:$D$101,2,FALSE),"ID no encontrado"))</f>
        <v/>
      </c>
      <c r="D512" s="19" t="n"/>
      <c r="E512" s="19" t="n"/>
      <c r="F512" s="19" t="n"/>
      <c r="G512" s="19" t="n"/>
      <c r="H512" s="20">
        <f>IF(OR(D512="",G512=""),"",ROUND((MOD(G512-D512,1)-IF(OR(E512="",F512=""),0,MOD(F512-E512,1)))*24,2))</f>
        <v/>
      </c>
      <c r="I512" s="21">
        <f>IF(A512="","",A512-WEEKDAY(A512,2)+1)</f>
        <v/>
      </c>
      <c r="J512" s="20">
        <f>IF(OR(H512="",Parámetros!$G$6=""),"",MAX(0,H512-Parámetros!$G$6))</f>
        <v/>
      </c>
      <c r="K512" s="9" t="n"/>
      <c r="L512" s="9" t="n"/>
    </row>
    <row r="513">
      <c r="A513" s="17" t="n"/>
      <c r="B513" s="9" t="n"/>
      <c r="C513" s="18">
        <f>IF(B513="","",IFERROR(VLOOKUP(B513,Colaboradores!$A$2:$D$101,2,FALSE),"ID no encontrado"))</f>
        <v/>
      </c>
      <c r="D513" s="19" t="n"/>
      <c r="E513" s="19" t="n"/>
      <c r="F513" s="19" t="n"/>
      <c r="G513" s="19" t="n"/>
      <c r="H513" s="20">
        <f>IF(OR(D513="",G513=""),"",ROUND((MOD(G513-D513,1)-IF(OR(E513="",F513=""),0,MOD(F513-E513,1)))*24,2))</f>
        <v/>
      </c>
      <c r="I513" s="21">
        <f>IF(A513="","",A513-WEEKDAY(A513,2)+1)</f>
        <v/>
      </c>
      <c r="J513" s="20">
        <f>IF(OR(H513="",Parámetros!$G$6=""),"",MAX(0,H513-Parámetros!$G$6))</f>
        <v/>
      </c>
      <c r="K513" s="9" t="n"/>
      <c r="L513" s="9" t="n"/>
    </row>
    <row r="514">
      <c r="A514" s="17" t="n"/>
      <c r="B514" s="9" t="n"/>
      <c r="C514" s="18">
        <f>IF(B514="","",IFERROR(VLOOKUP(B514,Colaboradores!$A$2:$D$101,2,FALSE),"ID no encontrado"))</f>
        <v/>
      </c>
      <c r="D514" s="19" t="n"/>
      <c r="E514" s="19" t="n"/>
      <c r="F514" s="19" t="n"/>
      <c r="G514" s="19" t="n"/>
      <c r="H514" s="20">
        <f>IF(OR(D514="",G514=""),"",ROUND((MOD(G514-D514,1)-IF(OR(E514="",F514=""),0,MOD(F514-E514,1)))*24,2))</f>
        <v/>
      </c>
      <c r="I514" s="21">
        <f>IF(A514="","",A514-WEEKDAY(A514,2)+1)</f>
        <v/>
      </c>
      <c r="J514" s="20">
        <f>IF(OR(H514="",Parámetros!$G$6=""),"",MAX(0,H514-Parámetros!$G$6))</f>
        <v/>
      </c>
      <c r="K514" s="9" t="n"/>
      <c r="L514" s="9" t="n"/>
    </row>
    <row r="515">
      <c r="A515" s="17" t="n"/>
      <c r="B515" s="9" t="n"/>
      <c r="C515" s="18">
        <f>IF(B515="","",IFERROR(VLOOKUP(B515,Colaboradores!$A$2:$D$101,2,FALSE),"ID no encontrado"))</f>
        <v/>
      </c>
      <c r="D515" s="19" t="n"/>
      <c r="E515" s="19" t="n"/>
      <c r="F515" s="19" t="n"/>
      <c r="G515" s="19" t="n"/>
      <c r="H515" s="20">
        <f>IF(OR(D515="",G515=""),"",ROUND((MOD(G515-D515,1)-IF(OR(E515="",F515=""),0,MOD(F515-E515,1)))*24,2))</f>
        <v/>
      </c>
      <c r="I515" s="21">
        <f>IF(A515="","",A515-WEEKDAY(A515,2)+1)</f>
        <v/>
      </c>
      <c r="J515" s="20">
        <f>IF(OR(H515="",Parámetros!$G$6=""),"",MAX(0,H515-Parámetros!$G$6))</f>
        <v/>
      </c>
      <c r="K515" s="9" t="n"/>
      <c r="L515" s="9" t="n"/>
    </row>
    <row r="516">
      <c r="A516" s="17" t="n"/>
      <c r="B516" s="9" t="n"/>
      <c r="C516" s="18">
        <f>IF(B516="","",IFERROR(VLOOKUP(B516,Colaboradores!$A$2:$D$101,2,FALSE),"ID no encontrado"))</f>
        <v/>
      </c>
      <c r="D516" s="19" t="n"/>
      <c r="E516" s="19" t="n"/>
      <c r="F516" s="19" t="n"/>
      <c r="G516" s="19" t="n"/>
      <c r="H516" s="20">
        <f>IF(OR(D516="",G516=""),"",ROUND((MOD(G516-D516,1)-IF(OR(E516="",F516=""),0,MOD(F516-E516,1)))*24,2))</f>
        <v/>
      </c>
      <c r="I516" s="21">
        <f>IF(A516="","",A516-WEEKDAY(A516,2)+1)</f>
        <v/>
      </c>
      <c r="J516" s="20">
        <f>IF(OR(H516="",Parámetros!$G$6=""),"",MAX(0,H516-Parámetros!$G$6))</f>
        <v/>
      </c>
      <c r="K516" s="9" t="n"/>
      <c r="L516" s="9" t="n"/>
    </row>
    <row r="517">
      <c r="A517" s="17" t="n"/>
      <c r="B517" s="9" t="n"/>
      <c r="C517" s="18">
        <f>IF(B517="","",IFERROR(VLOOKUP(B517,Colaboradores!$A$2:$D$101,2,FALSE),"ID no encontrado"))</f>
        <v/>
      </c>
      <c r="D517" s="19" t="n"/>
      <c r="E517" s="19" t="n"/>
      <c r="F517" s="19" t="n"/>
      <c r="G517" s="19" t="n"/>
      <c r="H517" s="20">
        <f>IF(OR(D517="",G517=""),"",ROUND((MOD(G517-D517,1)-IF(OR(E517="",F517=""),0,MOD(F517-E517,1)))*24,2))</f>
        <v/>
      </c>
      <c r="I517" s="21">
        <f>IF(A517="","",A517-WEEKDAY(A517,2)+1)</f>
        <v/>
      </c>
      <c r="J517" s="20">
        <f>IF(OR(H517="",Parámetros!$G$6=""),"",MAX(0,H517-Parámetros!$G$6))</f>
        <v/>
      </c>
      <c r="K517" s="9" t="n"/>
      <c r="L517" s="9" t="n"/>
    </row>
    <row r="518">
      <c r="A518" s="17" t="n"/>
      <c r="B518" s="9" t="n"/>
      <c r="C518" s="18">
        <f>IF(B518="","",IFERROR(VLOOKUP(B518,Colaboradores!$A$2:$D$101,2,FALSE),"ID no encontrado"))</f>
        <v/>
      </c>
      <c r="D518" s="19" t="n"/>
      <c r="E518" s="19" t="n"/>
      <c r="F518" s="19" t="n"/>
      <c r="G518" s="19" t="n"/>
      <c r="H518" s="20">
        <f>IF(OR(D518="",G518=""),"",ROUND((MOD(G518-D518,1)-IF(OR(E518="",F518=""),0,MOD(F518-E518,1)))*24,2))</f>
        <v/>
      </c>
      <c r="I518" s="21">
        <f>IF(A518="","",A518-WEEKDAY(A518,2)+1)</f>
        <v/>
      </c>
      <c r="J518" s="20">
        <f>IF(OR(H518="",Parámetros!$G$6=""),"",MAX(0,H518-Parámetros!$G$6))</f>
        <v/>
      </c>
      <c r="K518" s="9" t="n"/>
      <c r="L518" s="9" t="n"/>
    </row>
    <row r="519">
      <c r="A519" s="17" t="n"/>
      <c r="B519" s="9" t="n"/>
      <c r="C519" s="18">
        <f>IF(B519="","",IFERROR(VLOOKUP(B519,Colaboradores!$A$2:$D$101,2,FALSE),"ID no encontrado"))</f>
        <v/>
      </c>
      <c r="D519" s="19" t="n"/>
      <c r="E519" s="19" t="n"/>
      <c r="F519" s="19" t="n"/>
      <c r="G519" s="19" t="n"/>
      <c r="H519" s="20">
        <f>IF(OR(D519="",G519=""),"",ROUND((MOD(G519-D519,1)-IF(OR(E519="",F519=""),0,MOD(F519-E519,1)))*24,2))</f>
        <v/>
      </c>
      <c r="I519" s="21">
        <f>IF(A519="","",A519-WEEKDAY(A519,2)+1)</f>
        <v/>
      </c>
      <c r="J519" s="20">
        <f>IF(OR(H519="",Parámetros!$G$6=""),"",MAX(0,H519-Parámetros!$G$6))</f>
        <v/>
      </c>
      <c r="K519" s="9" t="n"/>
      <c r="L519" s="9" t="n"/>
    </row>
    <row r="520">
      <c r="A520" s="17" t="n"/>
      <c r="B520" s="9" t="n"/>
      <c r="C520" s="18">
        <f>IF(B520="","",IFERROR(VLOOKUP(B520,Colaboradores!$A$2:$D$101,2,FALSE),"ID no encontrado"))</f>
        <v/>
      </c>
      <c r="D520" s="19" t="n"/>
      <c r="E520" s="19" t="n"/>
      <c r="F520" s="19" t="n"/>
      <c r="G520" s="19" t="n"/>
      <c r="H520" s="20">
        <f>IF(OR(D520="",G520=""),"",ROUND((MOD(G520-D520,1)-IF(OR(E520="",F520=""),0,MOD(F520-E520,1)))*24,2))</f>
        <v/>
      </c>
      <c r="I520" s="21">
        <f>IF(A520="","",A520-WEEKDAY(A520,2)+1)</f>
        <v/>
      </c>
      <c r="J520" s="20">
        <f>IF(OR(H520="",Parámetros!$G$6=""),"",MAX(0,H520-Parámetros!$G$6))</f>
        <v/>
      </c>
      <c r="K520" s="9" t="n"/>
      <c r="L520" s="9" t="n"/>
    </row>
    <row r="521">
      <c r="A521" s="17" t="n"/>
      <c r="B521" s="9" t="n"/>
      <c r="C521" s="18">
        <f>IF(B521="","",IFERROR(VLOOKUP(B521,Colaboradores!$A$2:$D$101,2,FALSE),"ID no encontrado"))</f>
        <v/>
      </c>
      <c r="D521" s="19" t="n"/>
      <c r="E521" s="19" t="n"/>
      <c r="F521" s="19" t="n"/>
      <c r="G521" s="19" t="n"/>
      <c r="H521" s="20">
        <f>IF(OR(D521="",G521=""),"",ROUND((MOD(G521-D521,1)-IF(OR(E521="",F521=""),0,MOD(F521-E521,1)))*24,2))</f>
        <v/>
      </c>
      <c r="I521" s="21">
        <f>IF(A521="","",A521-WEEKDAY(A521,2)+1)</f>
        <v/>
      </c>
      <c r="J521" s="20">
        <f>IF(OR(H521="",Parámetros!$G$6=""),"",MAX(0,H521-Parámetros!$G$6))</f>
        <v/>
      </c>
      <c r="K521" s="9" t="n"/>
      <c r="L521" s="9" t="n"/>
    </row>
    <row r="522">
      <c r="A522" s="17" t="n"/>
      <c r="B522" s="9" t="n"/>
      <c r="C522" s="18">
        <f>IF(B522="","",IFERROR(VLOOKUP(B522,Colaboradores!$A$2:$D$101,2,FALSE),"ID no encontrado"))</f>
        <v/>
      </c>
      <c r="D522" s="19" t="n"/>
      <c r="E522" s="19" t="n"/>
      <c r="F522" s="19" t="n"/>
      <c r="G522" s="19" t="n"/>
      <c r="H522" s="20">
        <f>IF(OR(D522="",G522=""),"",ROUND((MOD(G522-D522,1)-IF(OR(E522="",F522=""),0,MOD(F522-E522,1)))*24,2))</f>
        <v/>
      </c>
      <c r="I522" s="21">
        <f>IF(A522="","",A522-WEEKDAY(A522,2)+1)</f>
        <v/>
      </c>
      <c r="J522" s="20">
        <f>IF(OR(H522="",Parámetros!$G$6=""),"",MAX(0,H522-Parámetros!$G$6))</f>
        <v/>
      </c>
      <c r="K522" s="9" t="n"/>
      <c r="L522" s="9" t="n"/>
    </row>
    <row r="523">
      <c r="A523" s="17" t="n"/>
      <c r="B523" s="9" t="n"/>
      <c r="C523" s="18">
        <f>IF(B523="","",IFERROR(VLOOKUP(B523,Colaboradores!$A$2:$D$101,2,FALSE),"ID no encontrado"))</f>
        <v/>
      </c>
      <c r="D523" s="19" t="n"/>
      <c r="E523" s="19" t="n"/>
      <c r="F523" s="19" t="n"/>
      <c r="G523" s="19" t="n"/>
      <c r="H523" s="20">
        <f>IF(OR(D523="",G523=""),"",ROUND((MOD(G523-D523,1)-IF(OR(E523="",F523=""),0,MOD(F523-E523,1)))*24,2))</f>
        <v/>
      </c>
      <c r="I523" s="21">
        <f>IF(A523="","",A523-WEEKDAY(A523,2)+1)</f>
        <v/>
      </c>
      <c r="J523" s="20">
        <f>IF(OR(H523="",Parámetros!$G$6=""),"",MAX(0,H523-Parámetros!$G$6))</f>
        <v/>
      </c>
      <c r="K523" s="9" t="n"/>
      <c r="L523" s="9" t="n"/>
    </row>
    <row r="524">
      <c r="A524" s="17" t="n"/>
      <c r="B524" s="9" t="n"/>
      <c r="C524" s="18">
        <f>IF(B524="","",IFERROR(VLOOKUP(B524,Colaboradores!$A$2:$D$101,2,FALSE),"ID no encontrado"))</f>
        <v/>
      </c>
      <c r="D524" s="19" t="n"/>
      <c r="E524" s="19" t="n"/>
      <c r="F524" s="19" t="n"/>
      <c r="G524" s="19" t="n"/>
      <c r="H524" s="20">
        <f>IF(OR(D524="",G524=""),"",ROUND((MOD(G524-D524,1)-IF(OR(E524="",F524=""),0,MOD(F524-E524,1)))*24,2))</f>
        <v/>
      </c>
      <c r="I524" s="21">
        <f>IF(A524="","",A524-WEEKDAY(A524,2)+1)</f>
        <v/>
      </c>
      <c r="J524" s="20">
        <f>IF(OR(H524="",Parámetros!$G$6=""),"",MAX(0,H524-Parámetros!$G$6))</f>
        <v/>
      </c>
      <c r="K524" s="9" t="n"/>
      <c r="L524" s="9" t="n"/>
    </row>
    <row r="525">
      <c r="A525" s="17" t="n"/>
      <c r="B525" s="9" t="n"/>
      <c r="C525" s="18">
        <f>IF(B525="","",IFERROR(VLOOKUP(B525,Colaboradores!$A$2:$D$101,2,FALSE),"ID no encontrado"))</f>
        <v/>
      </c>
      <c r="D525" s="19" t="n"/>
      <c r="E525" s="19" t="n"/>
      <c r="F525" s="19" t="n"/>
      <c r="G525" s="19" t="n"/>
      <c r="H525" s="20">
        <f>IF(OR(D525="",G525=""),"",ROUND((MOD(G525-D525,1)-IF(OR(E525="",F525=""),0,MOD(F525-E525,1)))*24,2))</f>
        <v/>
      </c>
      <c r="I525" s="21">
        <f>IF(A525="","",A525-WEEKDAY(A525,2)+1)</f>
        <v/>
      </c>
      <c r="J525" s="20">
        <f>IF(OR(H525="",Parámetros!$G$6=""),"",MAX(0,H525-Parámetros!$G$6))</f>
        <v/>
      </c>
      <c r="K525" s="9" t="n"/>
      <c r="L525" s="9" t="n"/>
    </row>
    <row r="526">
      <c r="A526" s="17" t="n"/>
      <c r="B526" s="9" t="n"/>
      <c r="C526" s="18">
        <f>IF(B526="","",IFERROR(VLOOKUP(B526,Colaboradores!$A$2:$D$101,2,FALSE),"ID no encontrado"))</f>
        <v/>
      </c>
      <c r="D526" s="19" t="n"/>
      <c r="E526" s="19" t="n"/>
      <c r="F526" s="19" t="n"/>
      <c r="G526" s="19" t="n"/>
      <c r="H526" s="20">
        <f>IF(OR(D526="",G526=""),"",ROUND((MOD(G526-D526,1)-IF(OR(E526="",F526=""),0,MOD(F526-E526,1)))*24,2))</f>
        <v/>
      </c>
      <c r="I526" s="21">
        <f>IF(A526="","",A526-WEEKDAY(A526,2)+1)</f>
        <v/>
      </c>
      <c r="J526" s="20">
        <f>IF(OR(H526="",Parámetros!$G$6=""),"",MAX(0,H526-Parámetros!$G$6))</f>
        <v/>
      </c>
      <c r="K526" s="9" t="n"/>
      <c r="L526" s="9" t="n"/>
    </row>
    <row r="527">
      <c r="A527" s="17" t="n"/>
      <c r="B527" s="9" t="n"/>
      <c r="C527" s="18">
        <f>IF(B527="","",IFERROR(VLOOKUP(B527,Colaboradores!$A$2:$D$101,2,FALSE),"ID no encontrado"))</f>
        <v/>
      </c>
      <c r="D527" s="19" t="n"/>
      <c r="E527" s="19" t="n"/>
      <c r="F527" s="19" t="n"/>
      <c r="G527" s="19" t="n"/>
      <c r="H527" s="20">
        <f>IF(OR(D527="",G527=""),"",ROUND((MOD(G527-D527,1)-IF(OR(E527="",F527=""),0,MOD(F527-E527,1)))*24,2))</f>
        <v/>
      </c>
      <c r="I527" s="21">
        <f>IF(A527="","",A527-WEEKDAY(A527,2)+1)</f>
        <v/>
      </c>
      <c r="J527" s="20">
        <f>IF(OR(H527="",Parámetros!$G$6=""),"",MAX(0,H527-Parámetros!$G$6))</f>
        <v/>
      </c>
      <c r="K527" s="9" t="n"/>
      <c r="L527" s="9" t="n"/>
    </row>
    <row r="528">
      <c r="A528" s="17" t="n"/>
      <c r="B528" s="9" t="n"/>
      <c r="C528" s="18">
        <f>IF(B528="","",IFERROR(VLOOKUP(B528,Colaboradores!$A$2:$D$101,2,FALSE),"ID no encontrado"))</f>
        <v/>
      </c>
      <c r="D528" s="19" t="n"/>
      <c r="E528" s="19" t="n"/>
      <c r="F528" s="19" t="n"/>
      <c r="G528" s="19" t="n"/>
      <c r="H528" s="20">
        <f>IF(OR(D528="",G528=""),"",ROUND((MOD(G528-D528,1)-IF(OR(E528="",F528=""),0,MOD(F528-E528,1)))*24,2))</f>
        <v/>
      </c>
      <c r="I528" s="21">
        <f>IF(A528="","",A528-WEEKDAY(A528,2)+1)</f>
        <v/>
      </c>
      <c r="J528" s="20">
        <f>IF(OR(H528="",Parámetros!$G$6=""),"",MAX(0,H528-Parámetros!$G$6))</f>
        <v/>
      </c>
      <c r="K528" s="9" t="n"/>
      <c r="L528" s="9" t="n"/>
    </row>
    <row r="529">
      <c r="A529" s="17" t="n"/>
      <c r="B529" s="9" t="n"/>
      <c r="C529" s="18">
        <f>IF(B529="","",IFERROR(VLOOKUP(B529,Colaboradores!$A$2:$D$101,2,FALSE),"ID no encontrado"))</f>
        <v/>
      </c>
      <c r="D529" s="19" t="n"/>
      <c r="E529" s="19" t="n"/>
      <c r="F529" s="19" t="n"/>
      <c r="G529" s="19" t="n"/>
      <c r="H529" s="20">
        <f>IF(OR(D529="",G529=""),"",ROUND((MOD(G529-D529,1)-IF(OR(E529="",F529=""),0,MOD(F529-E529,1)))*24,2))</f>
        <v/>
      </c>
      <c r="I529" s="21">
        <f>IF(A529="","",A529-WEEKDAY(A529,2)+1)</f>
        <v/>
      </c>
      <c r="J529" s="20">
        <f>IF(OR(H529="",Parámetros!$G$6=""),"",MAX(0,H529-Parámetros!$G$6))</f>
        <v/>
      </c>
      <c r="K529" s="9" t="n"/>
      <c r="L529" s="9" t="n"/>
    </row>
    <row r="530">
      <c r="A530" s="17" t="n"/>
      <c r="B530" s="9" t="n"/>
      <c r="C530" s="18">
        <f>IF(B530="","",IFERROR(VLOOKUP(B530,Colaboradores!$A$2:$D$101,2,FALSE),"ID no encontrado"))</f>
        <v/>
      </c>
      <c r="D530" s="19" t="n"/>
      <c r="E530" s="19" t="n"/>
      <c r="F530" s="19" t="n"/>
      <c r="G530" s="19" t="n"/>
      <c r="H530" s="20">
        <f>IF(OR(D530="",G530=""),"",ROUND((MOD(G530-D530,1)-IF(OR(E530="",F530=""),0,MOD(F530-E530,1)))*24,2))</f>
        <v/>
      </c>
      <c r="I530" s="21">
        <f>IF(A530="","",A530-WEEKDAY(A530,2)+1)</f>
        <v/>
      </c>
      <c r="J530" s="20">
        <f>IF(OR(H530="",Parámetros!$G$6=""),"",MAX(0,H530-Parámetros!$G$6))</f>
        <v/>
      </c>
      <c r="K530" s="9" t="n"/>
      <c r="L530" s="9" t="n"/>
    </row>
    <row r="531">
      <c r="A531" s="17" t="n"/>
      <c r="B531" s="9" t="n"/>
      <c r="C531" s="18">
        <f>IF(B531="","",IFERROR(VLOOKUP(B531,Colaboradores!$A$2:$D$101,2,FALSE),"ID no encontrado"))</f>
        <v/>
      </c>
      <c r="D531" s="19" t="n"/>
      <c r="E531" s="19" t="n"/>
      <c r="F531" s="19" t="n"/>
      <c r="G531" s="19" t="n"/>
      <c r="H531" s="20">
        <f>IF(OR(D531="",G531=""),"",ROUND((MOD(G531-D531,1)-IF(OR(E531="",F531=""),0,MOD(F531-E531,1)))*24,2))</f>
        <v/>
      </c>
      <c r="I531" s="21">
        <f>IF(A531="","",A531-WEEKDAY(A531,2)+1)</f>
        <v/>
      </c>
      <c r="J531" s="20">
        <f>IF(OR(H531="",Parámetros!$G$6=""),"",MAX(0,H531-Parámetros!$G$6))</f>
        <v/>
      </c>
      <c r="K531" s="9" t="n"/>
      <c r="L531" s="9" t="n"/>
    </row>
    <row r="532">
      <c r="A532" s="17" t="n"/>
      <c r="B532" s="9" t="n"/>
      <c r="C532" s="18">
        <f>IF(B532="","",IFERROR(VLOOKUP(B532,Colaboradores!$A$2:$D$101,2,FALSE),"ID no encontrado"))</f>
        <v/>
      </c>
      <c r="D532" s="19" t="n"/>
      <c r="E532" s="19" t="n"/>
      <c r="F532" s="19" t="n"/>
      <c r="G532" s="19" t="n"/>
      <c r="H532" s="20">
        <f>IF(OR(D532="",G532=""),"",ROUND((MOD(G532-D532,1)-IF(OR(E532="",F532=""),0,MOD(F532-E532,1)))*24,2))</f>
        <v/>
      </c>
      <c r="I532" s="21">
        <f>IF(A532="","",A532-WEEKDAY(A532,2)+1)</f>
        <v/>
      </c>
      <c r="J532" s="20">
        <f>IF(OR(H532="",Parámetros!$G$6=""),"",MAX(0,H532-Parámetros!$G$6))</f>
        <v/>
      </c>
      <c r="K532" s="9" t="n"/>
      <c r="L532" s="9" t="n"/>
    </row>
    <row r="533">
      <c r="A533" s="17" t="n"/>
      <c r="B533" s="9" t="n"/>
      <c r="C533" s="18">
        <f>IF(B533="","",IFERROR(VLOOKUP(B533,Colaboradores!$A$2:$D$101,2,FALSE),"ID no encontrado"))</f>
        <v/>
      </c>
      <c r="D533" s="19" t="n"/>
      <c r="E533" s="19" t="n"/>
      <c r="F533" s="19" t="n"/>
      <c r="G533" s="19" t="n"/>
      <c r="H533" s="20">
        <f>IF(OR(D533="",G533=""),"",ROUND((MOD(G533-D533,1)-IF(OR(E533="",F533=""),0,MOD(F533-E533,1)))*24,2))</f>
        <v/>
      </c>
      <c r="I533" s="21">
        <f>IF(A533="","",A533-WEEKDAY(A533,2)+1)</f>
        <v/>
      </c>
      <c r="J533" s="20">
        <f>IF(OR(H533="",Parámetros!$G$6=""),"",MAX(0,H533-Parámetros!$G$6))</f>
        <v/>
      </c>
      <c r="K533" s="9" t="n"/>
      <c r="L533" s="9" t="n"/>
    </row>
    <row r="534">
      <c r="A534" s="17" t="n"/>
      <c r="B534" s="9" t="n"/>
      <c r="C534" s="18">
        <f>IF(B534="","",IFERROR(VLOOKUP(B534,Colaboradores!$A$2:$D$101,2,FALSE),"ID no encontrado"))</f>
        <v/>
      </c>
      <c r="D534" s="19" t="n"/>
      <c r="E534" s="19" t="n"/>
      <c r="F534" s="19" t="n"/>
      <c r="G534" s="19" t="n"/>
      <c r="H534" s="20">
        <f>IF(OR(D534="",G534=""),"",ROUND((MOD(G534-D534,1)-IF(OR(E534="",F534=""),0,MOD(F534-E534,1)))*24,2))</f>
        <v/>
      </c>
      <c r="I534" s="21">
        <f>IF(A534="","",A534-WEEKDAY(A534,2)+1)</f>
        <v/>
      </c>
      <c r="J534" s="20">
        <f>IF(OR(H534="",Parámetros!$G$6=""),"",MAX(0,H534-Parámetros!$G$6))</f>
        <v/>
      </c>
      <c r="K534" s="9" t="n"/>
      <c r="L534" s="9" t="n"/>
    </row>
    <row r="535">
      <c r="A535" s="17" t="n"/>
      <c r="B535" s="9" t="n"/>
      <c r="C535" s="18">
        <f>IF(B535="","",IFERROR(VLOOKUP(B535,Colaboradores!$A$2:$D$101,2,FALSE),"ID no encontrado"))</f>
        <v/>
      </c>
      <c r="D535" s="19" t="n"/>
      <c r="E535" s="19" t="n"/>
      <c r="F535" s="19" t="n"/>
      <c r="G535" s="19" t="n"/>
      <c r="H535" s="20">
        <f>IF(OR(D535="",G535=""),"",ROUND((MOD(G535-D535,1)-IF(OR(E535="",F535=""),0,MOD(F535-E535,1)))*24,2))</f>
        <v/>
      </c>
      <c r="I535" s="21">
        <f>IF(A535="","",A535-WEEKDAY(A535,2)+1)</f>
        <v/>
      </c>
      <c r="J535" s="20">
        <f>IF(OR(H535="",Parámetros!$G$6=""),"",MAX(0,H535-Parámetros!$G$6))</f>
        <v/>
      </c>
      <c r="K535" s="9" t="n"/>
      <c r="L535" s="9" t="n"/>
    </row>
    <row r="536">
      <c r="A536" s="17" t="n"/>
      <c r="B536" s="9" t="n"/>
      <c r="C536" s="18">
        <f>IF(B536="","",IFERROR(VLOOKUP(B536,Colaboradores!$A$2:$D$101,2,FALSE),"ID no encontrado"))</f>
        <v/>
      </c>
      <c r="D536" s="19" t="n"/>
      <c r="E536" s="19" t="n"/>
      <c r="F536" s="19" t="n"/>
      <c r="G536" s="19" t="n"/>
      <c r="H536" s="20">
        <f>IF(OR(D536="",G536=""),"",ROUND((MOD(G536-D536,1)-IF(OR(E536="",F536=""),0,MOD(F536-E536,1)))*24,2))</f>
        <v/>
      </c>
      <c r="I536" s="21">
        <f>IF(A536="","",A536-WEEKDAY(A536,2)+1)</f>
        <v/>
      </c>
      <c r="J536" s="20">
        <f>IF(OR(H536="",Parámetros!$G$6=""),"",MAX(0,H536-Parámetros!$G$6))</f>
        <v/>
      </c>
      <c r="K536" s="9" t="n"/>
      <c r="L536" s="9" t="n"/>
    </row>
    <row r="537">
      <c r="A537" s="17" t="n"/>
      <c r="B537" s="9" t="n"/>
      <c r="C537" s="18">
        <f>IF(B537="","",IFERROR(VLOOKUP(B537,Colaboradores!$A$2:$D$101,2,FALSE),"ID no encontrado"))</f>
        <v/>
      </c>
      <c r="D537" s="19" t="n"/>
      <c r="E537" s="19" t="n"/>
      <c r="F537" s="19" t="n"/>
      <c r="G537" s="19" t="n"/>
      <c r="H537" s="20">
        <f>IF(OR(D537="",G537=""),"",ROUND((MOD(G537-D537,1)-IF(OR(E537="",F537=""),0,MOD(F537-E537,1)))*24,2))</f>
        <v/>
      </c>
      <c r="I537" s="21">
        <f>IF(A537="","",A537-WEEKDAY(A537,2)+1)</f>
        <v/>
      </c>
      <c r="J537" s="20">
        <f>IF(OR(H537="",Parámetros!$G$6=""),"",MAX(0,H537-Parámetros!$G$6))</f>
        <v/>
      </c>
      <c r="K537" s="9" t="n"/>
      <c r="L537" s="9" t="n"/>
    </row>
    <row r="538">
      <c r="A538" s="17" t="n"/>
      <c r="B538" s="9" t="n"/>
      <c r="C538" s="18">
        <f>IF(B538="","",IFERROR(VLOOKUP(B538,Colaboradores!$A$2:$D$101,2,FALSE),"ID no encontrado"))</f>
        <v/>
      </c>
      <c r="D538" s="19" t="n"/>
      <c r="E538" s="19" t="n"/>
      <c r="F538" s="19" t="n"/>
      <c r="G538" s="19" t="n"/>
      <c r="H538" s="20">
        <f>IF(OR(D538="",G538=""),"",ROUND((MOD(G538-D538,1)-IF(OR(E538="",F538=""),0,MOD(F538-E538,1)))*24,2))</f>
        <v/>
      </c>
      <c r="I538" s="21">
        <f>IF(A538="","",A538-WEEKDAY(A538,2)+1)</f>
        <v/>
      </c>
      <c r="J538" s="20">
        <f>IF(OR(H538="",Parámetros!$G$6=""),"",MAX(0,H538-Parámetros!$G$6))</f>
        <v/>
      </c>
      <c r="K538" s="9" t="n"/>
      <c r="L538" s="9" t="n"/>
    </row>
    <row r="539">
      <c r="A539" s="17" t="n"/>
      <c r="B539" s="9" t="n"/>
      <c r="C539" s="18">
        <f>IF(B539="","",IFERROR(VLOOKUP(B539,Colaboradores!$A$2:$D$101,2,FALSE),"ID no encontrado"))</f>
        <v/>
      </c>
      <c r="D539" s="19" t="n"/>
      <c r="E539" s="19" t="n"/>
      <c r="F539" s="19" t="n"/>
      <c r="G539" s="19" t="n"/>
      <c r="H539" s="20">
        <f>IF(OR(D539="",G539=""),"",ROUND((MOD(G539-D539,1)-IF(OR(E539="",F539=""),0,MOD(F539-E539,1)))*24,2))</f>
        <v/>
      </c>
      <c r="I539" s="21">
        <f>IF(A539="","",A539-WEEKDAY(A539,2)+1)</f>
        <v/>
      </c>
      <c r="J539" s="20">
        <f>IF(OR(H539="",Parámetros!$G$6=""),"",MAX(0,H539-Parámetros!$G$6))</f>
        <v/>
      </c>
      <c r="K539" s="9" t="n"/>
      <c r="L539" s="9" t="n"/>
    </row>
    <row r="540">
      <c r="A540" s="17" t="n"/>
      <c r="B540" s="9" t="n"/>
      <c r="C540" s="18">
        <f>IF(B540="","",IFERROR(VLOOKUP(B540,Colaboradores!$A$2:$D$101,2,FALSE),"ID no encontrado"))</f>
        <v/>
      </c>
      <c r="D540" s="19" t="n"/>
      <c r="E540" s="19" t="n"/>
      <c r="F540" s="19" t="n"/>
      <c r="G540" s="19" t="n"/>
      <c r="H540" s="20">
        <f>IF(OR(D540="",G540=""),"",ROUND((MOD(G540-D540,1)-IF(OR(E540="",F540=""),0,MOD(F540-E540,1)))*24,2))</f>
        <v/>
      </c>
      <c r="I540" s="21">
        <f>IF(A540="","",A540-WEEKDAY(A540,2)+1)</f>
        <v/>
      </c>
      <c r="J540" s="20">
        <f>IF(OR(H540="",Parámetros!$G$6=""),"",MAX(0,H540-Parámetros!$G$6))</f>
        <v/>
      </c>
      <c r="K540" s="9" t="n"/>
      <c r="L540" s="9" t="n"/>
    </row>
    <row r="541">
      <c r="A541" s="17" t="n"/>
      <c r="B541" s="9" t="n"/>
      <c r="C541" s="18">
        <f>IF(B541="","",IFERROR(VLOOKUP(B541,Colaboradores!$A$2:$D$101,2,FALSE),"ID no encontrado"))</f>
        <v/>
      </c>
      <c r="D541" s="19" t="n"/>
      <c r="E541" s="19" t="n"/>
      <c r="F541" s="19" t="n"/>
      <c r="G541" s="19" t="n"/>
      <c r="H541" s="20">
        <f>IF(OR(D541="",G541=""),"",ROUND((MOD(G541-D541,1)-IF(OR(E541="",F541=""),0,MOD(F541-E541,1)))*24,2))</f>
        <v/>
      </c>
      <c r="I541" s="21">
        <f>IF(A541="","",A541-WEEKDAY(A541,2)+1)</f>
        <v/>
      </c>
      <c r="J541" s="20">
        <f>IF(OR(H541="",Parámetros!$G$6=""),"",MAX(0,H541-Parámetros!$G$6))</f>
        <v/>
      </c>
      <c r="K541" s="9" t="n"/>
      <c r="L541" s="9" t="n"/>
    </row>
    <row r="542">
      <c r="A542" s="17" t="n"/>
      <c r="B542" s="9" t="n"/>
      <c r="C542" s="18">
        <f>IF(B542="","",IFERROR(VLOOKUP(B542,Colaboradores!$A$2:$D$101,2,FALSE),"ID no encontrado"))</f>
        <v/>
      </c>
      <c r="D542" s="19" t="n"/>
      <c r="E542" s="19" t="n"/>
      <c r="F542" s="19" t="n"/>
      <c r="G542" s="19" t="n"/>
      <c r="H542" s="20">
        <f>IF(OR(D542="",G542=""),"",ROUND((MOD(G542-D542,1)-IF(OR(E542="",F542=""),0,MOD(F542-E542,1)))*24,2))</f>
        <v/>
      </c>
      <c r="I542" s="21">
        <f>IF(A542="","",A542-WEEKDAY(A542,2)+1)</f>
        <v/>
      </c>
      <c r="J542" s="20">
        <f>IF(OR(H542="",Parámetros!$G$6=""),"",MAX(0,H542-Parámetros!$G$6))</f>
        <v/>
      </c>
      <c r="K542" s="9" t="n"/>
      <c r="L542" s="9" t="n"/>
    </row>
    <row r="543">
      <c r="A543" s="17" t="n"/>
      <c r="B543" s="9" t="n"/>
      <c r="C543" s="18">
        <f>IF(B543="","",IFERROR(VLOOKUP(B543,Colaboradores!$A$2:$D$101,2,FALSE),"ID no encontrado"))</f>
        <v/>
      </c>
      <c r="D543" s="19" t="n"/>
      <c r="E543" s="19" t="n"/>
      <c r="F543" s="19" t="n"/>
      <c r="G543" s="19" t="n"/>
      <c r="H543" s="20">
        <f>IF(OR(D543="",G543=""),"",ROUND((MOD(G543-D543,1)-IF(OR(E543="",F543=""),0,MOD(F543-E543,1)))*24,2))</f>
        <v/>
      </c>
      <c r="I543" s="21">
        <f>IF(A543="","",A543-WEEKDAY(A543,2)+1)</f>
        <v/>
      </c>
      <c r="J543" s="20">
        <f>IF(OR(H543="",Parámetros!$G$6=""),"",MAX(0,H543-Parámetros!$G$6))</f>
        <v/>
      </c>
      <c r="K543" s="9" t="n"/>
      <c r="L543" s="9" t="n"/>
    </row>
    <row r="544">
      <c r="A544" s="17" t="n"/>
      <c r="B544" s="9" t="n"/>
      <c r="C544" s="18">
        <f>IF(B544="","",IFERROR(VLOOKUP(B544,Colaboradores!$A$2:$D$101,2,FALSE),"ID no encontrado"))</f>
        <v/>
      </c>
      <c r="D544" s="19" t="n"/>
      <c r="E544" s="19" t="n"/>
      <c r="F544" s="19" t="n"/>
      <c r="G544" s="19" t="n"/>
      <c r="H544" s="20">
        <f>IF(OR(D544="",G544=""),"",ROUND((MOD(G544-D544,1)-IF(OR(E544="",F544=""),0,MOD(F544-E544,1)))*24,2))</f>
        <v/>
      </c>
      <c r="I544" s="21">
        <f>IF(A544="","",A544-WEEKDAY(A544,2)+1)</f>
        <v/>
      </c>
      <c r="J544" s="20">
        <f>IF(OR(H544="",Parámetros!$G$6=""),"",MAX(0,H544-Parámetros!$G$6))</f>
        <v/>
      </c>
      <c r="K544" s="9" t="n"/>
      <c r="L544" s="9" t="n"/>
    </row>
    <row r="545">
      <c r="A545" s="17" t="n"/>
      <c r="B545" s="9" t="n"/>
      <c r="C545" s="18">
        <f>IF(B545="","",IFERROR(VLOOKUP(B545,Colaboradores!$A$2:$D$101,2,FALSE),"ID no encontrado"))</f>
        <v/>
      </c>
      <c r="D545" s="19" t="n"/>
      <c r="E545" s="19" t="n"/>
      <c r="F545" s="19" t="n"/>
      <c r="G545" s="19" t="n"/>
      <c r="H545" s="20">
        <f>IF(OR(D545="",G545=""),"",ROUND((MOD(G545-D545,1)-IF(OR(E545="",F545=""),0,MOD(F545-E545,1)))*24,2))</f>
        <v/>
      </c>
      <c r="I545" s="21">
        <f>IF(A545="","",A545-WEEKDAY(A545,2)+1)</f>
        <v/>
      </c>
      <c r="J545" s="20">
        <f>IF(OR(H545="",Parámetros!$G$6=""),"",MAX(0,H545-Parámetros!$G$6))</f>
        <v/>
      </c>
      <c r="K545" s="9" t="n"/>
      <c r="L545" s="9" t="n"/>
    </row>
    <row r="546">
      <c r="A546" s="17" t="n"/>
      <c r="B546" s="9" t="n"/>
      <c r="C546" s="18">
        <f>IF(B546="","",IFERROR(VLOOKUP(B546,Colaboradores!$A$2:$D$101,2,FALSE),"ID no encontrado"))</f>
        <v/>
      </c>
      <c r="D546" s="19" t="n"/>
      <c r="E546" s="19" t="n"/>
      <c r="F546" s="19" t="n"/>
      <c r="G546" s="19" t="n"/>
      <c r="H546" s="20">
        <f>IF(OR(D546="",G546=""),"",ROUND((MOD(G546-D546,1)-IF(OR(E546="",F546=""),0,MOD(F546-E546,1)))*24,2))</f>
        <v/>
      </c>
      <c r="I546" s="21">
        <f>IF(A546="","",A546-WEEKDAY(A546,2)+1)</f>
        <v/>
      </c>
      <c r="J546" s="20">
        <f>IF(OR(H546="",Parámetros!$G$6=""),"",MAX(0,H546-Parámetros!$G$6))</f>
        <v/>
      </c>
      <c r="K546" s="9" t="n"/>
      <c r="L546" s="9" t="n"/>
    </row>
    <row r="547">
      <c r="A547" s="17" t="n"/>
      <c r="B547" s="9" t="n"/>
      <c r="C547" s="18">
        <f>IF(B547="","",IFERROR(VLOOKUP(B547,Colaboradores!$A$2:$D$101,2,FALSE),"ID no encontrado"))</f>
        <v/>
      </c>
      <c r="D547" s="19" t="n"/>
      <c r="E547" s="19" t="n"/>
      <c r="F547" s="19" t="n"/>
      <c r="G547" s="19" t="n"/>
      <c r="H547" s="20">
        <f>IF(OR(D547="",G547=""),"",ROUND((MOD(G547-D547,1)-IF(OR(E547="",F547=""),0,MOD(F547-E547,1)))*24,2))</f>
        <v/>
      </c>
      <c r="I547" s="21">
        <f>IF(A547="","",A547-WEEKDAY(A547,2)+1)</f>
        <v/>
      </c>
      <c r="J547" s="20">
        <f>IF(OR(H547="",Parámetros!$G$6=""),"",MAX(0,H547-Parámetros!$G$6))</f>
        <v/>
      </c>
      <c r="K547" s="9" t="n"/>
      <c r="L547" s="9" t="n"/>
    </row>
    <row r="548">
      <c r="A548" s="17" t="n"/>
      <c r="B548" s="9" t="n"/>
      <c r="C548" s="18">
        <f>IF(B548="","",IFERROR(VLOOKUP(B548,Colaboradores!$A$2:$D$101,2,FALSE),"ID no encontrado"))</f>
        <v/>
      </c>
      <c r="D548" s="19" t="n"/>
      <c r="E548" s="19" t="n"/>
      <c r="F548" s="19" t="n"/>
      <c r="G548" s="19" t="n"/>
      <c r="H548" s="20">
        <f>IF(OR(D548="",G548=""),"",ROUND((MOD(G548-D548,1)-IF(OR(E548="",F548=""),0,MOD(F548-E548,1)))*24,2))</f>
        <v/>
      </c>
      <c r="I548" s="21">
        <f>IF(A548="","",A548-WEEKDAY(A548,2)+1)</f>
        <v/>
      </c>
      <c r="J548" s="20">
        <f>IF(OR(H548="",Parámetros!$G$6=""),"",MAX(0,H548-Parámetros!$G$6))</f>
        <v/>
      </c>
      <c r="K548" s="9" t="n"/>
      <c r="L548" s="9" t="n"/>
    </row>
    <row r="549">
      <c r="A549" s="17" t="n"/>
      <c r="B549" s="9" t="n"/>
      <c r="C549" s="18">
        <f>IF(B549="","",IFERROR(VLOOKUP(B549,Colaboradores!$A$2:$D$101,2,FALSE),"ID no encontrado"))</f>
        <v/>
      </c>
      <c r="D549" s="19" t="n"/>
      <c r="E549" s="19" t="n"/>
      <c r="F549" s="19" t="n"/>
      <c r="G549" s="19" t="n"/>
      <c r="H549" s="20">
        <f>IF(OR(D549="",G549=""),"",ROUND((MOD(G549-D549,1)-IF(OR(E549="",F549=""),0,MOD(F549-E549,1)))*24,2))</f>
        <v/>
      </c>
      <c r="I549" s="21">
        <f>IF(A549="","",A549-WEEKDAY(A549,2)+1)</f>
        <v/>
      </c>
      <c r="J549" s="20">
        <f>IF(OR(H549="",Parámetros!$G$6=""),"",MAX(0,H549-Parámetros!$G$6))</f>
        <v/>
      </c>
      <c r="K549" s="9" t="n"/>
      <c r="L549" s="9" t="n"/>
    </row>
    <row r="550">
      <c r="A550" s="17" t="n"/>
      <c r="B550" s="9" t="n"/>
      <c r="C550" s="18">
        <f>IF(B550="","",IFERROR(VLOOKUP(B550,Colaboradores!$A$2:$D$101,2,FALSE),"ID no encontrado"))</f>
        <v/>
      </c>
      <c r="D550" s="19" t="n"/>
      <c r="E550" s="19" t="n"/>
      <c r="F550" s="19" t="n"/>
      <c r="G550" s="19" t="n"/>
      <c r="H550" s="20">
        <f>IF(OR(D550="",G550=""),"",ROUND((MOD(G550-D550,1)-IF(OR(E550="",F550=""),0,MOD(F550-E550,1)))*24,2))</f>
        <v/>
      </c>
      <c r="I550" s="21">
        <f>IF(A550="","",A550-WEEKDAY(A550,2)+1)</f>
        <v/>
      </c>
      <c r="J550" s="20">
        <f>IF(OR(H550="",Parámetros!$G$6=""),"",MAX(0,H550-Parámetros!$G$6))</f>
        <v/>
      </c>
      <c r="K550" s="9" t="n"/>
      <c r="L550" s="9" t="n"/>
    </row>
    <row r="551">
      <c r="A551" s="17" t="n"/>
      <c r="B551" s="9" t="n"/>
      <c r="C551" s="18">
        <f>IF(B551="","",IFERROR(VLOOKUP(B551,Colaboradores!$A$2:$D$101,2,FALSE),"ID no encontrado"))</f>
        <v/>
      </c>
      <c r="D551" s="19" t="n"/>
      <c r="E551" s="19" t="n"/>
      <c r="F551" s="19" t="n"/>
      <c r="G551" s="19" t="n"/>
      <c r="H551" s="20">
        <f>IF(OR(D551="",G551=""),"",ROUND((MOD(G551-D551,1)-IF(OR(E551="",F551=""),0,MOD(F551-E551,1)))*24,2))</f>
        <v/>
      </c>
      <c r="I551" s="21">
        <f>IF(A551="","",A551-WEEKDAY(A551,2)+1)</f>
        <v/>
      </c>
      <c r="J551" s="20">
        <f>IF(OR(H551="",Parámetros!$G$6=""),"",MAX(0,H551-Parámetros!$G$6))</f>
        <v/>
      </c>
      <c r="K551" s="9" t="n"/>
      <c r="L551" s="9" t="n"/>
    </row>
    <row r="552">
      <c r="A552" s="17" t="n"/>
      <c r="B552" s="9" t="n"/>
      <c r="C552" s="18">
        <f>IF(B552="","",IFERROR(VLOOKUP(B552,Colaboradores!$A$2:$D$101,2,FALSE),"ID no encontrado"))</f>
        <v/>
      </c>
      <c r="D552" s="19" t="n"/>
      <c r="E552" s="19" t="n"/>
      <c r="F552" s="19" t="n"/>
      <c r="G552" s="19" t="n"/>
      <c r="H552" s="20">
        <f>IF(OR(D552="",G552=""),"",ROUND((MOD(G552-D552,1)-IF(OR(E552="",F552=""),0,MOD(F552-E552,1)))*24,2))</f>
        <v/>
      </c>
      <c r="I552" s="21">
        <f>IF(A552="","",A552-WEEKDAY(A552,2)+1)</f>
        <v/>
      </c>
      <c r="J552" s="20">
        <f>IF(OR(H552="",Parámetros!$G$6=""),"",MAX(0,H552-Parámetros!$G$6))</f>
        <v/>
      </c>
      <c r="K552" s="9" t="n"/>
      <c r="L552" s="9" t="n"/>
    </row>
    <row r="553">
      <c r="A553" s="17" t="n"/>
      <c r="B553" s="9" t="n"/>
      <c r="C553" s="18">
        <f>IF(B553="","",IFERROR(VLOOKUP(B553,Colaboradores!$A$2:$D$101,2,FALSE),"ID no encontrado"))</f>
        <v/>
      </c>
      <c r="D553" s="19" t="n"/>
      <c r="E553" s="19" t="n"/>
      <c r="F553" s="19" t="n"/>
      <c r="G553" s="19" t="n"/>
      <c r="H553" s="20">
        <f>IF(OR(D553="",G553=""),"",ROUND((MOD(G553-D553,1)-IF(OR(E553="",F553=""),0,MOD(F553-E553,1)))*24,2))</f>
        <v/>
      </c>
      <c r="I553" s="21">
        <f>IF(A553="","",A553-WEEKDAY(A553,2)+1)</f>
        <v/>
      </c>
      <c r="J553" s="20">
        <f>IF(OR(H553="",Parámetros!$G$6=""),"",MAX(0,H553-Parámetros!$G$6))</f>
        <v/>
      </c>
      <c r="K553" s="9" t="n"/>
      <c r="L553" s="9" t="n"/>
    </row>
    <row r="554">
      <c r="A554" s="17" t="n"/>
      <c r="B554" s="9" t="n"/>
      <c r="C554" s="18">
        <f>IF(B554="","",IFERROR(VLOOKUP(B554,Colaboradores!$A$2:$D$101,2,FALSE),"ID no encontrado"))</f>
        <v/>
      </c>
      <c r="D554" s="19" t="n"/>
      <c r="E554" s="19" t="n"/>
      <c r="F554" s="19" t="n"/>
      <c r="G554" s="19" t="n"/>
      <c r="H554" s="20">
        <f>IF(OR(D554="",G554=""),"",ROUND((MOD(G554-D554,1)-IF(OR(E554="",F554=""),0,MOD(F554-E554,1)))*24,2))</f>
        <v/>
      </c>
      <c r="I554" s="21">
        <f>IF(A554="","",A554-WEEKDAY(A554,2)+1)</f>
        <v/>
      </c>
      <c r="J554" s="20">
        <f>IF(OR(H554="",Parámetros!$G$6=""),"",MAX(0,H554-Parámetros!$G$6))</f>
        <v/>
      </c>
      <c r="K554" s="9" t="n"/>
      <c r="L554" s="9" t="n"/>
    </row>
    <row r="555">
      <c r="A555" s="17" t="n"/>
      <c r="B555" s="9" t="n"/>
      <c r="C555" s="18">
        <f>IF(B555="","",IFERROR(VLOOKUP(B555,Colaboradores!$A$2:$D$101,2,FALSE),"ID no encontrado"))</f>
        <v/>
      </c>
      <c r="D555" s="19" t="n"/>
      <c r="E555" s="19" t="n"/>
      <c r="F555" s="19" t="n"/>
      <c r="G555" s="19" t="n"/>
      <c r="H555" s="20">
        <f>IF(OR(D555="",G555=""),"",ROUND((MOD(G555-D555,1)-IF(OR(E555="",F555=""),0,MOD(F555-E555,1)))*24,2))</f>
        <v/>
      </c>
      <c r="I555" s="21">
        <f>IF(A555="","",A555-WEEKDAY(A555,2)+1)</f>
        <v/>
      </c>
      <c r="J555" s="20">
        <f>IF(OR(H555="",Parámetros!$G$6=""),"",MAX(0,H555-Parámetros!$G$6))</f>
        <v/>
      </c>
      <c r="K555" s="9" t="n"/>
      <c r="L555" s="9" t="n"/>
    </row>
    <row r="556">
      <c r="A556" s="17" t="n"/>
      <c r="B556" s="9" t="n"/>
      <c r="C556" s="18">
        <f>IF(B556="","",IFERROR(VLOOKUP(B556,Colaboradores!$A$2:$D$101,2,FALSE),"ID no encontrado"))</f>
        <v/>
      </c>
      <c r="D556" s="19" t="n"/>
      <c r="E556" s="19" t="n"/>
      <c r="F556" s="19" t="n"/>
      <c r="G556" s="19" t="n"/>
      <c r="H556" s="20">
        <f>IF(OR(D556="",G556=""),"",ROUND((MOD(G556-D556,1)-IF(OR(E556="",F556=""),0,MOD(F556-E556,1)))*24,2))</f>
        <v/>
      </c>
      <c r="I556" s="21">
        <f>IF(A556="","",A556-WEEKDAY(A556,2)+1)</f>
        <v/>
      </c>
      <c r="J556" s="20">
        <f>IF(OR(H556="",Parámetros!$G$6=""),"",MAX(0,H556-Parámetros!$G$6))</f>
        <v/>
      </c>
      <c r="K556" s="9" t="n"/>
      <c r="L556" s="9" t="n"/>
    </row>
    <row r="557">
      <c r="A557" s="17" t="n"/>
      <c r="B557" s="9" t="n"/>
      <c r="C557" s="18">
        <f>IF(B557="","",IFERROR(VLOOKUP(B557,Colaboradores!$A$2:$D$101,2,FALSE),"ID no encontrado"))</f>
        <v/>
      </c>
      <c r="D557" s="19" t="n"/>
      <c r="E557" s="19" t="n"/>
      <c r="F557" s="19" t="n"/>
      <c r="G557" s="19" t="n"/>
      <c r="H557" s="20">
        <f>IF(OR(D557="",G557=""),"",ROUND((MOD(G557-D557,1)-IF(OR(E557="",F557=""),0,MOD(F557-E557,1)))*24,2))</f>
        <v/>
      </c>
      <c r="I557" s="21">
        <f>IF(A557="","",A557-WEEKDAY(A557,2)+1)</f>
        <v/>
      </c>
      <c r="J557" s="20">
        <f>IF(OR(H557="",Parámetros!$G$6=""),"",MAX(0,H557-Parámetros!$G$6))</f>
        <v/>
      </c>
      <c r="K557" s="9" t="n"/>
      <c r="L557" s="9" t="n"/>
    </row>
    <row r="558">
      <c r="A558" s="17" t="n"/>
      <c r="B558" s="9" t="n"/>
      <c r="C558" s="18">
        <f>IF(B558="","",IFERROR(VLOOKUP(B558,Colaboradores!$A$2:$D$101,2,FALSE),"ID no encontrado"))</f>
        <v/>
      </c>
      <c r="D558" s="19" t="n"/>
      <c r="E558" s="19" t="n"/>
      <c r="F558" s="19" t="n"/>
      <c r="G558" s="19" t="n"/>
      <c r="H558" s="20">
        <f>IF(OR(D558="",G558=""),"",ROUND((MOD(G558-D558,1)-IF(OR(E558="",F558=""),0,MOD(F558-E558,1)))*24,2))</f>
        <v/>
      </c>
      <c r="I558" s="21">
        <f>IF(A558="","",A558-WEEKDAY(A558,2)+1)</f>
        <v/>
      </c>
      <c r="J558" s="20">
        <f>IF(OR(H558="",Parámetros!$G$6=""),"",MAX(0,H558-Parámetros!$G$6))</f>
        <v/>
      </c>
      <c r="K558" s="9" t="n"/>
      <c r="L558" s="9" t="n"/>
    </row>
    <row r="559">
      <c r="A559" s="17" t="n"/>
      <c r="B559" s="9" t="n"/>
      <c r="C559" s="18">
        <f>IF(B559="","",IFERROR(VLOOKUP(B559,Colaboradores!$A$2:$D$101,2,FALSE),"ID no encontrado"))</f>
        <v/>
      </c>
      <c r="D559" s="19" t="n"/>
      <c r="E559" s="19" t="n"/>
      <c r="F559" s="19" t="n"/>
      <c r="G559" s="19" t="n"/>
      <c r="H559" s="20">
        <f>IF(OR(D559="",G559=""),"",ROUND((MOD(G559-D559,1)-IF(OR(E559="",F559=""),0,MOD(F559-E559,1)))*24,2))</f>
        <v/>
      </c>
      <c r="I559" s="21">
        <f>IF(A559="","",A559-WEEKDAY(A559,2)+1)</f>
        <v/>
      </c>
      <c r="J559" s="20">
        <f>IF(OR(H559="",Parámetros!$G$6=""),"",MAX(0,H559-Parámetros!$G$6))</f>
        <v/>
      </c>
      <c r="K559" s="9" t="n"/>
      <c r="L559" s="9" t="n"/>
    </row>
    <row r="560">
      <c r="A560" s="17" t="n"/>
      <c r="B560" s="9" t="n"/>
      <c r="C560" s="18">
        <f>IF(B560="","",IFERROR(VLOOKUP(B560,Colaboradores!$A$2:$D$101,2,FALSE),"ID no encontrado"))</f>
        <v/>
      </c>
      <c r="D560" s="19" t="n"/>
      <c r="E560" s="19" t="n"/>
      <c r="F560" s="19" t="n"/>
      <c r="G560" s="19" t="n"/>
      <c r="H560" s="20">
        <f>IF(OR(D560="",G560=""),"",ROUND((MOD(G560-D560,1)-IF(OR(E560="",F560=""),0,MOD(F560-E560,1)))*24,2))</f>
        <v/>
      </c>
      <c r="I560" s="21">
        <f>IF(A560="","",A560-WEEKDAY(A560,2)+1)</f>
        <v/>
      </c>
      <c r="J560" s="20">
        <f>IF(OR(H560="",Parámetros!$G$6=""),"",MAX(0,H560-Parámetros!$G$6))</f>
        <v/>
      </c>
      <c r="K560" s="9" t="n"/>
      <c r="L560" s="9" t="n"/>
    </row>
    <row r="561">
      <c r="A561" s="17" t="n"/>
      <c r="B561" s="9" t="n"/>
      <c r="C561" s="18">
        <f>IF(B561="","",IFERROR(VLOOKUP(B561,Colaboradores!$A$2:$D$101,2,FALSE),"ID no encontrado"))</f>
        <v/>
      </c>
      <c r="D561" s="19" t="n"/>
      <c r="E561" s="19" t="n"/>
      <c r="F561" s="19" t="n"/>
      <c r="G561" s="19" t="n"/>
      <c r="H561" s="20">
        <f>IF(OR(D561="",G561=""),"",ROUND((MOD(G561-D561,1)-IF(OR(E561="",F561=""),0,MOD(F561-E561,1)))*24,2))</f>
        <v/>
      </c>
      <c r="I561" s="21">
        <f>IF(A561="","",A561-WEEKDAY(A561,2)+1)</f>
        <v/>
      </c>
      <c r="J561" s="20">
        <f>IF(OR(H561="",Parámetros!$G$6=""),"",MAX(0,H561-Parámetros!$G$6))</f>
        <v/>
      </c>
      <c r="K561" s="9" t="n"/>
      <c r="L561" s="9" t="n"/>
    </row>
    <row r="562">
      <c r="A562" s="17" t="n"/>
      <c r="B562" s="9" t="n"/>
      <c r="C562" s="18">
        <f>IF(B562="","",IFERROR(VLOOKUP(B562,Colaboradores!$A$2:$D$101,2,FALSE),"ID no encontrado"))</f>
        <v/>
      </c>
      <c r="D562" s="19" t="n"/>
      <c r="E562" s="19" t="n"/>
      <c r="F562" s="19" t="n"/>
      <c r="G562" s="19" t="n"/>
      <c r="H562" s="20">
        <f>IF(OR(D562="",G562=""),"",ROUND((MOD(G562-D562,1)-IF(OR(E562="",F562=""),0,MOD(F562-E562,1)))*24,2))</f>
        <v/>
      </c>
      <c r="I562" s="21">
        <f>IF(A562="","",A562-WEEKDAY(A562,2)+1)</f>
        <v/>
      </c>
      <c r="J562" s="20">
        <f>IF(OR(H562="",Parámetros!$G$6=""),"",MAX(0,H562-Parámetros!$G$6))</f>
        <v/>
      </c>
      <c r="K562" s="9" t="n"/>
      <c r="L562" s="9" t="n"/>
    </row>
    <row r="563">
      <c r="A563" s="17" t="n"/>
      <c r="B563" s="9" t="n"/>
      <c r="C563" s="18">
        <f>IF(B563="","",IFERROR(VLOOKUP(B563,Colaboradores!$A$2:$D$101,2,FALSE),"ID no encontrado"))</f>
        <v/>
      </c>
      <c r="D563" s="19" t="n"/>
      <c r="E563" s="19" t="n"/>
      <c r="F563" s="19" t="n"/>
      <c r="G563" s="19" t="n"/>
      <c r="H563" s="20">
        <f>IF(OR(D563="",G563=""),"",ROUND((MOD(G563-D563,1)-IF(OR(E563="",F563=""),0,MOD(F563-E563,1)))*24,2))</f>
        <v/>
      </c>
      <c r="I563" s="21">
        <f>IF(A563="","",A563-WEEKDAY(A563,2)+1)</f>
        <v/>
      </c>
      <c r="J563" s="20">
        <f>IF(OR(H563="",Parámetros!$G$6=""),"",MAX(0,H563-Parámetros!$G$6))</f>
        <v/>
      </c>
      <c r="K563" s="9" t="n"/>
      <c r="L563" s="9" t="n"/>
    </row>
    <row r="564">
      <c r="A564" s="17" t="n"/>
      <c r="B564" s="9" t="n"/>
      <c r="C564" s="18">
        <f>IF(B564="","",IFERROR(VLOOKUP(B564,Colaboradores!$A$2:$D$101,2,FALSE),"ID no encontrado"))</f>
        <v/>
      </c>
      <c r="D564" s="19" t="n"/>
      <c r="E564" s="19" t="n"/>
      <c r="F564" s="19" t="n"/>
      <c r="G564" s="19" t="n"/>
      <c r="H564" s="20">
        <f>IF(OR(D564="",G564=""),"",ROUND((MOD(G564-D564,1)-IF(OR(E564="",F564=""),0,MOD(F564-E564,1)))*24,2))</f>
        <v/>
      </c>
      <c r="I564" s="21">
        <f>IF(A564="","",A564-WEEKDAY(A564,2)+1)</f>
        <v/>
      </c>
      <c r="J564" s="20">
        <f>IF(OR(H564="",Parámetros!$G$6=""),"",MAX(0,H564-Parámetros!$G$6))</f>
        <v/>
      </c>
      <c r="K564" s="9" t="n"/>
      <c r="L564" s="9" t="n"/>
    </row>
    <row r="565">
      <c r="A565" s="17" t="n"/>
      <c r="B565" s="9" t="n"/>
      <c r="C565" s="18">
        <f>IF(B565="","",IFERROR(VLOOKUP(B565,Colaboradores!$A$2:$D$101,2,FALSE),"ID no encontrado"))</f>
        <v/>
      </c>
      <c r="D565" s="19" t="n"/>
      <c r="E565" s="19" t="n"/>
      <c r="F565" s="19" t="n"/>
      <c r="G565" s="19" t="n"/>
      <c r="H565" s="20">
        <f>IF(OR(D565="",G565=""),"",ROUND((MOD(G565-D565,1)-IF(OR(E565="",F565=""),0,MOD(F565-E565,1)))*24,2))</f>
        <v/>
      </c>
      <c r="I565" s="21">
        <f>IF(A565="","",A565-WEEKDAY(A565,2)+1)</f>
        <v/>
      </c>
      <c r="J565" s="20">
        <f>IF(OR(H565="",Parámetros!$G$6=""),"",MAX(0,H565-Parámetros!$G$6))</f>
        <v/>
      </c>
      <c r="K565" s="9" t="n"/>
      <c r="L565" s="9" t="n"/>
    </row>
    <row r="566">
      <c r="A566" s="17" t="n"/>
      <c r="B566" s="9" t="n"/>
      <c r="C566" s="18">
        <f>IF(B566="","",IFERROR(VLOOKUP(B566,Colaboradores!$A$2:$D$101,2,FALSE),"ID no encontrado"))</f>
        <v/>
      </c>
      <c r="D566" s="19" t="n"/>
      <c r="E566" s="19" t="n"/>
      <c r="F566" s="19" t="n"/>
      <c r="G566" s="19" t="n"/>
      <c r="H566" s="20">
        <f>IF(OR(D566="",G566=""),"",ROUND((MOD(G566-D566,1)-IF(OR(E566="",F566=""),0,MOD(F566-E566,1)))*24,2))</f>
        <v/>
      </c>
      <c r="I566" s="21">
        <f>IF(A566="","",A566-WEEKDAY(A566,2)+1)</f>
        <v/>
      </c>
      <c r="J566" s="20">
        <f>IF(OR(H566="",Parámetros!$G$6=""),"",MAX(0,H566-Parámetros!$G$6))</f>
        <v/>
      </c>
      <c r="K566" s="9" t="n"/>
      <c r="L566" s="9" t="n"/>
    </row>
    <row r="567">
      <c r="A567" s="17" t="n"/>
      <c r="B567" s="9" t="n"/>
      <c r="C567" s="18">
        <f>IF(B567="","",IFERROR(VLOOKUP(B567,Colaboradores!$A$2:$D$101,2,FALSE),"ID no encontrado"))</f>
        <v/>
      </c>
      <c r="D567" s="19" t="n"/>
      <c r="E567" s="19" t="n"/>
      <c r="F567" s="19" t="n"/>
      <c r="G567" s="19" t="n"/>
      <c r="H567" s="20">
        <f>IF(OR(D567="",G567=""),"",ROUND((MOD(G567-D567,1)-IF(OR(E567="",F567=""),0,MOD(F567-E567,1)))*24,2))</f>
        <v/>
      </c>
      <c r="I567" s="21">
        <f>IF(A567="","",A567-WEEKDAY(A567,2)+1)</f>
        <v/>
      </c>
      <c r="J567" s="20">
        <f>IF(OR(H567="",Parámetros!$G$6=""),"",MAX(0,H567-Parámetros!$G$6))</f>
        <v/>
      </c>
      <c r="K567" s="9" t="n"/>
      <c r="L567" s="9" t="n"/>
    </row>
    <row r="568">
      <c r="A568" s="17" t="n"/>
      <c r="B568" s="9" t="n"/>
      <c r="C568" s="18">
        <f>IF(B568="","",IFERROR(VLOOKUP(B568,Colaboradores!$A$2:$D$101,2,FALSE),"ID no encontrado"))</f>
        <v/>
      </c>
      <c r="D568" s="19" t="n"/>
      <c r="E568" s="19" t="n"/>
      <c r="F568" s="19" t="n"/>
      <c r="G568" s="19" t="n"/>
      <c r="H568" s="20">
        <f>IF(OR(D568="",G568=""),"",ROUND((MOD(G568-D568,1)-IF(OR(E568="",F568=""),0,MOD(F568-E568,1)))*24,2))</f>
        <v/>
      </c>
      <c r="I568" s="21">
        <f>IF(A568="","",A568-WEEKDAY(A568,2)+1)</f>
        <v/>
      </c>
      <c r="J568" s="20">
        <f>IF(OR(H568="",Parámetros!$G$6=""),"",MAX(0,H568-Parámetros!$G$6))</f>
        <v/>
      </c>
      <c r="K568" s="9" t="n"/>
      <c r="L568" s="9" t="n"/>
    </row>
    <row r="569">
      <c r="A569" s="17" t="n"/>
      <c r="B569" s="9" t="n"/>
      <c r="C569" s="18">
        <f>IF(B569="","",IFERROR(VLOOKUP(B569,Colaboradores!$A$2:$D$101,2,FALSE),"ID no encontrado"))</f>
        <v/>
      </c>
      <c r="D569" s="19" t="n"/>
      <c r="E569" s="19" t="n"/>
      <c r="F569" s="19" t="n"/>
      <c r="G569" s="19" t="n"/>
      <c r="H569" s="20">
        <f>IF(OR(D569="",G569=""),"",ROUND((MOD(G569-D569,1)-IF(OR(E569="",F569=""),0,MOD(F569-E569,1)))*24,2))</f>
        <v/>
      </c>
      <c r="I569" s="21">
        <f>IF(A569="","",A569-WEEKDAY(A569,2)+1)</f>
        <v/>
      </c>
      <c r="J569" s="20">
        <f>IF(OR(H569="",Parámetros!$G$6=""),"",MAX(0,H569-Parámetros!$G$6))</f>
        <v/>
      </c>
      <c r="K569" s="9" t="n"/>
      <c r="L569" s="9" t="n"/>
    </row>
    <row r="570">
      <c r="A570" s="17" t="n"/>
      <c r="B570" s="9" t="n"/>
      <c r="C570" s="18">
        <f>IF(B570="","",IFERROR(VLOOKUP(B570,Colaboradores!$A$2:$D$101,2,FALSE),"ID no encontrado"))</f>
        <v/>
      </c>
      <c r="D570" s="19" t="n"/>
      <c r="E570" s="19" t="n"/>
      <c r="F570" s="19" t="n"/>
      <c r="G570" s="19" t="n"/>
      <c r="H570" s="20">
        <f>IF(OR(D570="",G570=""),"",ROUND((MOD(G570-D570,1)-IF(OR(E570="",F570=""),0,MOD(F570-E570,1)))*24,2))</f>
        <v/>
      </c>
      <c r="I570" s="21">
        <f>IF(A570="","",A570-WEEKDAY(A570,2)+1)</f>
        <v/>
      </c>
      <c r="J570" s="20">
        <f>IF(OR(H570="",Parámetros!$G$6=""),"",MAX(0,H570-Parámetros!$G$6))</f>
        <v/>
      </c>
      <c r="K570" s="9" t="n"/>
      <c r="L570" s="9" t="n"/>
    </row>
    <row r="571">
      <c r="A571" s="17" t="n"/>
      <c r="B571" s="9" t="n"/>
      <c r="C571" s="18">
        <f>IF(B571="","",IFERROR(VLOOKUP(B571,Colaboradores!$A$2:$D$101,2,FALSE),"ID no encontrado"))</f>
        <v/>
      </c>
      <c r="D571" s="19" t="n"/>
      <c r="E571" s="19" t="n"/>
      <c r="F571" s="19" t="n"/>
      <c r="G571" s="19" t="n"/>
      <c r="H571" s="20">
        <f>IF(OR(D571="",G571=""),"",ROUND((MOD(G571-D571,1)-IF(OR(E571="",F571=""),0,MOD(F571-E571,1)))*24,2))</f>
        <v/>
      </c>
      <c r="I571" s="21">
        <f>IF(A571="","",A571-WEEKDAY(A571,2)+1)</f>
        <v/>
      </c>
      <c r="J571" s="20">
        <f>IF(OR(H571="",Parámetros!$G$6=""),"",MAX(0,H571-Parámetros!$G$6))</f>
        <v/>
      </c>
      <c r="K571" s="9" t="n"/>
      <c r="L571" s="9" t="n"/>
    </row>
    <row r="572">
      <c r="A572" s="17" t="n"/>
      <c r="B572" s="9" t="n"/>
      <c r="C572" s="18">
        <f>IF(B572="","",IFERROR(VLOOKUP(B572,Colaboradores!$A$2:$D$101,2,FALSE),"ID no encontrado"))</f>
        <v/>
      </c>
      <c r="D572" s="19" t="n"/>
      <c r="E572" s="19" t="n"/>
      <c r="F572" s="19" t="n"/>
      <c r="G572" s="19" t="n"/>
      <c r="H572" s="20">
        <f>IF(OR(D572="",G572=""),"",ROUND((MOD(G572-D572,1)-IF(OR(E572="",F572=""),0,MOD(F572-E572,1)))*24,2))</f>
        <v/>
      </c>
      <c r="I572" s="21">
        <f>IF(A572="","",A572-WEEKDAY(A572,2)+1)</f>
        <v/>
      </c>
      <c r="J572" s="20">
        <f>IF(OR(H572="",Parámetros!$G$6=""),"",MAX(0,H572-Parámetros!$G$6))</f>
        <v/>
      </c>
      <c r="K572" s="9" t="n"/>
      <c r="L572" s="9" t="n"/>
    </row>
    <row r="573">
      <c r="A573" s="17" t="n"/>
      <c r="B573" s="9" t="n"/>
      <c r="C573" s="18">
        <f>IF(B573="","",IFERROR(VLOOKUP(B573,Colaboradores!$A$2:$D$101,2,FALSE),"ID no encontrado"))</f>
        <v/>
      </c>
      <c r="D573" s="19" t="n"/>
      <c r="E573" s="19" t="n"/>
      <c r="F573" s="19" t="n"/>
      <c r="G573" s="19" t="n"/>
      <c r="H573" s="20">
        <f>IF(OR(D573="",G573=""),"",ROUND((MOD(G573-D573,1)-IF(OR(E573="",F573=""),0,MOD(F573-E573,1)))*24,2))</f>
        <v/>
      </c>
      <c r="I573" s="21">
        <f>IF(A573="","",A573-WEEKDAY(A573,2)+1)</f>
        <v/>
      </c>
      <c r="J573" s="20">
        <f>IF(OR(H573="",Parámetros!$G$6=""),"",MAX(0,H573-Parámetros!$G$6))</f>
        <v/>
      </c>
      <c r="K573" s="9" t="n"/>
      <c r="L573" s="9" t="n"/>
    </row>
    <row r="574">
      <c r="A574" s="17" t="n"/>
      <c r="B574" s="9" t="n"/>
      <c r="C574" s="18">
        <f>IF(B574="","",IFERROR(VLOOKUP(B574,Colaboradores!$A$2:$D$101,2,FALSE),"ID no encontrado"))</f>
        <v/>
      </c>
      <c r="D574" s="19" t="n"/>
      <c r="E574" s="19" t="n"/>
      <c r="F574" s="19" t="n"/>
      <c r="G574" s="19" t="n"/>
      <c r="H574" s="20">
        <f>IF(OR(D574="",G574=""),"",ROUND((MOD(G574-D574,1)-IF(OR(E574="",F574=""),0,MOD(F574-E574,1)))*24,2))</f>
        <v/>
      </c>
      <c r="I574" s="21">
        <f>IF(A574="","",A574-WEEKDAY(A574,2)+1)</f>
        <v/>
      </c>
      <c r="J574" s="20">
        <f>IF(OR(H574="",Parámetros!$G$6=""),"",MAX(0,H574-Parámetros!$G$6))</f>
        <v/>
      </c>
      <c r="K574" s="9" t="n"/>
      <c r="L574" s="9" t="n"/>
    </row>
    <row r="575">
      <c r="A575" s="17" t="n"/>
      <c r="B575" s="9" t="n"/>
      <c r="C575" s="18">
        <f>IF(B575="","",IFERROR(VLOOKUP(B575,Colaboradores!$A$2:$D$101,2,FALSE),"ID no encontrado"))</f>
        <v/>
      </c>
      <c r="D575" s="19" t="n"/>
      <c r="E575" s="19" t="n"/>
      <c r="F575" s="19" t="n"/>
      <c r="G575" s="19" t="n"/>
      <c r="H575" s="20">
        <f>IF(OR(D575="",G575=""),"",ROUND((MOD(G575-D575,1)-IF(OR(E575="",F575=""),0,MOD(F575-E575,1)))*24,2))</f>
        <v/>
      </c>
      <c r="I575" s="21">
        <f>IF(A575="","",A575-WEEKDAY(A575,2)+1)</f>
        <v/>
      </c>
      <c r="J575" s="20">
        <f>IF(OR(H575="",Parámetros!$G$6=""),"",MAX(0,H575-Parámetros!$G$6))</f>
        <v/>
      </c>
      <c r="K575" s="9" t="n"/>
      <c r="L575" s="9" t="n"/>
    </row>
    <row r="576">
      <c r="A576" s="17" t="n"/>
      <c r="B576" s="9" t="n"/>
      <c r="C576" s="18">
        <f>IF(B576="","",IFERROR(VLOOKUP(B576,Colaboradores!$A$2:$D$101,2,FALSE),"ID no encontrado"))</f>
        <v/>
      </c>
      <c r="D576" s="19" t="n"/>
      <c r="E576" s="19" t="n"/>
      <c r="F576" s="19" t="n"/>
      <c r="G576" s="19" t="n"/>
      <c r="H576" s="20">
        <f>IF(OR(D576="",G576=""),"",ROUND((MOD(G576-D576,1)-IF(OR(E576="",F576=""),0,MOD(F576-E576,1)))*24,2))</f>
        <v/>
      </c>
      <c r="I576" s="21">
        <f>IF(A576="","",A576-WEEKDAY(A576,2)+1)</f>
        <v/>
      </c>
      <c r="J576" s="20">
        <f>IF(OR(H576="",Parámetros!$G$6=""),"",MAX(0,H576-Parámetros!$G$6))</f>
        <v/>
      </c>
      <c r="K576" s="9" t="n"/>
      <c r="L576" s="9" t="n"/>
    </row>
    <row r="577">
      <c r="A577" s="17" t="n"/>
      <c r="B577" s="9" t="n"/>
      <c r="C577" s="18">
        <f>IF(B577="","",IFERROR(VLOOKUP(B577,Colaboradores!$A$2:$D$101,2,FALSE),"ID no encontrado"))</f>
        <v/>
      </c>
      <c r="D577" s="19" t="n"/>
      <c r="E577" s="19" t="n"/>
      <c r="F577" s="19" t="n"/>
      <c r="G577" s="19" t="n"/>
      <c r="H577" s="20">
        <f>IF(OR(D577="",G577=""),"",ROUND((MOD(G577-D577,1)-IF(OR(E577="",F577=""),0,MOD(F577-E577,1)))*24,2))</f>
        <v/>
      </c>
      <c r="I577" s="21">
        <f>IF(A577="","",A577-WEEKDAY(A577,2)+1)</f>
        <v/>
      </c>
      <c r="J577" s="20">
        <f>IF(OR(H577="",Parámetros!$G$6=""),"",MAX(0,H577-Parámetros!$G$6))</f>
        <v/>
      </c>
      <c r="K577" s="9" t="n"/>
      <c r="L577" s="9" t="n"/>
    </row>
    <row r="578">
      <c r="A578" s="17" t="n"/>
      <c r="B578" s="9" t="n"/>
      <c r="C578" s="18">
        <f>IF(B578="","",IFERROR(VLOOKUP(B578,Colaboradores!$A$2:$D$101,2,FALSE),"ID no encontrado"))</f>
        <v/>
      </c>
      <c r="D578" s="19" t="n"/>
      <c r="E578" s="19" t="n"/>
      <c r="F578" s="19" t="n"/>
      <c r="G578" s="19" t="n"/>
      <c r="H578" s="20">
        <f>IF(OR(D578="",G578=""),"",ROUND((MOD(G578-D578,1)-IF(OR(E578="",F578=""),0,MOD(F578-E578,1)))*24,2))</f>
        <v/>
      </c>
      <c r="I578" s="21">
        <f>IF(A578="","",A578-WEEKDAY(A578,2)+1)</f>
        <v/>
      </c>
      <c r="J578" s="20">
        <f>IF(OR(H578="",Parámetros!$G$6=""),"",MAX(0,H578-Parámetros!$G$6))</f>
        <v/>
      </c>
      <c r="K578" s="9" t="n"/>
      <c r="L578" s="9" t="n"/>
    </row>
    <row r="579">
      <c r="A579" s="17" t="n"/>
      <c r="B579" s="9" t="n"/>
      <c r="C579" s="18">
        <f>IF(B579="","",IFERROR(VLOOKUP(B579,Colaboradores!$A$2:$D$101,2,FALSE),"ID no encontrado"))</f>
        <v/>
      </c>
      <c r="D579" s="19" t="n"/>
      <c r="E579" s="19" t="n"/>
      <c r="F579" s="19" t="n"/>
      <c r="G579" s="19" t="n"/>
      <c r="H579" s="20">
        <f>IF(OR(D579="",G579=""),"",ROUND((MOD(G579-D579,1)-IF(OR(E579="",F579=""),0,MOD(F579-E579,1)))*24,2))</f>
        <v/>
      </c>
      <c r="I579" s="21">
        <f>IF(A579="","",A579-WEEKDAY(A579,2)+1)</f>
        <v/>
      </c>
      <c r="J579" s="20">
        <f>IF(OR(H579="",Parámetros!$G$6=""),"",MAX(0,H579-Parámetros!$G$6))</f>
        <v/>
      </c>
      <c r="K579" s="9" t="n"/>
      <c r="L579" s="9" t="n"/>
    </row>
    <row r="580">
      <c r="A580" s="17" t="n"/>
      <c r="B580" s="9" t="n"/>
      <c r="C580" s="18">
        <f>IF(B580="","",IFERROR(VLOOKUP(B580,Colaboradores!$A$2:$D$101,2,FALSE),"ID no encontrado"))</f>
        <v/>
      </c>
      <c r="D580" s="19" t="n"/>
      <c r="E580" s="19" t="n"/>
      <c r="F580" s="19" t="n"/>
      <c r="G580" s="19" t="n"/>
      <c r="H580" s="20">
        <f>IF(OR(D580="",G580=""),"",ROUND((MOD(G580-D580,1)-IF(OR(E580="",F580=""),0,MOD(F580-E580,1)))*24,2))</f>
        <v/>
      </c>
      <c r="I580" s="21">
        <f>IF(A580="","",A580-WEEKDAY(A580,2)+1)</f>
        <v/>
      </c>
      <c r="J580" s="20">
        <f>IF(OR(H580="",Parámetros!$G$6=""),"",MAX(0,H580-Parámetros!$G$6))</f>
        <v/>
      </c>
      <c r="K580" s="9" t="n"/>
      <c r="L580" s="9" t="n"/>
    </row>
    <row r="581">
      <c r="A581" s="17" t="n"/>
      <c r="B581" s="9" t="n"/>
      <c r="C581" s="18">
        <f>IF(B581="","",IFERROR(VLOOKUP(B581,Colaboradores!$A$2:$D$101,2,FALSE),"ID no encontrado"))</f>
        <v/>
      </c>
      <c r="D581" s="19" t="n"/>
      <c r="E581" s="19" t="n"/>
      <c r="F581" s="19" t="n"/>
      <c r="G581" s="19" t="n"/>
      <c r="H581" s="20">
        <f>IF(OR(D581="",G581=""),"",ROUND((MOD(G581-D581,1)-IF(OR(E581="",F581=""),0,MOD(F581-E581,1)))*24,2))</f>
        <v/>
      </c>
      <c r="I581" s="21">
        <f>IF(A581="","",A581-WEEKDAY(A581,2)+1)</f>
        <v/>
      </c>
      <c r="J581" s="20">
        <f>IF(OR(H581="",Parámetros!$G$6=""),"",MAX(0,H581-Parámetros!$G$6))</f>
        <v/>
      </c>
      <c r="K581" s="9" t="n"/>
      <c r="L581" s="9" t="n"/>
    </row>
    <row r="582">
      <c r="A582" s="17" t="n"/>
      <c r="B582" s="9" t="n"/>
      <c r="C582" s="18">
        <f>IF(B582="","",IFERROR(VLOOKUP(B582,Colaboradores!$A$2:$D$101,2,FALSE),"ID no encontrado"))</f>
        <v/>
      </c>
      <c r="D582" s="19" t="n"/>
      <c r="E582" s="19" t="n"/>
      <c r="F582" s="19" t="n"/>
      <c r="G582" s="19" t="n"/>
      <c r="H582" s="20">
        <f>IF(OR(D582="",G582=""),"",ROUND((MOD(G582-D582,1)-IF(OR(E582="",F582=""),0,MOD(F582-E582,1)))*24,2))</f>
        <v/>
      </c>
      <c r="I582" s="21">
        <f>IF(A582="","",A582-WEEKDAY(A582,2)+1)</f>
        <v/>
      </c>
      <c r="J582" s="20">
        <f>IF(OR(H582="",Parámetros!$G$6=""),"",MAX(0,H582-Parámetros!$G$6))</f>
        <v/>
      </c>
      <c r="K582" s="9" t="n"/>
      <c r="L582" s="9" t="n"/>
    </row>
    <row r="583">
      <c r="A583" s="17" t="n"/>
      <c r="B583" s="9" t="n"/>
      <c r="C583" s="18">
        <f>IF(B583="","",IFERROR(VLOOKUP(B583,Colaboradores!$A$2:$D$101,2,FALSE),"ID no encontrado"))</f>
        <v/>
      </c>
      <c r="D583" s="19" t="n"/>
      <c r="E583" s="19" t="n"/>
      <c r="F583" s="19" t="n"/>
      <c r="G583" s="19" t="n"/>
      <c r="H583" s="20">
        <f>IF(OR(D583="",G583=""),"",ROUND((MOD(G583-D583,1)-IF(OR(E583="",F583=""),0,MOD(F583-E583,1)))*24,2))</f>
        <v/>
      </c>
      <c r="I583" s="21">
        <f>IF(A583="","",A583-WEEKDAY(A583,2)+1)</f>
        <v/>
      </c>
      <c r="J583" s="20">
        <f>IF(OR(H583="",Parámetros!$G$6=""),"",MAX(0,H583-Parámetros!$G$6))</f>
        <v/>
      </c>
      <c r="K583" s="9" t="n"/>
      <c r="L583" s="9" t="n"/>
    </row>
    <row r="584">
      <c r="A584" s="17" t="n"/>
      <c r="B584" s="9" t="n"/>
      <c r="C584" s="18">
        <f>IF(B584="","",IFERROR(VLOOKUP(B584,Colaboradores!$A$2:$D$101,2,FALSE),"ID no encontrado"))</f>
        <v/>
      </c>
      <c r="D584" s="19" t="n"/>
      <c r="E584" s="19" t="n"/>
      <c r="F584" s="19" t="n"/>
      <c r="G584" s="19" t="n"/>
      <c r="H584" s="20">
        <f>IF(OR(D584="",G584=""),"",ROUND((MOD(G584-D584,1)-IF(OR(E584="",F584=""),0,MOD(F584-E584,1)))*24,2))</f>
        <v/>
      </c>
      <c r="I584" s="21">
        <f>IF(A584="","",A584-WEEKDAY(A584,2)+1)</f>
        <v/>
      </c>
      <c r="J584" s="20">
        <f>IF(OR(H584="",Parámetros!$G$6=""),"",MAX(0,H584-Parámetros!$G$6))</f>
        <v/>
      </c>
      <c r="K584" s="9" t="n"/>
      <c r="L584" s="9" t="n"/>
    </row>
    <row r="585">
      <c r="A585" s="17" t="n"/>
      <c r="B585" s="9" t="n"/>
      <c r="C585" s="18">
        <f>IF(B585="","",IFERROR(VLOOKUP(B585,Colaboradores!$A$2:$D$101,2,FALSE),"ID no encontrado"))</f>
        <v/>
      </c>
      <c r="D585" s="19" t="n"/>
      <c r="E585" s="19" t="n"/>
      <c r="F585" s="19" t="n"/>
      <c r="G585" s="19" t="n"/>
      <c r="H585" s="20">
        <f>IF(OR(D585="",G585=""),"",ROUND((MOD(G585-D585,1)-IF(OR(E585="",F585=""),0,MOD(F585-E585,1)))*24,2))</f>
        <v/>
      </c>
      <c r="I585" s="21">
        <f>IF(A585="","",A585-WEEKDAY(A585,2)+1)</f>
        <v/>
      </c>
      <c r="J585" s="20">
        <f>IF(OR(H585="",Parámetros!$G$6=""),"",MAX(0,H585-Parámetros!$G$6))</f>
        <v/>
      </c>
      <c r="K585" s="9" t="n"/>
      <c r="L585" s="9" t="n"/>
    </row>
    <row r="586">
      <c r="A586" s="17" t="n"/>
      <c r="B586" s="9" t="n"/>
      <c r="C586" s="18">
        <f>IF(B586="","",IFERROR(VLOOKUP(B586,Colaboradores!$A$2:$D$101,2,FALSE),"ID no encontrado"))</f>
        <v/>
      </c>
      <c r="D586" s="19" t="n"/>
      <c r="E586" s="19" t="n"/>
      <c r="F586" s="19" t="n"/>
      <c r="G586" s="19" t="n"/>
      <c r="H586" s="20">
        <f>IF(OR(D586="",G586=""),"",ROUND((MOD(G586-D586,1)-IF(OR(E586="",F586=""),0,MOD(F586-E586,1)))*24,2))</f>
        <v/>
      </c>
      <c r="I586" s="21">
        <f>IF(A586="","",A586-WEEKDAY(A586,2)+1)</f>
        <v/>
      </c>
      <c r="J586" s="20">
        <f>IF(OR(H586="",Parámetros!$G$6=""),"",MAX(0,H586-Parámetros!$G$6))</f>
        <v/>
      </c>
      <c r="K586" s="9" t="n"/>
      <c r="L586" s="9" t="n"/>
    </row>
    <row r="587">
      <c r="A587" s="17" t="n"/>
      <c r="B587" s="9" t="n"/>
      <c r="C587" s="18">
        <f>IF(B587="","",IFERROR(VLOOKUP(B587,Colaboradores!$A$2:$D$101,2,FALSE),"ID no encontrado"))</f>
        <v/>
      </c>
      <c r="D587" s="19" t="n"/>
      <c r="E587" s="19" t="n"/>
      <c r="F587" s="19" t="n"/>
      <c r="G587" s="19" t="n"/>
      <c r="H587" s="20">
        <f>IF(OR(D587="",G587=""),"",ROUND((MOD(G587-D587,1)-IF(OR(E587="",F587=""),0,MOD(F587-E587,1)))*24,2))</f>
        <v/>
      </c>
      <c r="I587" s="21">
        <f>IF(A587="","",A587-WEEKDAY(A587,2)+1)</f>
        <v/>
      </c>
      <c r="J587" s="20">
        <f>IF(OR(H587="",Parámetros!$G$6=""),"",MAX(0,H587-Parámetros!$G$6))</f>
        <v/>
      </c>
      <c r="K587" s="9" t="n"/>
      <c r="L587" s="9" t="n"/>
    </row>
    <row r="588">
      <c r="A588" s="17" t="n"/>
      <c r="B588" s="9" t="n"/>
      <c r="C588" s="18">
        <f>IF(B588="","",IFERROR(VLOOKUP(B588,Colaboradores!$A$2:$D$101,2,FALSE),"ID no encontrado"))</f>
        <v/>
      </c>
      <c r="D588" s="19" t="n"/>
      <c r="E588" s="19" t="n"/>
      <c r="F588" s="19" t="n"/>
      <c r="G588" s="19" t="n"/>
      <c r="H588" s="20">
        <f>IF(OR(D588="",G588=""),"",ROUND((MOD(G588-D588,1)-IF(OR(E588="",F588=""),0,MOD(F588-E588,1)))*24,2))</f>
        <v/>
      </c>
      <c r="I588" s="21">
        <f>IF(A588="","",A588-WEEKDAY(A588,2)+1)</f>
        <v/>
      </c>
      <c r="J588" s="20">
        <f>IF(OR(H588="",Parámetros!$G$6=""),"",MAX(0,H588-Parámetros!$G$6))</f>
        <v/>
      </c>
      <c r="K588" s="9" t="n"/>
      <c r="L588" s="9" t="n"/>
    </row>
    <row r="589">
      <c r="A589" s="17" t="n"/>
      <c r="B589" s="9" t="n"/>
      <c r="C589" s="18">
        <f>IF(B589="","",IFERROR(VLOOKUP(B589,Colaboradores!$A$2:$D$101,2,FALSE),"ID no encontrado"))</f>
        <v/>
      </c>
      <c r="D589" s="19" t="n"/>
      <c r="E589" s="19" t="n"/>
      <c r="F589" s="19" t="n"/>
      <c r="G589" s="19" t="n"/>
      <c r="H589" s="20">
        <f>IF(OR(D589="",G589=""),"",ROUND((MOD(G589-D589,1)-IF(OR(E589="",F589=""),0,MOD(F589-E589,1)))*24,2))</f>
        <v/>
      </c>
      <c r="I589" s="21">
        <f>IF(A589="","",A589-WEEKDAY(A589,2)+1)</f>
        <v/>
      </c>
      <c r="J589" s="20">
        <f>IF(OR(H589="",Parámetros!$G$6=""),"",MAX(0,H589-Parámetros!$G$6))</f>
        <v/>
      </c>
      <c r="K589" s="9" t="n"/>
      <c r="L589" s="9" t="n"/>
    </row>
    <row r="590">
      <c r="A590" s="17" t="n"/>
      <c r="B590" s="9" t="n"/>
      <c r="C590" s="18">
        <f>IF(B590="","",IFERROR(VLOOKUP(B590,Colaboradores!$A$2:$D$101,2,FALSE),"ID no encontrado"))</f>
        <v/>
      </c>
      <c r="D590" s="19" t="n"/>
      <c r="E590" s="19" t="n"/>
      <c r="F590" s="19" t="n"/>
      <c r="G590" s="19" t="n"/>
      <c r="H590" s="20">
        <f>IF(OR(D590="",G590=""),"",ROUND((MOD(G590-D590,1)-IF(OR(E590="",F590=""),0,MOD(F590-E590,1)))*24,2))</f>
        <v/>
      </c>
      <c r="I590" s="21">
        <f>IF(A590="","",A590-WEEKDAY(A590,2)+1)</f>
        <v/>
      </c>
      <c r="J590" s="20">
        <f>IF(OR(H590="",Parámetros!$G$6=""),"",MAX(0,H590-Parámetros!$G$6))</f>
        <v/>
      </c>
      <c r="K590" s="9" t="n"/>
      <c r="L590" s="9" t="n"/>
    </row>
    <row r="591">
      <c r="A591" s="17" t="n"/>
      <c r="B591" s="9" t="n"/>
      <c r="C591" s="18">
        <f>IF(B591="","",IFERROR(VLOOKUP(B591,Colaboradores!$A$2:$D$101,2,FALSE),"ID no encontrado"))</f>
        <v/>
      </c>
      <c r="D591" s="19" t="n"/>
      <c r="E591" s="19" t="n"/>
      <c r="F591" s="19" t="n"/>
      <c r="G591" s="19" t="n"/>
      <c r="H591" s="20">
        <f>IF(OR(D591="",G591=""),"",ROUND((MOD(G591-D591,1)-IF(OR(E591="",F591=""),0,MOD(F591-E591,1)))*24,2))</f>
        <v/>
      </c>
      <c r="I591" s="21">
        <f>IF(A591="","",A591-WEEKDAY(A591,2)+1)</f>
        <v/>
      </c>
      <c r="J591" s="20">
        <f>IF(OR(H591="",Parámetros!$G$6=""),"",MAX(0,H591-Parámetros!$G$6))</f>
        <v/>
      </c>
      <c r="K591" s="9" t="n"/>
      <c r="L591" s="9" t="n"/>
    </row>
    <row r="592">
      <c r="A592" s="17" t="n"/>
      <c r="B592" s="9" t="n"/>
      <c r="C592" s="18">
        <f>IF(B592="","",IFERROR(VLOOKUP(B592,Colaboradores!$A$2:$D$101,2,FALSE),"ID no encontrado"))</f>
        <v/>
      </c>
      <c r="D592" s="19" t="n"/>
      <c r="E592" s="19" t="n"/>
      <c r="F592" s="19" t="n"/>
      <c r="G592" s="19" t="n"/>
      <c r="H592" s="20">
        <f>IF(OR(D592="",G592=""),"",ROUND((MOD(G592-D592,1)-IF(OR(E592="",F592=""),0,MOD(F592-E592,1)))*24,2))</f>
        <v/>
      </c>
      <c r="I592" s="21">
        <f>IF(A592="","",A592-WEEKDAY(A592,2)+1)</f>
        <v/>
      </c>
      <c r="J592" s="20">
        <f>IF(OR(H592="",Parámetros!$G$6=""),"",MAX(0,H592-Parámetros!$G$6))</f>
        <v/>
      </c>
      <c r="K592" s="9" t="n"/>
      <c r="L592" s="9" t="n"/>
    </row>
    <row r="593">
      <c r="A593" s="17" t="n"/>
      <c r="B593" s="9" t="n"/>
      <c r="C593" s="18">
        <f>IF(B593="","",IFERROR(VLOOKUP(B593,Colaboradores!$A$2:$D$101,2,FALSE),"ID no encontrado"))</f>
        <v/>
      </c>
      <c r="D593" s="19" t="n"/>
      <c r="E593" s="19" t="n"/>
      <c r="F593" s="19" t="n"/>
      <c r="G593" s="19" t="n"/>
      <c r="H593" s="20">
        <f>IF(OR(D593="",G593=""),"",ROUND((MOD(G593-D593,1)-IF(OR(E593="",F593=""),0,MOD(F593-E593,1)))*24,2))</f>
        <v/>
      </c>
      <c r="I593" s="21">
        <f>IF(A593="","",A593-WEEKDAY(A593,2)+1)</f>
        <v/>
      </c>
      <c r="J593" s="20">
        <f>IF(OR(H593="",Parámetros!$G$6=""),"",MAX(0,H593-Parámetros!$G$6))</f>
        <v/>
      </c>
      <c r="K593" s="9" t="n"/>
      <c r="L593" s="9" t="n"/>
    </row>
    <row r="594">
      <c r="A594" s="17" t="n"/>
      <c r="B594" s="9" t="n"/>
      <c r="C594" s="18">
        <f>IF(B594="","",IFERROR(VLOOKUP(B594,Colaboradores!$A$2:$D$101,2,FALSE),"ID no encontrado"))</f>
        <v/>
      </c>
      <c r="D594" s="19" t="n"/>
      <c r="E594" s="19" t="n"/>
      <c r="F594" s="19" t="n"/>
      <c r="G594" s="19" t="n"/>
      <c r="H594" s="20">
        <f>IF(OR(D594="",G594=""),"",ROUND((MOD(G594-D594,1)-IF(OR(E594="",F594=""),0,MOD(F594-E594,1)))*24,2))</f>
        <v/>
      </c>
      <c r="I594" s="21">
        <f>IF(A594="","",A594-WEEKDAY(A594,2)+1)</f>
        <v/>
      </c>
      <c r="J594" s="20">
        <f>IF(OR(H594="",Parámetros!$G$6=""),"",MAX(0,H594-Parámetros!$G$6))</f>
        <v/>
      </c>
      <c r="K594" s="9" t="n"/>
      <c r="L594" s="9" t="n"/>
    </row>
    <row r="595">
      <c r="A595" s="17" t="n"/>
      <c r="B595" s="9" t="n"/>
      <c r="C595" s="18">
        <f>IF(B595="","",IFERROR(VLOOKUP(B595,Colaboradores!$A$2:$D$101,2,FALSE),"ID no encontrado"))</f>
        <v/>
      </c>
      <c r="D595" s="19" t="n"/>
      <c r="E595" s="19" t="n"/>
      <c r="F595" s="19" t="n"/>
      <c r="G595" s="19" t="n"/>
      <c r="H595" s="20">
        <f>IF(OR(D595="",G595=""),"",ROUND((MOD(G595-D595,1)-IF(OR(E595="",F595=""),0,MOD(F595-E595,1)))*24,2))</f>
        <v/>
      </c>
      <c r="I595" s="21">
        <f>IF(A595="","",A595-WEEKDAY(A595,2)+1)</f>
        <v/>
      </c>
      <c r="J595" s="20">
        <f>IF(OR(H595="",Parámetros!$G$6=""),"",MAX(0,H595-Parámetros!$G$6))</f>
        <v/>
      </c>
      <c r="K595" s="9" t="n"/>
      <c r="L595" s="9" t="n"/>
    </row>
    <row r="596">
      <c r="A596" s="17" t="n"/>
      <c r="B596" s="9" t="n"/>
      <c r="C596" s="18">
        <f>IF(B596="","",IFERROR(VLOOKUP(B596,Colaboradores!$A$2:$D$101,2,FALSE),"ID no encontrado"))</f>
        <v/>
      </c>
      <c r="D596" s="19" t="n"/>
      <c r="E596" s="19" t="n"/>
      <c r="F596" s="19" t="n"/>
      <c r="G596" s="19" t="n"/>
      <c r="H596" s="20">
        <f>IF(OR(D596="",G596=""),"",ROUND((MOD(G596-D596,1)-IF(OR(E596="",F596=""),0,MOD(F596-E596,1)))*24,2))</f>
        <v/>
      </c>
      <c r="I596" s="21">
        <f>IF(A596="","",A596-WEEKDAY(A596,2)+1)</f>
        <v/>
      </c>
      <c r="J596" s="20">
        <f>IF(OR(H596="",Parámetros!$G$6=""),"",MAX(0,H596-Parámetros!$G$6))</f>
        <v/>
      </c>
      <c r="K596" s="9" t="n"/>
      <c r="L596" s="9" t="n"/>
    </row>
    <row r="597">
      <c r="A597" s="17" t="n"/>
      <c r="B597" s="9" t="n"/>
      <c r="C597" s="18">
        <f>IF(B597="","",IFERROR(VLOOKUP(B597,Colaboradores!$A$2:$D$101,2,FALSE),"ID no encontrado"))</f>
        <v/>
      </c>
      <c r="D597" s="19" t="n"/>
      <c r="E597" s="19" t="n"/>
      <c r="F597" s="19" t="n"/>
      <c r="G597" s="19" t="n"/>
      <c r="H597" s="20">
        <f>IF(OR(D597="",G597=""),"",ROUND((MOD(G597-D597,1)-IF(OR(E597="",F597=""),0,MOD(F597-E597,1)))*24,2))</f>
        <v/>
      </c>
      <c r="I597" s="21">
        <f>IF(A597="","",A597-WEEKDAY(A597,2)+1)</f>
        <v/>
      </c>
      <c r="J597" s="20">
        <f>IF(OR(H597="",Parámetros!$G$6=""),"",MAX(0,H597-Parámetros!$G$6))</f>
        <v/>
      </c>
      <c r="K597" s="9" t="n"/>
      <c r="L597" s="9" t="n"/>
    </row>
    <row r="598">
      <c r="A598" s="17" t="n"/>
      <c r="B598" s="9" t="n"/>
      <c r="C598" s="18">
        <f>IF(B598="","",IFERROR(VLOOKUP(B598,Colaboradores!$A$2:$D$101,2,FALSE),"ID no encontrado"))</f>
        <v/>
      </c>
      <c r="D598" s="19" t="n"/>
      <c r="E598" s="19" t="n"/>
      <c r="F598" s="19" t="n"/>
      <c r="G598" s="19" t="n"/>
      <c r="H598" s="20">
        <f>IF(OR(D598="",G598=""),"",ROUND((MOD(G598-D598,1)-IF(OR(E598="",F598=""),0,MOD(F598-E598,1)))*24,2))</f>
        <v/>
      </c>
      <c r="I598" s="21">
        <f>IF(A598="","",A598-WEEKDAY(A598,2)+1)</f>
        <v/>
      </c>
      <c r="J598" s="20">
        <f>IF(OR(H598="",Parámetros!$G$6=""),"",MAX(0,H598-Parámetros!$G$6))</f>
        <v/>
      </c>
      <c r="K598" s="9" t="n"/>
      <c r="L598" s="9" t="n"/>
    </row>
    <row r="599">
      <c r="A599" s="17" t="n"/>
      <c r="B599" s="9" t="n"/>
      <c r="C599" s="18">
        <f>IF(B599="","",IFERROR(VLOOKUP(B599,Colaboradores!$A$2:$D$101,2,FALSE),"ID no encontrado"))</f>
        <v/>
      </c>
      <c r="D599" s="19" t="n"/>
      <c r="E599" s="19" t="n"/>
      <c r="F599" s="19" t="n"/>
      <c r="G599" s="19" t="n"/>
      <c r="H599" s="20">
        <f>IF(OR(D599="",G599=""),"",ROUND((MOD(G599-D599,1)-IF(OR(E599="",F599=""),0,MOD(F599-E599,1)))*24,2))</f>
        <v/>
      </c>
      <c r="I599" s="21">
        <f>IF(A599="","",A599-WEEKDAY(A599,2)+1)</f>
        <v/>
      </c>
      <c r="J599" s="20">
        <f>IF(OR(H599="",Parámetros!$G$6=""),"",MAX(0,H599-Parámetros!$G$6))</f>
        <v/>
      </c>
      <c r="K599" s="9" t="n"/>
      <c r="L599" s="9" t="n"/>
    </row>
    <row r="600">
      <c r="A600" s="17" t="n"/>
      <c r="B600" s="9" t="n"/>
      <c r="C600" s="18">
        <f>IF(B600="","",IFERROR(VLOOKUP(B600,Colaboradores!$A$2:$D$101,2,FALSE),"ID no encontrado"))</f>
        <v/>
      </c>
      <c r="D600" s="19" t="n"/>
      <c r="E600" s="19" t="n"/>
      <c r="F600" s="19" t="n"/>
      <c r="G600" s="19" t="n"/>
      <c r="H600" s="20">
        <f>IF(OR(D600="",G600=""),"",ROUND((MOD(G600-D600,1)-IF(OR(E600="",F600=""),0,MOD(F600-E600,1)))*24,2))</f>
        <v/>
      </c>
      <c r="I600" s="21">
        <f>IF(A600="","",A600-WEEKDAY(A600,2)+1)</f>
        <v/>
      </c>
      <c r="J600" s="20">
        <f>IF(OR(H600="",Parámetros!$G$6=""),"",MAX(0,H600-Parámetros!$G$6))</f>
        <v/>
      </c>
      <c r="K600" s="9" t="n"/>
      <c r="L600" s="9" t="n"/>
    </row>
    <row r="601">
      <c r="A601" s="17" t="n"/>
      <c r="B601" s="9" t="n"/>
      <c r="C601" s="18">
        <f>IF(B601="","",IFERROR(VLOOKUP(B601,Colaboradores!$A$2:$D$101,2,FALSE),"ID no encontrado"))</f>
        <v/>
      </c>
      <c r="D601" s="19" t="n"/>
      <c r="E601" s="19" t="n"/>
      <c r="F601" s="19" t="n"/>
      <c r="G601" s="19" t="n"/>
      <c r="H601" s="20">
        <f>IF(OR(D601="",G601=""),"",ROUND((MOD(G601-D601,1)-IF(OR(E601="",F601=""),0,MOD(F601-E601,1)))*24,2))</f>
        <v/>
      </c>
      <c r="I601" s="21">
        <f>IF(A601="","",A601-WEEKDAY(A601,2)+1)</f>
        <v/>
      </c>
      <c r="J601" s="20">
        <f>IF(OR(H601="",Parámetros!$G$6=""),"",MAX(0,H601-Parámetros!$G$6))</f>
        <v/>
      </c>
      <c r="K601" s="9" t="n"/>
      <c r="L601" s="9" t="n"/>
    </row>
    <row r="603">
      <c r="A603" s="14" t="inlineStr">
        <is>
          <t>Hecho por HOLO Humanos – holohumanos.com</t>
        </is>
      </c>
    </row>
  </sheetData>
  <conditionalFormatting sqref="J2:J601">
    <cfRule type="expression" priority="1" dxfId="0">
      <formula>AND(ISNUMBER(J2),J2&gt;0)</formula>
    </cfRule>
  </conditionalFormatting>
  <dataValidations count="3">
    <dataValidation sqref="B2:B601" showDropDown="0" showInputMessage="0" showErrorMessage="0" allowBlank="1" type="list">
      <formula1>=Colaboradores!$A$2:$A$101</formula1>
    </dataValidation>
    <dataValidation sqref="D2:G601" showDropDown="0" showInputMessage="0" showErrorMessage="1" allowBlank="1" error="Escribe la hora en formato hh:mm (ej.: 08:30)." type="time" operator="between">
      <formula1>0</formula1>
      <formula2>0.999988426</formula2>
    </dataValidation>
    <dataValidation sqref="A2:A601" showDropDown="0" showInputMessage="0" showErrorMessage="1" allowBlank="1" error="Escribe una fecha válida (dd/mm/aaaa)." type="date" operator="greaterThan">
      <formula1>36526</formula1>
    </dataValidation>
  </dataValidations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9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1" customWidth="1" min="3" max="3"/>
    <col width="12" customWidth="1" min="4" max="4"/>
    <col width="12" customWidth="1" min="5" max="5"/>
    <col width="14" customWidth="1" min="6" max="6"/>
    <col width="18" customWidth="1" min="7" max="7"/>
    <col width="16" customWidth="1" min="8" max="8"/>
    <col width="18" customWidth="1" min="9" max="9"/>
  </cols>
  <sheetData>
    <row r="1">
      <c r="A1" s="6" t="inlineStr">
        <is>
          <t>Resumen semanal por colaborador</t>
        </is>
      </c>
    </row>
    <row r="3">
      <c r="A3" s="8" t="inlineStr">
        <is>
          <t>Escribe cualquier fecha de la semana:</t>
        </is>
      </c>
      <c r="C3" s="17" t="n">
        <v>46300</v>
      </c>
      <c r="D3" s="22" t="inlineStr">
        <is>
          <t>Semana del lunes:</t>
        </is>
      </c>
      <c r="E3" s="23">
        <f>IF(C3="","",C3-WEEKDAY(C3,2)+1)</f>
        <v/>
      </c>
      <c r="F3" s="22" t="inlineStr">
        <is>
          <t>al domingo:</t>
        </is>
      </c>
      <c r="G3" s="23">
        <f>IF(E3="","",E3+6)</f>
        <v/>
      </c>
    </row>
    <row r="5" ht="60" customHeight="1">
      <c r="A5" s="10" t="inlineStr">
        <is>
          <t>ID</t>
        </is>
      </c>
      <c r="B5" s="10" t="inlineStr">
        <is>
          <t>Nombre</t>
        </is>
      </c>
      <c r="C5" s="10" t="inlineStr">
        <is>
          <t>Días registrados</t>
        </is>
      </c>
      <c r="D5" s="10" t="inlineStr">
        <is>
          <t>Total horas semana</t>
        </is>
      </c>
      <c r="E5" s="10" t="inlineStr">
        <is>
          <t>Jornada pactada (h)</t>
        </is>
      </c>
      <c r="F5" s="10" t="inlineStr">
        <is>
          <t>Horas sobre jornada pactada</t>
        </is>
      </c>
      <c r="G5" s="10" t="inlineStr">
        <is>
          <t>Horas sobre jornada máx. semanal [NORMA LOCAL]</t>
        </is>
      </c>
      <c r="H5" s="10" t="inlineStr">
        <is>
          <t>Horas sobre jornada máx. diaria (suma)</t>
        </is>
      </c>
      <c r="I5" s="10" t="inlineStr">
        <is>
          <t>¿Supera tope semanal de extra? [NORMA LOCAL]</t>
        </is>
      </c>
    </row>
    <row r="6">
      <c r="A6" s="18">
        <f>IF(Colaboradores!A2="","",Colaboradores!A2)</f>
        <v/>
      </c>
      <c r="B6" s="18">
        <f>IF(A6="","",Colaboradores!B2)</f>
        <v/>
      </c>
      <c r="C6" s="18">
        <f>IF(OR(A6="",$E$3=""),"",COUNTIFS('Registro diario'!$B$2:$B$601,A6,'Registro diario'!$I$2:$I$601,$E$3))</f>
        <v/>
      </c>
      <c r="D6" s="20">
        <f>IF(OR(A6="",$E$3=""),"",SUMIFS('Registro diario'!$H$2:$H$601,'Registro diario'!$B$2:$B$601,A6,'Registro diario'!$I$2:$I$601,$E$3))</f>
        <v/>
      </c>
      <c r="E6" s="20">
        <f>IF(OR(A6="",Colaboradores!D2=""),"",Colaboradores!D2)</f>
        <v/>
      </c>
      <c r="F6" s="20">
        <f>IF(OR(D6="",E6=""),"",MAX(0,D6-E6))</f>
        <v/>
      </c>
      <c r="G6" s="20">
        <f>IF(OR(D6="",Parámetros!$G$7=""),"",MAX(0,D6-Parámetros!$G$7))</f>
        <v/>
      </c>
      <c r="H6" s="20">
        <f>IF(OR(A6="",$E$3="",Parámetros!$G$6=""),"",SUMIFS('Registro diario'!$J$2:$J$601,'Registro diario'!$B$2:$B$601,A6,'Registro diario'!$I$2:$I$601,$E$3))</f>
        <v/>
      </c>
      <c r="I6" s="18">
        <f>IF(OR(G6="",Parámetros!$G$8=""),"",IF(G6&gt;Parámetros!$G$8,"SÍ","No"))</f>
        <v/>
      </c>
    </row>
    <row r="7">
      <c r="A7" s="18">
        <f>IF(Colaboradores!A3="","",Colaboradores!A3)</f>
        <v/>
      </c>
      <c r="B7" s="18">
        <f>IF(A7="","",Colaboradores!B3)</f>
        <v/>
      </c>
      <c r="C7" s="18">
        <f>IF(OR(A7="",$E$3=""),"",COUNTIFS('Registro diario'!$B$2:$B$601,A7,'Registro diario'!$I$2:$I$601,$E$3))</f>
        <v/>
      </c>
      <c r="D7" s="20">
        <f>IF(OR(A7="",$E$3=""),"",SUMIFS('Registro diario'!$H$2:$H$601,'Registro diario'!$B$2:$B$601,A7,'Registro diario'!$I$2:$I$601,$E$3))</f>
        <v/>
      </c>
      <c r="E7" s="20">
        <f>IF(OR(A7="",Colaboradores!D3=""),"",Colaboradores!D3)</f>
        <v/>
      </c>
      <c r="F7" s="20">
        <f>IF(OR(D7="",E7=""),"",MAX(0,D7-E7))</f>
        <v/>
      </c>
      <c r="G7" s="20">
        <f>IF(OR(D7="",Parámetros!$G$7=""),"",MAX(0,D7-Parámetros!$G$7))</f>
        <v/>
      </c>
      <c r="H7" s="20">
        <f>IF(OR(A7="",$E$3="",Parámetros!$G$6=""),"",SUMIFS('Registro diario'!$J$2:$J$601,'Registro diario'!$B$2:$B$601,A7,'Registro diario'!$I$2:$I$601,$E$3))</f>
        <v/>
      </c>
      <c r="I7" s="18">
        <f>IF(OR(G7="",Parámetros!$G$8=""),"",IF(G7&gt;Parámetros!$G$8,"SÍ","No"))</f>
        <v/>
      </c>
    </row>
    <row r="8">
      <c r="A8" s="18">
        <f>IF(Colaboradores!A4="","",Colaboradores!A4)</f>
        <v/>
      </c>
      <c r="B8" s="18">
        <f>IF(A8="","",Colaboradores!B4)</f>
        <v/>
      </c>
      <c r="C8" s="18">
        <f>IF(OR(A8="",$E$3=""),"",COUNTIFS('Registro diario'!$B$2:$B$601,A8,'Registro diario'!$I$2:$I$601,$E$3))</f>
        <v/>
      </c>
      <c r="D8" s="20">
        <f>IF(OR(A8="",$E$3=""),"",SUMIFS('Registro diario'!$H$2:$H$601,'Registro diario'!$B$2:$B$601,A8,'Registro diario'!$I$2:$I$601,$E$3))</f>
        <v/>
      </c>
      <c r="E8" s="20">
        <f>IF(OR(A8="",Colaboradores!D4=""),"",Colaboradores!D4)</f>
        <v/>
      </c>
      <c r="F8" s="20">
        <f>IF(OR(D8="",E8=""),"",MAX(0,D8-E8))</f>
        <v/>
      </c>
      <c r="G8" s="20">
        <f>IF(OR(D8="",Parámetros!$G$7=""),"",MAX(0,D8-Parámetros!$G$7))</f>
        <v/>
      </c>
      <c r="H8" s="20">
        <f>IF(OR(A8="",$E$3="",Parámetros!$G$6=""),"",SUMIFS('Registro diario'!$J$2:$J$601,'Registro diario'!$B$2:$B$601,A8,'Registro diario'!$I$2:$I$601,$E$3))</f>
        <v/>
      </c>
      <c r="I8" s="18">
        <f>IF(OR(G8="",Parámetros!$G$8=""),"",IF(G8&gt;Parámetros!$G$8,"SÍ","No"))</f>
        <v/>
      </c>
    </row>
    <row r="9">
      <c r="A9" s="18">
        <f>IF(Colaboradores!A5="","",Colaboradores!A5)</f>
        <v/>
      </c>
      <c r="B9" s="18">
        <f>IF(A9="","",Colaboradores!B5)</f>
        <v/>
      </c>
      <c r="C9" s="18">
        <f>IF(OR(A9="",$E$3=""),"",COUNTIFS('Registro diario'!$B$2:$B$601,A9,'Registro diario'!$I$2:$I$601,$E$3))</f>
        <v/>
      </c>
      <c r="D9" s="20">
        <f>IF(OR(A9="",$E$3=""),"",SUMIFS('Registro diario'!$H$2:$H$601,'Registro diario'!$B$2:$B$601,A9,'Registro diario'!$I$2:$I$601,$E$3))</f>
        <v/>
      </c>
      <c r="E9" s="20">
        <f>IF(OR(A9="",Colaboradores!D5=""),"",Colaboradores!D5)</f>
        <v/>
      </c>
      <c r="F9" s="20">
        <f>IF(OR(D9="",E9=""),"",MAX(0,D9-E9))</f>
        <v/>
      </c>
      <c r="G9" s="20">
        <f>IF(OR(D9="",Parámetros!$G$7=""),"",MAX(0,D9-Parámetros!$G$7))</f>
        <v/>
      </c>
      <c r="H9" s="20">
        <f>IF(OR(A9="",$E$3="",Parámetros!$G$6=""),"",SUMIFS('Registro diario'!$J$2:$J$601,'Registro diario'!$B$2:$B$601,A9,'Registro diario'!$I$2:$I$601,$E$3))</f>
        <v/>
      </c>
      <c r="I9" s="18">
        <f>IF(OR(G9="",Parámetros!$G$8=""),"",IF(G9&gt;Parámetros!$G$8,"SÍ","No"))</f>
        <v/>
      </c>
    </row>
    <row r="10">
      <c r="A10" s="18">
        <f>IF(Colaboradores!A6="","",Colaboradores!A6)</f>
        <v/>
      </c>
      <c r="B10" s="18">
        <f>IF(A10="","",Colaboradores!B6)</f>
        <v/>
      </c>
      <c r="C10" s="18">
        <f>IF(OR(A10="",$E$3=""),"",COUNTIFS('Registro diario'!$B$2:$B$601,A10,'Registro diario'!$I$2:$I$601,$E$3))</f>
        <v/>
      </c>
      <c r="D10" s="20">
        <f>IF(OR(A10="",$E$3=""),"",SUMIFS('Registro diario'!$H$2:$H$601,'Registro diario'!$B$2:$B$601,A10,'Registro diario'!$I$2:$I$601,$E$3))</f>
        <v/>
      </c>
      <c r="E10" s="20">
        <f>IF(OR(A10="",Colaboradores!D6=""),"",Colaboradores!D6)</f>
        <v/>
      </c>
      <c r="F10" s="20">
        <f>IF(OR(D10="",E10=""),"",MAX(0,D10-E10))</f>
        <v/>
      </c>
      <c r="G10" s="20">
        <f>IF(OR(D10="",Parámetros!$G$7=""),"",MAX(0,D10-Parámetros!$G$7))</f>
        <v/>
      </c>
      <c r="H10" s="20">
        <f>IF(OR(A10="",$E$3="",Parámetros!$G$6=""),"",SUMIFS('Registro diario'!$J$2:$J$601,'Registro diario'!$B$2:$B$601,A10,'Registro diario'!$I$2:$I$601,$E$3))</f>
        <v/>
      </c>
      <c r="I10" s="18">
        <f>IF(OR(G10="",Parámetros!$G$8=""),"",IF(G10&gt;Parámetros!$G$8,"SÍ","No"))</f>
        <v/>
      </c>
    </row>
    <row r="11">
      <c r="A11" s="18">
        <f>IF(Colaboradores!A7="","",Colaboradores!A7)</f>
        <v/>
      </c>
      <c r="B11" s="18">
        <f>IF(A11="","",Colaboradores!B7)</f>
        <v/>
      </c>
      <c r="C11" s="18">
        <f>IF(OR(A11="",$E$3=""),"",COUNTIFS('Registro diario'!$B$2:$B$601,A11,'Registro diario'!$I$2:$I$601,$E$3))</f>
        <v/>
      </c>
      <c r="D11" s="20">
        <f>IF(OR(A11="",$E$3=""),"",SUMIFS('Registro diario'!$H$2:$H$601,'Registro diario'!$B$2:$B$601,A11,'Registro diario'!$I$2:$I$601,$E$3))</f>
        <v/>
      </c>
      <c r="E11" s="20">
        <f>IF(OR(A11="",Colaboradores!D7=""),"",Colaboradores!D7)</f>
        <v/>
      </c>
      <c r="F11" s="20">
        <f>IF(OR(D11="",E11=""),"",MAX(0,D11-E11))</f>
        <v/>
      </c>
      <c r="G11" s="20">
        <f>IF(OR(D11="",Parámetros!$G$7=""),"",MAX(0,D11-Parámetros!$G$7))</f>
        <v/>
      </c>
      <c r="H11" s="20">
        <f>IF(OR(A11="",$E$3="",Parámetros!$G$6=""),"",SUMIFS('Registro diario'!$J$2:$J$601,'Registro diario'!$B$2:$B$601,A11,'Registro diario'!$I$2:$I$601,$E$3))</f>
        <v/>
      </c>
      <c r="I11" s="18">
        <f>IF(OR(G11="",Parámetros!$G$8=""),"",IF(G11&gt;Parámetros!$G$8,"SÍ","No"))</f>
        <v/>
      </c>
    </row>
    <row r="12">
      <c r="A12" s="18">
        <f>IF(Colaboradores!A8="","",Colaboradores!A8)</f>
        <v/>
      </c>
      <c r="B12" s="18">
        <f>IF(A12="","",Colaboradores!B8)</f>
        <v/>
      </c>
      <c r="C12" s="18">
        <f>IF(OR(A12="",$E$3=""),"",COUNTIFS('Registro diario'!$B$2:$B$601,A12,'Registro diario'!$I$2:$I$601,$E$3))</f>
        <v/>
      </c>
      <c r="D12" s="20">
        <f>IF(OR(A12="",$E$3=""),"",SUMIFS('Registro diario'!$H$2:$H$601,'Registro diario'!$B$2:$B$601,A12,'Registro diario'!$I$2:$I$601,$E$3))</f>
        <v/>
      </c>
      <c r="E12" s="20">
        <f>IF(OR(A12="",Colaboradores!D8=""),"",Colaboradores!D8)</f>
        <v/>
      </c>
      <c r="F12" s="20">
        <f>IF(OR(D12="",E12=""),"",MAX(0,D12-E12))</f>
        <v/>
      </c>
      <c r="G12" s="20">
        <f>IF(OR(D12="",Parámetros!$G$7=""),"",MAX(0,D12-Parámetros!$G$7))</f>
        <v/>
      </c>
      <c r="H12" s="20">
        <f>IF(OR(A12="",$E$3="",Parámetros!$G$6=""),"",SUMIFS('Registro diario'!$J$2:$J$601,'Registro diario'!$B$2:$B$601,A12,'Registro diario'!$I$2:$I$601,$E$3))</f>
        <v/>
      </c>
      <c r="I12" s="18">
        <f>IF(OR(G12="",Parámetros!$G$8=""),"",IF(G12&gt;Parámetros!$G$8,"SÍ","No"))</f>
        <v/>
      </c>
    </row>
    <row r="13">
      <c r="A13" s="18">
        <f>IF(Colaboradores!A9="","",Colaboradores!A9)</f>
        <v/>
      </c>
      <c r="B13" s="18">
        <f>IF(A13="","",Colaboradores!B9)</f>
        <v/>
      </c>
      <c r="C13" s="18">
        <f>IF(OR(A13="",$E$3=""),"",COUNTIFS('Registro diario'!$B$2:$B$601,A13,'Registro diario'!$I$2:$I$601,$E$3))</f>
        <v/>
      </c>
      <c r="D13" s="20">
        <f>IF(OR(A13="",$E$3=""),"",SUMIFS('Registro diario'!$H$2:$H$601,'Registro diario'!$B$2:$B$601,A13,'Registro diario'!$I$2:$I$601,$E$3))</f>
        <v/>
      </c>
      <c r="E13" s="20">
        <f>IF(OR(A13="",Colaboradores!D9=""),"",Colaboradores!D9)</f>
        <v/>
      </c>
      <c r="F13" s="20">
        <f>IF(OR(D13="",E13=""),"",MAX(0,D13-E13))</f>
        <v/>
      </c>
      <c r="G13" s="20">
        <f>IF(OR(D13="",Parámetros!$G$7=""),"",MAX(0,D13-Parámetros!$G$7))</f>
        <v/>
      </c>
      <c r="H13" s="20">
        <f>IF(OR(A13="",$E$3="",Parámetros!$G$6=""),"",SUMIFS('Registro diario'!$J$2:$J$601,'Registro diario'!$B$2:$B$601,A13,'Registro diario'!$I$2:$I$601,$E$3))</f>
        <v/>
      </c>
      <c r="I13" s="18">
        <f>IF(OR(G13="",Parámetros!$G$8=""),"",IF(G13&gt;Parámetros!$G$8,"SÍ","No"))</f>
        <v/>
      </c>
    </row>
    <row r="14">
      <c r="A14" s="18">
        <f>IF(Colaboradores!A10="","",Colaboradores!A10)</f>
        <v/>
      </c>
      <c r="B14" s="18">
        <f>IF(A14="","",Colaboradores!B10)</f>
        <v/>
      </c>
      <c r="C14" s="18">
        <f>IF(OR(A14="",$E$3=""),"",COUNTIFS('Registro diario'!$B$2:$B$601,A14,'Registro diario'!$I$2:$I$601,$E$3))</f>
        <v/>
      </c>
      <c r="D14" s="20">
        <f>IF(OR(A14="",$E$3=""),"",SUMIFS('Registro diario'!$H$2:$H$601,'Registro diario'!$B$2:$B$601,A14,'Registro diario'!$I$2:$I$601,$E$3))</f>
        <v/>
      </c>
      <c r="E14" s="20">
        <f>IF(OR(A14="",Colaboradores!D10=""),"",Colaboradores!D10)</f>
        <v/>
      </c>
      <c r="F14" s="20">
        <f>IF(OR(D14="",E14=""),"",MAX(0,D14-E14))</f>
        <v/>
      </c>
      <c r="G14" s="20">
        <f>IF(OR(D14="",Parámetros!$G$7=""),"",MAX(0,D14-Parámetros!$G$7))</f>
        <v/>
      </c>
      <c r="H14" s="20">
        <f>IF(OR(A14="",$E$3="",Parámetros!$G$6=""),"",SUMIFS('Registro diario'!$J$2:$J$601,'Registro diario'!$B$2:$B$601,A14,'Registro diario'!$I$2:$I$601,$E$3))</f>
        <v/>
      </c>
      <c r="I14" s="18">
        <f>IF(OR(G14="",Parámetros!$G$8=""),"",IF(G14&gt;Parámetros!$G$8,"SÍ","No"))</f>
        <v/>
      </c>
    </row>
    <row r="15">
      <c r="A15" s="18">
        <f>IF(Colaboradores!A11="","",Colaboradores!A11)</f>
        <v/>
      </c>
      <c r="B15" s="18">
        <f>IF(A15="","",Colaboradores!B11)</f>
        <v/>
      </c>
      <c r="C15" s="18">
        <f>IF(OR(A15="",$E$3=""),"",COUNTIFS('Registro diario'!$B$2:$B$601,A15,'Registro diario'!$I$2:$I$601,$E$3))</f>
        <v/>
      </c>
      <c r="D15" s="20">
        <f>IF(OR(A15="",$E$3=""),"",SUMIFS('Registro diario'!$H$2:$H$601,'Registro diario'!$B$2:$B$601,A15,'Registro diario'!$I$2:$I$601,$E$3))</f>
        <v/>
      </c>
      <c r="E15" s="20">
        <f>IF(OR(A15="",Colaboradores!D11=""),"",Colaboradores!D11)</f>
        <v/>
      </c>
      <c r="F15" s="20">
        <f>IF(OR(D15="",E15=""),"",MAX(0,D15-E15))</f>
        <v/>
      </c>
      <c r="G15" s="20">
        <f>IF(OR(D15="",Parámetros!$G$7=""),"",MAX(0,D15-Parámetros!$G$7))</f>
        <v/>
      </c>
      <c r="H15" s="20">
        <f>IF(OR(A15="",$E$3="",Parámetros!$G$6=""),"",SUMIFS('Registro diario'!$J$2:$J$601,'Registro diario'!$B$2:$B$601,A15,'Registro diario'!$I$2:$I$601,$E$3))</f>
        <v/>
      </c>
      <c r="I15" s="18">
        <f>IF(OR(G15="",Parámetros!$G$8=""),"",IF(G15&gt;Parámetros!$G$8,"SÍ","No"))</f>
        <v/>
      </c>
    </row>
    <row r="16">
      <c r="A16" s="18">
        <f>IF(Colaboradores!A12="","",Colaboradores!A12)</f>
        <v/>
      </c>
      <c r="B16" s="18">
        <f>IF(A16="","",Colaboradores!B12)</f>
        <v/>
      </c>
      <c r="C16" s="18">
        <f>IF(OR(A16="",$E$3=""),"",COUNTIFS('Registro diario'!$B$2:$B$601,A16,'Registro diario'!$I$2:$I$601,$E$3))</f>
        <v/>
      </c>
      <c r="D16" s="20">
        <f>IF(OR(A16="",$E$3=""),"",SUMIFS('Registro diario'!$H$2:$H$601,'Registro diario'!$B$2:$B$601,A16,'Registro diario'!$I$2:$I$601,$E$3))</f>
        <v/>
      </c>
      <c r="E16" s="20">
        <f>IF(OR(A16="",Colaboradores!D12=""),"",Colaboradores!D12)</f>
        <v/>
      </c>
      <c r="F16" s="20">
        <f>IF(OR(D16="",E16=""),"",MAX(0,D16-E16))</f>
        <v/>
      </c>
      <c r="G16" s="20">
        <f>IF(OR(D16="",Parámetros!$G$7=""),"",MAX(0,D16-Parámetros!$G$7))</f>
        <v/>
      </c>
      <c r="H16" s="20">
        <f>IF(OR(A16="",$E$3="",Parámetros!$G$6=""),"",SUMIFS('Registro diario'!$J$2:$J$601,'Registro diario'!$B$2:$B$601,A16,'Registro diario'!$I$2:$I$601,$E$3))</f>
        <v/>
      </c>
      <c r="I16" s="18">
        <f>IF(OR(G16="",Parámetros!$G$8=""),"",IF(G16&gt;Parámetros!$G$8,"SÍ","No"))</f>
        <v/>
      </c>
    </row>
    <row r="17">
      <c r="A17" s="18">
        <f>IF(Colaboradores!A13="","",Colaboradores!A13)</f>
        <v/>
      </c>
      <c r="B17" s="18">
        <f>IF(A17="","",Colaboradores!B13)</f>
        <v/>
      </c>
      <c r="C17" s="18">
        <f>IF(OR(A17="",$E$3=""),"",COUNTIFS('Registro diario'!$B$2:$B$601,A17,'Registro diario'!$I$2:$I$601,$E$3))</f>
        <v/>
      </c>
      <c r="D17" s="20">
        <f>IF(OR(A17="",$E$3=""),"",SUMIFS('Registro diario'!$H$2:$H$601,'Registro diario'!$B$2:$B$601,A17,'Registro diario'!$I$2:$I$601,$E$3))</f>
        <v/>
      </c>
      <c r="E17" s="20">
        <f>IF(OR(A17="",Colaboradores!D13=""),"",Colaboradores!D13)</f>
        <v/>
      </c>
      <c r="F17" s="20">
        <f>IF(OR(D17="",E17=""),"",MAX(0,D17-E17))</f>
        <v/>
      </c>
      <c r="G17" s="20">
        <f>IF(OR(D17="",Parámetros!$G$7=""),"",MAX(0,D17-Parámetros!$G$7))</f>
        <v/>
      </c>
      <c r="H17" s="20">
        <f>IF(OR(A17="",$E$3="",Parámetros!$G$6=""),"",SUMIFS('Registro diario'!$J$2:$J$601,'Registro diario'!$B$2:$B$601,A17,'Registro diario'!$I$2:$I$601,$E$3))</f>
        <v/>
      </c>
      <c r="I17" s="18">
        <f>IF(OR(G17="",Parámetros!$G$8=""),"",IF(G17&gt;Parámetros!$G$8,"SÍ","No"))</f>
        <v/>
      </c>
    </row>
    <row r="18">
      <c r="A18" s="18">
        <f>IF(Colaboradores!A14="","",Colaboradores!A14)</f>
        <v/>
      </c>
      <c r="B18" s="18">
        <f>IF(A18="","",Colaboradores!B14)</f>
        <v/>
      </c>
      <c r="C18" s="18">
        <f>IF(OR(A18="",$E$3=""),"",COUNTIFS('Registro diario'!$B$2:$B$601,A18,'Registro diario'!$I$2:$I$601,$E$3))</f>
        <v/>
      </c>
      <c r="D18" s="20">
        <f>IF(OR(A18="",$E$3=""),"",SUMIFS('Registro diario'!$H$2:$H$601,'Registro diario'!$B$2:$B$601,A18,'Registro diario'!$I$2:$I$601,$E$3))</f>
        <v/>
      </c>
      <c r="E18" s="20">
        <f>IF(OR(A18="",Colaboradores!D14=""),"",Colaboradores!D14)</f>
        <v/>
      </c>
      <c r="F18" s="20">
        <f>IF(OR(D18="",E18=""),"",MAX(0,D18-E18))</f>
        <v/>
      </c>
      <c r="G18" s="20">
        <f>IF(OR(D18="",Parámetros!$G$7=""),"",MAX(0,D18-Parámetros!$G$7))</f>
        <v/>
      </c>
      <c r="H18" s="20">
        <f>IF(OR(A18="",$E$3="",Parámetros!$G$6=""),"",SUMIFS('Registro diario'!$J$2:$J$601,'Registro diario'!$B$2:$B$601,A18,'Registro diario'!$I$2:$I$601,$E$3))</f>
        <v/>
      </c>
      <c r="I18" s="18">
        <f>IF(OR(G18="",Parámetros!$G$8=""),"",IF(G18&gt;Parámetros!$G$8,"SÍ","No"))</f>
        <v/>
      </c>
    </row>
    <row r="19">
      <c r="A19" s="18">
        <f>IF(Colaboradores!A15="","",Colaboradores!A15)</f>
        <v/>
      </c>
      <c r="B19" s="18">
        <f>IF(A19="","",Colaboradores!B15)</f>
        <v/>
      </c>
      <c r="C19" s="18">
        <f>IF(OR(A19="",$E$3=""),"",COUNTIFS('Registro diario'!$B$2:$B$601,A19,'Registro diario'!$I$2:$I$601,$E$3))</f>
        <v/>
      </c>
      <c r="D19" s="20">
        <f>IF(OR(A19="",$E$3=""),"",SUMIFS('Registro diario'!$H$2:$H$601,'Registro diario'!$B$2:$B$601,A19,'Registro diario'!$I$2:$I$601,$E$3))</f>
        <v/>
      </c>
      <c r="E19" s="20">
        <f>IF(OR(A19="",Colaboradores!D15=""),"",Colaboradores!D15)</f>
        <v/>
      </c>
      <c r="F19" s="20">
        <f>IF(OR(D19="",E19=""),"",MAX(0,D19-E19))</f>
        <v/>
      </c>
      <c r="G19" s="20">
        <f>IF(OR(D19="",Parámetros!$G$7=""),"",MAX(0,D19-Parámetros!$G$7))</f>
        <v/>
      </c>
      <c r="H19" s="20">
        <f>IF(OR(A19="",$E$3="",Parámetros!$G$6=""),"",SUMIFS('Registro diario'!$J$2:$J$601,'Registro diario'!$B$2:$B$601,A19,'Registro diario'!$I$2:$I$601,$E$3))</f>
        <v/>
      </c>
      <c r="I19" s="18">
        <f>IF(OR(G19="",Parámetros!$G$8=""),"",IF(G19&gt;Parámetros!$G$8,"SÍ","No"))</f>
        <v/>
      </c>
    </row>
    <row r="20">
      <c r="A20" s="18">
        <f>IF(Colaboradores!A16="","",Colaboradores!A16)</f>
        <v/>
      </c>
      <c r="B20" s="18">
        <f>IF(A20="","",Colaboradores!B16)</f>
        <v/>
      </c>
      <c r="C20" s="18">
        <f>IF(OR(A20="",$E$3=""),"",COUNTIFS('Registro diario'!$B$2:$B$601,A20,'Registro diario'!$I$2:$I$601,$E$3))</f>
        <v/>
      </c>
      <c r="D20" s="20">
        <f>IF(OR(A20="",$E$3=""),"",SUMIFS('Registro diario'!$H$2:$H$601,'Registro diario'!$B$2:$B$601,A20,'Registro diario'!$I$2:$I$601,$E$3))</f>
        <v/>
      </c>
      <c r="E20" s="20">
        <f>IF(OR(A20="",Colaboradores!D16=""),"",Colaboradores!D16)</f>
        <v/>
      </c>
      <c r="F20" s="20">
        <f>IF(OR(D20="",E20=""),"",MAX(0,D20-E20))</f>
        <v/>
      </c>
      <c r="G20" s="20">
        <f>IF(OR(D20="",Parámetros!$G$7=""),"",MAX(0,D20-Parámetros!$G$7))</f>
        <v/>
      </c>
      <c r="H20" s="20">
        <f>IF(OR(A20="",$E$3="",Parámetros!$G$6=""),"",SUMIFS('Registro diario'!$J$2:$J$601,'Registro diario'!$B$2:$B$601,A20,'Registro diario'!$I$2:$I$601,$E$3))</f>
        <v/>
      </c>
      <c r="I20" s="18">
        <f>IF(OR(G20="",Parámetros!$G$8=""),"",IF(G20&gt;Parámetros!$G$8,"SÍ","No"))</f>
        <v/>
      </c>
    </row>
    <row r="21">
      <c r="A21" s="18">
        <f>IF(Colaboradores!A17="","",Colaboradores!A17)</f>
        <v/>
      </c>
      <c r="B21" s="18">
        <f>IF(A21="","",Colaboradores!B17)</f>
        <v/>
      </c>
      <c r="C21" s="18">
        <f>IF(OR(A21="",$E$3=""),"",COUNTIFS('Registro diario'!$B$2:$B$601,A21,'Registro diario'!$I$2:$I$601,$E$3))</f>
        <v/>
      </c>
      <c r="D21" s="20">
        <f>IF(OR(A21="",$E$3=""),"",SUMIFS('Registro diario'!$H$2:$H$601,'Registro diario'!$B$2:$B$601,A21,'Registro diario'!$I$2:$I$601,$E$3))</f>
        <v/>
      </c>
      <c r="E21" s="20">
        <f>IF(OR(A21="",Colaboradores!D17=""),"",Colaboradores!D17)</f>
        <v/>
      </c>
      <c r="F21" s="20">
        <f>IF(OR(D21="",E21=""),"",MAX(0,D21-E21))</f>
        <v/>
      </c>
      <c r="G21" s="20">
        <f>IF(OR(D21="",Parámetros!$G$7=""),"",MAX(0,D21-Parámetros!$G$7))</f>
        <v/>
      </c>
      <c r="H21" s="20">
        <f>IF(OR(A21="",$E$3="",Parámetros!$G$6=""),"",SUMIFS('Registro diario'!$J$2:$J$601,'Registro diario'!$B$2:$B$601,A21,'Registro diario'!$I$2:$I$601,$E$3))</f>
        <v/>
      </c>
      <c r="I21" s="18">
        <f>IF(OR(G21="",Parámetros!$G$8=""),"",IF(G21&gt;Parámetros!$G$8,"SÍ","No"))</f>
        <v/>
      </c>
    </row>
    <row r="22">
      <c r="A22" s="18">
        <f>IF(Colaboradores!A18="","",Colaboradores!A18)</f>
        <v/>
      </c>
      <c r="B22" s="18">
        <f>IF(A22="","",Colaboradores!B18)</f>
        <v/>
      </c>
      <c r="C22" s="18">
        <f>IF(OR(A22="",$E$3=""),"",COUNTIFS('Registro diario'!$B$2:$B$601,A22,'Registro diario'!$I$2:$I$601,$E$3))</f>
        <v/>
      </c>
      <c r="D22" s="20">
        <f>IF(OR(A22="",$E$3=""),"",SUMIFS('Registro diario'!$H$2:$H$601,'Registro diario'!$B$2:$B$601,A22,'Registro diario'!$I$2:$I$601,$E$3))</f>
        <v/>
      </c>
      <c r="E22" s="20">
        <f>IF(OR(A22="",Colaboradores!D18=""),"",Colaboradores!D18)</f>
        <v/>
      </c>
      <c r="F22" s="20">
        <f>IF(OR(D22="",E22=""),"",MAX(0,D22-E22))</f>
        <v/>
      </c>
      <c r="G22" s="20">
        <f>IF(OR(D22="",Parámetros!$G$7=""),"",MAX(0,D22-Parámetros!$G$7))</f>
        <v/>
      </c>
      <c r="H22" s="20">
        <f>IF(OR(A22="",$E$3="",Parámetros!$G$6=""),"",SUMIFS('Registro diario'!$J$2:$J$601,'Registro diario'!$B$2:$B$601,A22,'Registro diario'!$I$2:$I$601,$E$3))</f>
        <v/>
      </c>
      <c r="I22" s="18">
        <f>IF(OR(G22="",Parámetros!$G$8=""),"",IF(G22&gt;Parámetros!$G$8,"SÍ","No"))</f>
        <v/>
      </c>
    </row>
    <row r="23">
      <c r="A23" s="18">
        <f>IF(Colaboradores!A19="","",Colaboradores!A19)</f>
        <v/>
      </c>
      <c r="B23" s="18">
        <f>IF(A23="","",Colaboradores!B19)</f>
        <v/>
      </c>
      <c r="C23" s="18">
        <f>IF(OR(A23="",$E$3=""),"",COUNTIFS('Registro diario'!$B$2:$B$601,A23,'Registro diario'!$I$2:$I$601,$E$3))</f>
        <v/>
      </c>
      <c r="D23" s="20">
        <f>IF(OR(A23="",$E$3=""),"",SUMIFS('Registro diario'!$H$2:$H$601,'Registro diario'!$B$2:$B$601,A23,'Registro diario'!$I$2:$I$601,$E$3))</f>
        <v/>
      </c>
      <c r="E23" s="20">
        <f>IF(OR(A23="",Colaboradores!D19=""),"",Colaboradores!D19)</f>
        <v/>
      </c>
      <c r="F23" s="20">
        <f>IF(OR(D23="",E23=""),"",MAX(0,D23-E23))</f>
        <v/>
      </c>
      <c r="G23" s="20">
        <f>IF(OR(D23="",Parámetros!$G$7=""),"",MAX(0,D23-Parámetros!$G$7))</f>
        <v/>
      </c>
      <c r="H23" s="20">
        <f>IF(OR(A23="",$E$3="",Parámetros!$G$6=""),"",SUMIFS('Registro diario'!$J$2:$J$601,'Registro diario'!$B$2:$B$601,A23,'Registro diario'!$I$2:$I$601,$E$3))</f>
        <v/>
      </c>
      <c r="I23" s="18">
        <f>IF(OR(G23="",Parámetros!$G$8=""),"",IF(G23&gt;Parámetros!$G$8,"SÍ","No"))</f>
        <v/>
      </c>
    </row>
    <row r="24">
      <c r="A24" s="18">
        <f>IF(Colaboradores!A20="","",Colaboradores!A20)</f>
        <v/>
      </c>
      <c r="B24" s="18">
        <f>IF(A24="","",Colaboradores!B20)</f>
        <v/>
      </c>
      <c r="C24" s="18">
        <f>IF(OR(A24="",$E$3=""),"",COUNTIFS('Registro diario'!$B$2:$B$601,A24,'Registro diario'!$I$2:$I$601,$E$3))</f>
        <v/>
      </c>
      <c r="D24" s="20">
        <f>IF(OR(A24="",$E$3=""),"",SUMIFS('Registro diario'!$H$2:$H$601,'Registro diario'!$B$2:$B$601,A24,'Registro diario'!$I$2:$I$601,$E$3))</f>
        <v/>
      </c>
      <c r="E24" s="20">
        <f>IF(OR(A24="",Colaboradores!D20=""),"",Colaboradores!D20)</f>
        <v/>
      </c>
      <c r="F24" s="20">
        <f>IF(OR(D24="",E24=""),"",MAX(0,D24-E24))</f>
        <v/>
      </c>
      <c r="G24" s="20">
        <f>IF(OR(D24="",Parámetros!$G$7=""),"",MAX(0,D24-Parámetros!$G$7))</f>
        <v/>
      </c>
      <c r="H24" s="20">
        <f>IF(OR(A24="",$E$3="",Parámetros!$G$6=""),"",SUMIFS('Registro diario'!$J$2:$J$601,'Registro diario'!$B$2:$B$601,A24,'Registro diario'!$I$2:$I$601,$E$3))</f>
        <v/>
      </c>
      <c r="I24" s="18">
        <f>IF(OR(G24="",Parámetros!$G$8=""),"",IF(G24&gt;Parámetros!$G$8,"SÍ","No"))</f>
        <v/>
      </c>
    </row>
    <row r="25">
      <c r="A25" s="18">
        <f>IF(Colaboradores!A21="","",Colaboradores!A21)</f>
        <v/>
      </c>
      <c r="B25" s="18">
        <f>IF(A25="","",Colaboradores!B21)</f>
        <v/>
      </c>
      <c r="C25" s="18">
        <f>IF(OR(A25="",$E$3=""),"",COUNTIFS('Registro diario'!$B$2:$B$601,A25,'Registro diario'!$I$2:$I$601,$E$3))</f>
        <v/>
      </c>
      <c r="D25" s="20">
        <f>IF(OR(A25="",$E$3=""),"",SUMIFS('Registro diario'!$H$2:$H$601,'Registro diario'!$B$2:$B$601,A25,'Registro diario'!$I$2:$I$601,$E$3))</f>
        <v/>
      </c>
      <c r="E25" s="20">
        <f>IF(OR(A25="",Colaboradores!D21=""),"",Colaboradores!D21)</f>
        <v/>
      </c>
      <c r="F25" s="20">
        <f>IF(OR(D25="",E25=""),"",MAX(0,D25-E25))</f>
        <v/>
      </c>
      <c r="G25" s="20">
        <f>IF(OR(D25="",Parámetros!$G$7=""),"",MAX(0,D25-Parámetros!$G$7))</f>
        <v/>
      </c>
      <c r="H25" s="20">
        <f>IF(OR(A25="",$E$3="",Parámetros!$G$6=""),"",SUMIFS('Registro diario'!$J$2:$J$601,'Registro diario'!$B$2:$B$601,A25,'Registro diario'!$I$2:$I$601,$E$3))</f>
        <v/>
      </c>
      <c r="I25" s="18">
        <f>IF(OR(G25="",Parámetros!$G$8=""),"",IF(G25&gt;Parámetros!$G$8,"SÍ","No"))</f>
        <v/>
      </c>
    </row>
    <row r="26">
      <c r="A26" s="18">
        <f>IF(Colaboradores!A22="","",Colaboradores!A22)</f>
        <v/>
      </c>
      <c r="B26" s="18">
        <f>IF(A26="","",Colaboradores!B22)</f>
        <v/>
      </c>
      <c r="C26" s="18">
        <f>IF(OR(A26="",$E$3=""),"",COUNTIFS('Registro diario'!$B$2:$B$601,A26,'Registro diario'!$I$2:$I$601,$E$3))</f>
        <v/>
      </c>
      <c r="D26" s="20">
        <f>IF(OR(A26="",$E$3=""),"",SUMIFS('Registro diario'!$H$2:$H$601,'Registro diario'!$B$2:$B$601,A26,'Registro diario'!$I$2:$I$601,$E$3))</f>
        <v/>
      </c>
      <c r="E26" s="20">
        <f>IF(OR(A26="",Colaboradores!D22=""),"",Colaboradores!D22)</f>
        <v/>
      </c>
      <c r="F26" s="20">
        <f>IF(OR(D26="",E26=""),"",MAX(0,D26-E26))</f>
        <v/>
      </c>
      <c r="G26" s="20">
        <f>IF(OR(D26="",Parámetros!$G$7=""),"",MAX(0,D26-Parámetros!$G$7))</f>
        <v/>
      </c>
      <c r="H26" s="20">
        <f>IF(OR(A26="",$E$3="",Parámetros!$G$6=""),"",SUMIFS('Registro diario'!$J$2:$J$601,'Registro diario'!$B$2:$B$601,A26,'Registro diario'!$I$2:$I$601,$E$3))</f>
        <v/>
      </c>
      <c r="I26" s="18">
        <f>IF(OR(G26="",Parámetros!$G$8=""),"",IF(G26&gt;Parámetros!$G$8,"SÍ","No"))</f>
        <v/>
      </c>
    </row>
    <row r="27">
      <c r="A27" s="18">
        <f>IF(Colaboradores!A23="","",Colaboradores!A23)</f>
        <v/>
      </c>
      <c r="B27" s="18">
        <f>IF(A27="","",Colaboradores!B23)</f>
        <v/>
      </c>
      <c r="C27" s="18">
        <f>IF(OR(A27="",$E$3=""),"",COUNTIFS('Registro diario'!$B$2:$B$601,A27,'Registro diario'!$I$2:$I$601,$E$3))</f>
        <v/>
      </c>
      <c r="D27" s="20">
        <f>IF(OR(A27="",$E$3=""),"",SUMIFS('Registro diario'!$H$2:$H$601,'Registro diario'!$B$2:$B$601,A27,'Registro diario'!$I$2:$I$601,$E$3))</f>
        <v/>
      </c>
      <c r="E27" s="20">
        <f>IF(OR(A27="",Colaboradores!D23=""),"",Colaboradores!D23)</f>
        <v/>
      </c>
      <c r="F27" s="20">
        <f>IF(OR(D27="",E27=""),"",MAX(0,D27-E27))</f>
        <v/>
      </c>
      <c r="G27" s="20">
        <f>IF(OR(D27="",Parámetros!$G$7=""),"",MAX(0,D27-Parámetros!$G$7))</f>
        <v/>
      </c>
      <c r="H27" s="20">
        <f>IF(OR(A27="",$E$3="",Parámetros!$G$6=""),"",SUMIFS('Registro diario'!$J$2:$J$601,'Registro diario'!$B$2:$B$601,A27,'Registro diario'!$I$2:$I$601,$E$3))</f>
        <v/>
      </c>
      <c r="I27" s="18">
        <f>IF(OR(G27="",Parámetros!$G$8=""),"",IF(G27&gt;Parámetros!$G$8,"SÍ","No"))</f>
        <v/>
      </c>
    </row>
    <row r="28">
      <c r="A28" s="18">
        <f>IF(Colaboradores!A24="","",Colaboradores!A24)</f>
        <v/>
      </c>
      <c r="B28" s="18">
        <f>IF(A28="","",Colaboradores!B24)</f>
        <v/>
      </c>
      <c r="C28" s="18">
        <f>IF(OR(A28="",$E$3=""),"",COUNTIFS('Registro diario'!$B$2:$B$601,A28,'Registro diario'!$I$2:$I$601,$E$3))</f>
        <v/>
      </c>
      <c r="D28" s="20">
        <f>IF(OR(A28="",$E$3=""),"",SUMIFS('Registro diario'!$H$2:$H$601,'Registro diario'!$B$2:$B$601,A28,'Registro diario'!$I$2:$I$601,$E$3))</f>
        <v/>
      </c>
      <c r="E28" s="20">
        <f>IF(OR(A28="",Colaboradores!D24=""),"",Colaboradores!D24)</f>
        <v/>
      </c>
      <c r="F28" s="20">
        <f>IF(OR(D28="",E28=""),"",MAX(0,D28-E28))</f>
        <v/>
      </c>
      <c r="G28" s="20">
        <f>IF(OR(D28="",Parámetros!$G$7=""),"",MAX(0,D28-Parámetros!$G$7))</f>
        <v/>
      </c>
      <c r="H28" s="20">
        <f>IF(OR(A28="",$E$3="",Parámetros!$G$6=""),"",SUMIFS('Registro diario'!$J$2:$J$601,'Registro diario'!$B$2:$B$601,A28,'Registro diario'!$I$2:$I$601,$E$3))</f>
        <v/>
      </c>
      <c r="I28" s="18">
        <f>IF(OR(G28="",Parámetros!$G$8=""),"",IF(G28&gt;Parámetros!$G$8,"SÍ","No"))</f>
        <v/>
      </c>
    </row>
    <row r="29">
      <c r="A29" s="18">
        <f>IF(Colaboradores!A25="","",Colaboradores!A25)</f>
        <v/>
      </c>
      <c r="B29" s="18">
        <f>IF(A29="","",Colaboradores!B25)</f>
        <v/>
      </c>
      <c r="C29" s="18">
        <f>IF(OR(A29="",$E$3=""),"",COUNTIFS('Registro diario'!$B$2:$B$601,A29,'Registro diario'!$I$2:$I$601,$E$3))</f>
        <v/>
      </c>
      <c r="D29" s="20">
        <f>IF(OR(A29="",$E$3=""),"",SUMIFS('Registro diario'!$H$2:$H$601,'Registro diario'!$B$2:$B$601,A29,'Registro diario'!$I$2:$I$601,$E$3))</f>
        <v/>
      </c>
      <c r="E29" s="20">
        <f>IF(OR(A29="",Colaboradores!D25=""),"",Colaboradores!D25)</f>
        <v/>
      </c>
      <c r="F29" s="20">
        <f>IF(OR(D29="",E29=""),"",MAX(0,D29-E29))</f>
        <v/>
      </c>
      <c r="G29" s="20">
        <f>IF(OR(D29="",Parámetros!$G$7=""),"",MAX(0,D29-Parámetros!$G$7))</f>
        <v/>
      </c>
      <c r="H29" s="20">
        <f>IF(OR(A29="",$E$3="",Parámetros!$G$6=""),"",SUMIFS('Registro diario'!$J$2:$J$601,'Registro diario'!$B$2:$B$601,A29,'Registro diario'!$I$2:$I$601,$E$3))</f>
        <v/>
      </c>
      <c r="I29" s="18">
        <f>IF(OR(G29="",Parámetros!$G$8=""),"",IF(G29&gt;Parámetros!$G$8,"SÍ","No"))</f>
        <v/>
      </c>
    </row>
    <row r="30">
      <c r="A30" s="18">
        <f>IF(Colaboradores!A26="","",Colaboradores!A26)</f>
        <v/>
      </c>
      <c r="B30" s="18">
        <f>IF(A30="","",Colaboradores!B26)</f>
        <v/>
      </c>
      <c r="C30" s="18">
        <f>IF(OR(A30="",$E$3=""),"",COUNTIFS('Registro diario'!$B$2:$B$601,A30,'Registro diario'!$I$2:$I$601,$E$3))</f>
        <v/>
      </c>
      <c r="D30" s="20">
        <f>IF(OR(A30="",$E$3=""),"",SUMIFS('Registro diario'!$H$2:$H$601,'Registro diario'!$B$2:$B$601,A30,'Registro diario'!$I$2:$I$601,$E$3))</f>
        <v/>
      </c>
      <c r="E30" s="20">
        <f>IF(OR(A30="",Colaboradores!D26=""),"",Colaboradores!D26)</f>
        <v/>
      </c>
      <c r="F30" s="20">
        <f>IF(OR(D30="",E30=""),"",MAX(0,D30-E30))</f>
        <v/>
      </c>
      <c r="G30" s="20">
        <f>IF(OR(D30="",Parámetros!$G$7=""),"",MAX(0,D30-Parámetros!$G$7))</f>
        <v/>
      </c>
      <c r="H30" s="20">
        <f>IF(OR(A30="",$E$3="",Parámetros!$G$6=""),"",SUMIFS('Registro diario'!$J$2:$J$601,'Registro diario'!$B$2:$B$601,A30,'Registro diario'!$I$2:$I$601,$E$3))</f>
        <v/>
      </c>
      <c r="I30" s="18">
        <f>IF(OR(G30="",Parámetros!$G$8=""),"",IF(G30&gt;Parámetros!$G$8,"SÍ","No"))</f>
        <v/>
      </c>
    </row>
    <row r="31">
      <c r="A31" s="18">
        <f>IF(Colaboradores!A27="","",Colaboradores!A27)</f>
        <v/>
      </c>
      <c r="B31" s="18">
        <f>IF(A31="","",Colaboradores!B27)</f>
        <v/>
      </c>
      <c r="C31" s="18">
        <f>IF(OR(A31="",$E$3=""),"",COUNTIFS('Registro diario'!$B$2:$B$601,A31,'Registro diario'!$I$2:$I$601,$E$3))</f>
        <v/>
      </c>
      <c r="D31" s="20">
        <f>IF(OR(A31="",$E$3=""),"",SUMIFS('Registro diario'!$H$2:$H$601,'Registro diario'!$B$2:$B$601,A31,'Registro diario'!$I$2:$I$601,$E$3))</f>
        <v/>
      </c>
      <c r="E31" s="20">
        <f>IF(OR(A31="",Colaboradores!D27=""),"",Colaboradores!D27)</f>
        <v/>
      </c>
      <c r="F31" s="20">
        <f>IF(OR(D31="",E31=""),"",MAX(0,D31-E31))</f>
        <v/>
      </c>
      <c r="G31" s="20">
        <f>IF(OR(D31="",Parámetros!$G$7=""),"",MAX(0,D31-Parámetros!$G$7))</f>
        <v/>
      </c>
      <c r="H31" s="20">
        <f>IF(OR(A31="",$E$3="",Parámetros!$G$6=""),"",SUMIFS('Registro diario'!$J$2:$J$601,'Registro diario'!$B$2:$B$601,A31,'Registro diario'!$I$2:$I$601,$E$3))</f>
        <v/>
      </c>
      <c r="I31" s="18">
        <f>IF(OR(G31="",Parámetros!$G$8=""),"",IF(G31&gt;Parámetros!$G$8,"SÍ","No"))</f>
        <v/>
      </c>
    </row>
    <row r="32">
      <c r="A32" s="18">
        <f>IF(Colaboradores!A28="","",Colaboradores!A28)</f>
        <v/>
      </c>
      <c r="B32" s="18">
        <f>IF(A32="","",Colaboradores!B28)</f>
        <v/>
      </c>
      <c r="C32" s="18">
        <f>IF(OR(A32="",$E$3=""),"",COUNTIFS('Registro diario'!$B$2:$B$601,A32,'Registro diario'!$I$2:$I$601,$E$3))</f>
        <v/>
      </c>
      <c r="D32" s="20">
        <f>IF(OR(A32="",$E$3=""),"",SUMIFS('Registro diario'!$H$2:$H$601,'Registro diario'!$B$2:$B$601,A32,'Registro diario'!$I$2:$I$601,$E$3))</f>
        <v/>
      </c>
      <c r="E32" s="20">
        <f>IF(OR(A32="",Colaboradores!D28=""),"",Colaboradores!D28)</f>
        <v/>
      </c>
      <c r="F32" s="20">
        <f>IF(OR(D32="",E32=""),"",MAX(0,D32-E32))</f>
        <v/>
      </c>
      <c r="G32" s="20">
        <f>IF(OR(D32="",Parámetros!$G$7=""),"",MAX(0,D32-Parámetros!$G$7))</f>
        <v/>
      </c>
      <c r="H32" s="20">
        <f>IF(OR(A32="",$E$3="",Parámetros!$G$6=""),"",SUMIFS('Registro diario'!$J$2:$J$601,'Registro diario'!$B$2:$B$601,A32,'Registro diario'!$I$2:$I$601,$E$3))</f>
        <v/>
      </c>
      <c r="I32" s="18">
        <f>IF(OR(G32="",Parámetros!$G$8=""),"",IF(G32&gt;Parámetros!$G$8,"SÍ","No"))</f>
        <v/>
      </c>
    </row>
    <row r="33">
      <c r="A33" s="18">
        <f>IF(Colaboradores!A29="","",Colaboradores!A29)</f>
        <v/>
      </c>
      <c r="B33" s="18">
        <f>IF(A33="","",Colaboradores!B29)</f>
        <v/>
      </c>
      <c r="C33" s="18">
        <f>IF(OR(A33="",$E$3=""),"",COUNTIFS('Registro diario'!$B$2:$B$601,A33,'Registro diario'!$I$2:$I$601,$E$3))</f>
        <v/>
      </c>
      <c r="D33" s="20">
        <f>IF(OR(A33="",$E$3=""),"",SUMIFS('Registro diario'!$H$2:$H$601,'Registro diario'!$B$2:$B$601,A33,'Registro diario'!$I$2:$I$601,$E$3))</f>
        <v/>
      </c>
      <c r="E33" s="20">
        <f>IF(OR(A33="",Colaboradores!D29=""),"",Colaboradores!D29)</f>
        <v/>
      </c>
      <c r="F33" s="20">
        <f>IF(OR(D33="",E33=""),"",MAX(0,D33-E33))</f>
        <v/>
      </c>
      <c r="G33" s="20">
        <f>IF(OR(D33="",Parámetros!$G$7=""),"",MAX(0,D33-Parámetros!$G$7))</f>
        <v/>
      </c>
      <c r="H33" s="20">
        <f>IF(OR(A33="",$E$3="",Parámetros!$G$6=""),"",SUMIFS('Registro diario'!$J$2:$J$601,'Registro diario'!$B$2:$B$601,A33,'Registro diario'!$I$2:$I$601,$E$3))</f>
        <v/>
      </c>
      <c r="I33" s="18">
        <f>IF(OR(G33="",Parámetros!$G$8=""),"",IF(G33&gt;Parámetros!$G$8,"SÍ","No"))</f>
        <v/>
      </c>
    </row>
    <row r="34">
      <c r="A34" s="18">
        <f>IF(Colaboradores!A30="","",Colaboradores!A30)</f>
        <v/>
      </c>
      <c r="B34" s="18">
        <f>IF(A34="","",Colaboradores!B30)</f>
        <v/>
      </c>
      <c r="C34" s="18">
        <f>IF(OR(A34="",$E$3=""),"",COUNTIFS('Registro diario'!$B$2:$B$601,A34,'Registro diario'!$I$2:$I$601,$E$3))</f>
        <v/>
      </c>
      <c r="D34" s="20">
        <f>IF(OR(A34="",$E$3=""),"",SUMIFS('Registro diario'!$H$2:$H$601,'Registro diario'!$B$2:$B$601,A34,'Registro diario'!$I$2:$I$601,$E$3))</f>
        <v/>
      </c>
      <c r="E34" s="20">
        <f>IF(OR(A34="",Colaboradores!D30=""),"",Colaboradores!D30)</f>
        <v/>
      </c>
      <c r="F34" s="20">
        <f>IF(OR(D34="",E34=""),"",MAX(0,D34-E34))</f>
        <v/>
      </c>
      <c r="G34" s="20">
        <f>IF(OR(D34="",Parámetros!$G$7=""),"",MAX(0,D34-Parámetros!$G$7))</f>
        <v/>
      </c>
      <c r="H34" s="20">
        <f>IF(OR(A34="",$E$3="",Parámetros!$G$6=""),"",SUMIFS('Registro diario'!$J$2:$J$601,'Registro diario'!$B$2:$B$601,A34,'Registro diario'!$I$2:$I$601,$E$3))</f>
        <v/>
      </c>
      <c r="I34" s="18">
        <f>IF(OR(G34="",Parámetros!$G$8=""),"",IF(G34&gt;Parámetros!$G$8,"SÍ","No"))</f>
        <v/>
      </c>
    </row>
    <row r="35">
      <c r="A35" s="18">
        <f>IF(Colaboradores!A31="","",Colaboradores!A31)</f>
        <v/>
      </c>
      <c r="B35" s="18">
        <f>IF(A35="","",Colaboradores!B31)</f>
        <v/>
      </c>
      <c r="C35" s="18">
        <f>IF(OR(A35="",$E$3=""),"",COUNTIFS('Registro diario'!$B$2:$B$601,A35,'Registro diario'!$I$2:$I$601,$E$3))</f>
        <v/>
      </c>
      <c r="D35" s="20">
        <f>IF(OR(A35="",$E$3=""),"",SUMIFS('Registro diario'!$H$2:$H$601,'Registro diario'!$B$2:$B$601,A35,'Registro diario'!$I$2:$I$601,$E$3))</f>
        <v/>
      </c>
      <c r="E35" s="20">
        <f>IF(OR(A35="",Colaboradores!D31=""),"",Colaboradores!D31)</f>
        <v/>
      </c>
      <c r="F35" s="20">
        <f>IF(OR(D35="",E35=""),"",MAX(0,D35-E35))</f>
        <v/>
      </c>
      <c r="G35" s="20">
        <f>IF(OR(D35="",Parámetros!$G$7=""),"",MAX(0,D35-Parámetros!$G$7))</f>
        <v/>
      </c>
      <c r="H35" s="20">
        <f>IF(OR(A35="",$E$3="",Parámetros!$G$6=""),"",SUMIFS('Registro diario'!$J$2:$J$601,'Registro diario'!$B$2:$B$601,A35,'Registro diario'!$I$2:$I$601,$E$3))</f>
        <v/>
      </c>
      <c r="I35" s="18">
        <f>IF(OR(G35="",Parámetros!$G$8=""),"",IF(G35&gt;Parámetros!$G$8,"SÍ","No"))</f>
        <v/>
      </c>
    </row>
    <row r="36">
      <c r="A36" s="18">
        <f>IF(Colaboradores!A32="","",Colaboradores!A32)</f>
        <v/>
      </c>
      <c r="B36" s="18">
        <f>IF(A36="","",Colaboradores!B32)</f>
        <v/>
      </c>
      <c r="C36" s="18">
        <f>IF(OR(A36="",$E$3=""),"",COUNTIFS('Registro diario'!$B$2:$B$601,A36,'Registro diario'!$I$2:$I$601,$E$3))</f>
        <v/>
      </c>
      <c r="D36" s="20">
        <f>IF(OR(A36="",$E$3=""),"",SUMIFS('Registro diario'!$H$2:$H$601,'Registro diario'!$B$2:$B$601,A36,'Registro diario'!$I$2:$I$601,$E$3))</f>
        <v/>
      </c>
      <c r="E36" s="20">
        <f>IF(OR(A36="",Colaboradores!D32=""),"",Colaboradores!D32)</f>
        <v/>
      </c>
      <c r="F36" s="20">
        <f>IF(OR(D36="",E36=""),"",MAX(0,D36-E36))</f>
        <v/>
      </c>
      <c r="G36" s="20">
        <f>IF(OR(D36="",Parámetros!$G$7=""),"",MAX(0,D36-Parámetros!$G$7))</f>
        <v/>
      </c>
      <c r="H36" s="20">
        <f>IF(OR(A36="",$E$3="",Parámetros!$G$6=""),"",SUMIFS('Registro diario'!$J$2:$J$601,'Registro diario'!$B$2:$B$601,A36,'Registro diario'!$I$2:$I$601,$E$3))</f>
        <v/>
      </c>
      <c r="I36" s="18">
        <f>IF(OR(G36="",Parámetros!$G$8=""),"",IF(G36&gt;Parámetros!$G$8,"SÍ","No"))</f>
        <v/>
      </c>
    </row>
    <row r="37">
      <c r="A37" s="18">
        <f>IF(Colaboradores!A33="","",Colaboradores!A33)</f>
        <v/>
      </c>
      <c r="B37" s="18">
        <f>IF(A37="","",Colaboradores!B33)</f>
        <v/>
      </c>
      <c r="C37" s="18">
        <f>IF(OR(A37="",$E$3=""),"",COUNTIFS('Registro diario'!$B$2:$B$601,A37,'Registro diario'!$I$2:$I$601,$E$3))</f>
        <v/>
      </c>
      <c r="D37" s="20">
        <f>IF(OR(A37="",$E$3=""),"",SUMIFS('Registro diario'!$H$2:$H$601,'Registro diario'!$B$2:$B$601,A37,'Registro diario'!$I$2:$I$601,$E$3))</f>
        <v/>
      </c>
      <c r="E37" s="20">
        <f>IF(OR(A37="",Colaboradores!D33=""),"",Colaboradores!D33)</f>
        <v/>
      </c>
      <c r="F37" s="20">
        <f>IF(OR(D37="",E37=""),"",MAX(0,D37-E37))</f>
        <v/>
      </c>
      <c r="G37" s="20">
        <f>IF(OR(D37="",Parámetros!$G$7=""),"",MAX(0,D37-Parámetros!$G$7))</f>
        <v/>
      </c>
      <c r="H37" s="20">
        <f>IF(OR(A37="",$E$3="",Parámetros!$G$6=""),"",SUMIFS('Registro diario'!$J$2:$J$601,'Registro diario'!$B$2:$B$601,A37,'Registro diario'!$I$2:$I$601,$E$3))</f>
        <v/>
      </c>
      <c r="I37" s="18">
        <f>IF(OR(G37="",Parámetros!$G$8=""),"",IF(G37&gt;Parámetros!$G$8,"SÍ","No"))</f>
        <v/>
      </c>
    </row>
    <row r="38">
      <c r="A38" s="18">
        <f>IF(Colaboradores!A34="","",Colaboradores!A34)</f>
        <v/>
      </c>
      <c r="B38" s="18">
        <f>IF(A38="","",Colaboradores!B34)</f>
        <v/>
      </c>
      <c r="C38" s="18">
        <f>IF(OR(A38="",$E$3=""),"",COUNTIFS('Registro diario'!$B$2:$B$601,A38,'Registro diario'!$I$2:$I$601,$E$3))</f>
        <v/>
      </c>
      <c r="D38" s="20">
        <f>IF(OR(A38="",$E$3=""),"",SUMIFS('Registro diario'!$H$2:$H$601,'Registro diario'!$B$2:$B$601,A38,'Registro diario'!$I$2:$I$601,$E$3))</f>
        <v/>
      </c>
      <c r="E38" s="20">
        <f>IF(OR(A38="",Colaboradores!D34=""),"",Colaboradores!D34)</f>
        <v/>
      </c>
      <c r="F38" s="20">
        <f>IF(OR(D38="",E38=""),"",MAX(0,D38-E38))</f>
        <v/>
      </c>
      <c r="G38" s="20">
        <f>IF(OR(D38="",Parámetros!$G$7=""),"",MAX(0,D38-Parámetros!$G$7))</f>
        <v/>
      </c>
      <c r="H38" s="20">
        <f>IF(OR(A38="",$E$3="",Parámetros!$G$6=""),"",SUMIFS('Registro diario'!$J$2:$J$601,'Registro diario'!$B$2:$B$601,A38,'Registro diario'!$I$2:$I$601,$E$3))</f>
        <v/>
      </c>
      <c r="I38" s="18">
        <f>IF(OR(G38="",Parámetros!$G$8=""),"",IF(G38&gt;Parámetros!$G$8,"SÍ","No"))</f>
        <v/>
      </c>
    </row>
    <row r="39">
      <c r="A39" s="18">
        <f>IF(Colaboradores!A35="","",Colaboradores!A35)</f>
        <v/>
      </c>
      <c r="B39" s="18">
        <f>IF(A39="","",Colaboradores!B35)</f>
        <v/>
      </c>
      <c r="C39" s="18">
        <f>IF(OR(A39="",$E$3=""),"",COUNTIFS('Registro diario'!$B$2:$B$601,A39,'Registro diario'!$I$2:$I$601,$E$3))</f>
        <v/>
      </c>
      <c r="D39" s="20">
        <f>IF(OR(A39="",$E$3=""),"",SUMIFS('Registro diario'!$H$2:$H$601,'Registro diario'!$B$2:$B$601,A39,'Registro diario'!$I$2:$I$601,$E$3))</f>
        <v/>
      </c>
      <c r="E39" s="20">
        <f>IF(OR(A39="",Colaboradores!D35=""),"",Colaboradores!D35)</f>
        <v/>
      </c>
      <c r="F39" s="20">
        <f>IF(OR(D39="",E39=""),"",MAX(0,D39-E39))</f>
        <v/>
      </c>
      <c r="G39" s="20">
        <f>IF(OR(D39="",Parámetros!$G$7=""),"",MAX(0,D39-Parámetros!$G$7))</f>
        <v/>
      </c>
      <c r="H39" s="20">
        <f>IF(OR(A39="",$E$3="",Parámetros!$G$6=""),"",SUMIFS('Registro diario'!$J$2:$J$601,'Registro diario'!$B$2:$B$601,A39,'Registro diario'!$I$2:$I$601,$E$3))</f>
        <v/>
      </c>
      <c r="I39" s="18">
        <f>IF(OR(G39="",Parámetros!$G$8=""),"",IF(G39&gt;Parámetros!$G$8,"SÍ","No"))</f>
        <v/>
      </c>
    </row>
    <row r="40">
      <c r="A40" s="18">
        <f>IF(Colaboradores!A36="","",Colaboradores!A36)</f>
        <v/>
      </c>
      <c r="B40" s="18">
        <f>IF(A40="","",Colaboradores!B36)</f>
        <v/>
      </c>
      <c r="C40" s="18">
        <f>IF(OR(A40="",$E$3=""),"",COUNTIFS('Registro diario'!$B$2:$B$601,A40,'Registro diario'!$I$2:$I$601,$E$3))</f>
        <v/>
      </c>
      <c r="D40" s="20">
        <f>IF(OR(A40="",$E$3=""),"",SUMIFS('Registro diario'!$H$2:$H$601,'Registro diario'!$B$2:$B$601,A40,'Registro diario'!$I$2:$I$601,$E$3))</f>
        <v/>
      </c>
      <c r="E40" s="20">
        <f>IF(OR(A40="",Colaboradores!D36=""),"",Colaboradores!D36)</f>
        <v/>
      </c>
      <c r="F40" s="20">
        <f>IF(OR(D40="",E40=""),"",MAX(0,D40-E40))</f>
        <v/>
      </c>
      <c r="G40" s="20">
        <f>IF(OR(D40="",Parámetros!$G$7=""),"",MAX(0,D40-Parámetros!$G$7))</f>
        <v/>
      </c>
      <c r="H40" s="20">
        <f>IF(OR(A40="",$E$3="",Parámetros!$G$6=""),"",SUMIFS('Registro diario'!$J$2:$J$601,'Registro diario'!$B$2:$B$601,A40,'Registro diario'!$I$2:$I$601,$E$3))</f>
        <v/>
      </c>
      <c r="I40" s="18">
        <f>IF(OR(G40="",Parámetros!$G$8=""),"",IF(G40&gt;Parámetros!$G$8,"SÍ","No"))</f>
        <v/>
      </c>
    </row>
    <row r="41">
      <c r="A41" s="18">
        <f>IF(Colaboradores!A37="","",Colaboradores!A37)</f>
        <v/>
      </c>
      <c r="B41" s="18">
        <f>IF(A41="","",Colaboradores!B37)</f>
        <v/>
      </c>
      <c r="C41" s="18">
        <f>IF(OR(A41="",$E$3=""),"",COUNTIFS('Registro diario'!$B$2:$B$601,A41,'Registro diario'!$I$2:$I$601,$E$3))</f>
        <v/>
      </c>
      <c r="D41" s="20">
        <f>IF(OR(A41="",$E$3=""),"",SUMIFS('Registro diario'!$H$2:$H$601,'Registro diario'!$B$2:$B$601,A41,'Registro diario'!$I$2:$I$601,$E$3))</f>
        <v/>
      </c>
      <c r="E41" s="20">
        <f>IF(OR(A41="",Colaboradores!D37=""),"",Colaboradores!D37)</f>
        <v/>
      </c>
      <c r="F41" s="20">
        <f>IF(OR(D41="",E41=""),"",MAX(0,D41-E41))</f>
        <v/>
      </c>
      <c r="G41" s="20">
        <f>IF(OR(D41="",Parámetros!$G$7=""),"",MAX(0,D41-Parámetros!$G$7))</f>
        <v/>
      </c>
      <c r="H41" s="20">
        <f>IF(OR(A41="",$E$3="",Parámetros!$G$6=""),"",SUMIFS('Registro diario'!$J$2:$J$601,'Registro diario'!$B$2:$B$601,A41,'Registro diario'!$I$2:$I$601,$E$3))</f>
        <v/>
      </c>
      <c r="I41" s="18">
        <f>IF(OR(G41="",Parámetros!$G$8=""),"",IF(G41&gt;Parámetros!$G$8,"SÍ","No"))</f>
        <v/>
      </c>
    </row>
    <row r="42">
      <c r="A42" s="18">
        <f>IF(Colaboradores!A38="","",Colaboradores!A38)</f>
        <v/>
      </c>
      <c r="B42" s="18">
        <f>IF(A42="","",Colaboradores!B38)</f>
        <v/>
      </c>
      <c r="C42" s="18">
        <f>IF(OR(A42="",$E$3=""),"",COUNTIFS('Registro diario'!$B$2:$B$601,A42,'Registro diario'!$I$2:$I$601,$E$3))</f>
        <v/>
      </c>
      <c r="D42" s="20">
        <f>IF(OR(A42="",$E$3=""),"",SUMIFS('Registro diario'!$H$2:$H$601,'Registro diario'!$B$2:$B$601,A42,'Registro diario'!$I$2:$I$601,$E$3))</f>
        <v/>
      </c>
      <c r="E42" s="20">
        <f>IF(OR(A42="",Colaboradores!D38=""),"",Colaboradores!D38)</f>
        <v/>
      </c>
      <c r="F42" s="20">
        <f>IF(OR(D42="",E42=""),"",MAX(0,D42-E42))</f>
        <v/>
      </c>
      <c r="G42" s="20">
        <f>IF(OR(D42="",Parámetros!$G$7=""),"",MAX(0,D42-Parámetros!$G$7))</f>
        <v/>
      </c>
      <c r="H42" s="20">
        <f>IF(OR(A42="",$E$3="",Parámetros!$G$6=""),"",SUMIFS('Registro diario'!$J$2:$J$601,'Registro diario'!$B$2:$B$601,A42,'Registro diario'!$I$2:$I$601,$E$3))</f>
        <v/>
      </c>
      <c r="I42" s="18">
        <f>IF(OR(G42="",Parámetros!$G$8=""),"",IF(G42&gt;Parámetros!$G$8,"SÍ","No"))</f>
        <v/>
      </c>
    </row>
    <row r="43">
      <c r="A43" s="18">
        <f>IF(Colaboradores!A39="","",Colaboradores!A39)</f>
        <v/>
      </c>
      <c r="B43" s="18">
        <f>IF(A43="","",Colaboradores!B39)</f>
        <v/>
      </c>
      <c r="C43" s="18">
        <f>IF(OR(A43="",$E$3=""),"",COUNTIFS('Registro diario'!$B$2:$B$601,A43,'Registro diario'!$I$2:$I$601,$E$3))</f>
        <v/>
      </c>
      <c r="D43" s="20">
        <f>IF(OR(A43="",$E$3=""),"",SUMIFS('Registro diario'!$H$2:$H$601,'Registro diario'!$B$2:$B$601,A43,'Registro diario'!$I$2:$I$601,$E$3))</f>
        <v/>
      </c>
      <c r="E43" s="20">
        <f>IF(OR(A43="",Colaboradores!D39=""),"",Colaboradores!D39)</f>
        <v/>
      </c>
      <c r="F43" s="20">
        <f>IF(OR(D43="",E43=""),"",MAX(0,D43-E43))</f>
        <v/>
      </c>
      <c r="G43" s="20">
        <f>IF(OR(D43="",Parámetros!$G$7=""),"",MAX(0,D43-Parámetros!$G$7))</f>
        <v/>
      </c>
      <c r="H43" s="20">
        <f>IF(OR(A43="",$E$3="",Parámetros!$G$6=""),"",SUMIFS('Registro diario'!$J$2:$J$601,'Registro diario'!$B$2:$B$601,A43,'Registro diario'!$I$2:$I$601,$E$3))</f>
        <v/>
      </c>
      <c r="I43" s="18">
        <f>IF(OR(G43="",Parámetros!$G$8=""),"",IF(G43&gt;Parámetros!$G$8,"SÍ","No"))</f>
        <v/>
      </c>
    </row>
    <row r="44">
      <c r="A44" s="18">
        <f>IF(Colaboradores!A40="","",Colaboradores!A40)</f>
        <v/>
      </c>
      <c r="B44" s="18">
        <f>IF(A44="","",Colaboradores!B40)</f>
        <v/>
      </c>
      <c r="C44" s="18">
        <f>IF(OR(A44="",$E$3=""),"",COUNTIFS('Registro diario'!$B$2:$B$601,A44,'Registro diario'!$I$2:$I$601,$E$3))</f>
        <v/>
      </c>
      <c r="D44" s="20">
        <f>IF(OR(A44="",$E$3=""),"",SUMIFS('Registro diario'!$H$2:$H$601,'Registro diario'!$B$2:$B$601,A44,'Registro diario'!$I$2:$I$601,$E$3))</f>
        <v/>
      </c>
      <c r="E44" s="20">
        <f>IF(OR(A44="",Colaboradores!D40=""),"",Colaboradores!D40)</f>
        <v/>
      </c>
      <c r="F44" s="20">
        <f>IF(OR(D44="",E44=""),"",MAX(0,D44-E44))</f>
        <v/>
      </c>
      <c r="G44" s="20">
        <f>IF(OR(D44="",Parámetros!$G$7=""),"",MAX(0,D44-Parámetros!$G$7))</f>
        <v/>
      </c>
      <c r="H44" s="20">
        <f>IF(OR(A44="",$E$3="",Parámetros!$G$6=""),"",SUMIFS('Registro diario'!$J$2:$J$601,'Registro diario'!$B$2:$B$601,A44,'Registro diario'!$I$2:$I$601,$E$3))</f>
        <v/>
      </c>
      <c r="I44" s="18">
        <f>IF(OR(G44="",Parámetros!$G$8=""),"",IF(G44&gt;Parámetros!$G$8,"SÍ","No"))</f>
        <v/>
      </c>
    </row>
    <row r="45">
      <c r="A45" s="18">
        <f>IF(Colaboradores!A41="","",Colaboradores!A41)</f>
        <v/>
      </c>
      <c r="B45" s="18">
        <f>IF(A45="","",Colaboradores!B41)</f>
        <v/>
      </c>
      <c r="C45" s="18">
        <f>IF(OR(A45="",$E$3=""),"",COUNTIFS('Registro diario'!$B$2:$B$601,A45,'Registro diario'!$I$2:$I$601,$E$3))</f>
        <v/>
      </c>
      <c r="D45" s="20">
        <f>IF(OR(A45="",$E$3=""),"",SUMIFS('Registro diario'!$H$2:$H$601,'Registro diario'!$B$2:$B$601,A45,'Registro diario'!$I$2:$I$601,$E$3))</f>
        <v/>
      </c>
      <c r="E45" s="20">
        <f>IF(OR(A45="",Colaboradores!D41=""),"",Colaboradores!D41)</f>
        <v/>
      </c>
      <c r="F45" s="20">
        <f>IF(OR(D45="",E45=""),"",MAX(0,D45-E45))</f>
        <v/>
      </c>
      <c r="G45" s="20">
        <f>IF(OR(D45="",Parámetros!$G$7=""),"",MAX(0,D45-Parámetros!$G$7))</f>
        <v/>
      </c>
      <c r="H45" s="20">
        <f>IF(OR(A45="",$E$3="",Parámetros!$G$6=""),"",SUMIFS('Registro diario'!$J$2:$J$601,'Registro diario'!$B$2:$B$601,A45,'Registro diario'!$I$2:$I$601,$E$3))</f>
        <v/>
      </c>
      <c r="I45" s="18">
        <f>IF(OR(G45="",Parámetros!$G$8=""),"",IF(G45&gt;Parámetros!$G$8,"SÍ","No"))</f>
        <v/>
      </c>
    </row>
    <row r="46">
      <c r="A46" s="18">
        <f>IF(Colaboradores!A42="","",Colaboradores!A42)</f>
        <v/>
      </c>
      <c r="B46" s="18">
        <f>IF(A46="","",Colaboradores!B42)</f>
        <v/>
      </c>
      <c r="C46" s="18">
        <f>IF(OR(A46="",$E$3=""),"",COUNTIFS('Registro diario'!$B$2:$B$601,A46,'Registro diario'!$I$2:$I$601,$E$3))</f>
        <v/>
      </c>
      <c r="D46" s="20">
        <f>IF(OR(A46="",$E$3=""),"",SUMIFS('Registro diario'!$H$2:$H$601,'Registro diario'!$B$2:$B$601,A46,'Registro diario'!$I$2:$I$601,$E$3))</f>
        <v/>
      </c>
      <c r="E46" s="20">
        <f>IF(OR(A46="",Colaboradores!D42=""),"",Colaboradores!D42)</f>
        <v/>
      </c>
      <c r="F46" s="20">
        <f>IF(OR(D46="",E46=""),"",MAX(0,D46-E46))</f>
        <v/>
      </c>
      <c r="G46" s="20">
        <f>IF(OR(D46="",Parámetros!$G$7=""),"",MAX(0,D46-Parámetros!$G$7))</f>
        <v/>
      </c>
      <c r="H46" s="20">
        <f>IF(OR(A46="",$E$3="",Parámetros!$G$6=""),"",SUMIFS('Registro diario'!$J$2:$J$601,'Registro diario'!$B$2:$B$601,A46,'Registro diario'!$I$2:$I$601,$E$3))</f>
        <v/>
      </c>
      <c r="I46" s="18">
        <f>IF(OR(G46="",Parámetros!$G$8=""),"",IF(G46&gt;Parámetros!$G$8,"SÍ","No"))</f>
        <v/>
      </c>
    </row>
    <row r="47">
      <c r="A47" s="18">
        <f>IF(Colaboradores!A43="","",Colaboradores!A43)</f>
        <v/>
      </c>
      <c r="B47" s="18">
        <f>IF(A47="","",Colaboradores!B43)</f>
        <v/>
      </c>
      <c r="C47" s="18">
        <f>IF(OR(A47="",$E$3=""),"",COUNTIFS('Registro diario'!$B$2:$B$601,A47,'Registro diario'!$I$2:$I$601,$E$3))</f>
        <v/>
      </c>
      <c r="D47" s="20">
        <f>IF(OR(A47="",$E$3=""),"",SUMIFS('Registro diario'!$H$2:$H$601,'Registro diario'!$B$2:$B$601,A47,'Registro diario'!$I$2:$I$601,$E$3))</f>
        <v/>
      </c>
      <c r="E47" s="20">
        <f>IF(OR(A47="",Colaboradores!D43=""),"",Colaboradores!D43)</f>
        <v/>
      </c>
      <c r="F47" s="20">
        <f>IF(OR(D47="",E47=""),"",MAX(0,D47-E47))</f>
        <v/>
      </c>
      <c r="G47" s="20">
        <f>IF(OR(D47="",Parámetros!$G$7=""),"",MAX(0,D47-Parámetros!$G$7))</f>
        <v/>
      </c>
      <c r="H47" s="20">
        <f>IF(OR(A47="",$E$3="",Parámetros!$G$6=""),"",SUMIFS('Registro diario'!$J$2:$J$601,'Registro diario'!$B$2:$B$601,A47,'Registro diario'!$I$2:$I$601,$E$3))</f>
        <v/>
      </c>
      <c r="I47" s="18">
        <f>IF(OR(G47="",Parámetros!$G$8=""),"",IF(G47&gt;Parámetros!$G$8,"SÍ","No"))</f>
        <v/>
      </c>
    </row>
    <row r="48">
      <c r="A48" s="18">
        <f>IF(Colaboradores!A44="","",Colaboradores!A44)</f>
        <v/>
      </c>
      <c r="B48" s="18">
        <f>IF(A48="","",Colaboradores!B44)</f>
        <v/>
      </c>
      <c r="C48" s="18">
        <f>IF(OR(A48="",$E$3=""),"",COUNTIFS('Registro diario'!$B$2:$B$601,A48,'Registro diario'!$I$2:$I$601,$E$3))</f>
        <v/>
      </c>
      <c r="D48" s="20">
        <f>IF(OR(A48="",$E$3=""),"",SUMIFS('Registro diario'!$H$2:$H$601,'Registro diario'!$B$2:$B$601,A48,'Registro diario'!$I$2:$I$601,$E$3))</f>
        <v/>
      </c>
      <c r="E48" s="20">
        <f>IF(OR(A48="",Colaboradores!D44=""),"",Colaboradores!D44)</f>
        <v/>
      </c>
      <c r="F48" s="20">
        <f>IF(OR(D48="",E48=""),"",MAX(0,D48-E48))</f>
        <v/>
      </c>
      <c r="G48" s="20">
        <f>IF(OR(D48="",Parámetros!$G$7=""),"",MAX(0,D48-Parámetros!$G$7))</f>
        <v/>
      </c>
      <c r="H48" s="20">
        <f>IF(OR(A48="",$E$3="",Parámetros!$G$6=""),"",SUMIFS('Registro diario'!$J$2:$J$601,'Registro diario'!$B$2:$B$601,A48,'Registro diario'!$I$2:$I$601,$E$3))</f>
        <v/>
      </c>
      <c r="I48" s="18">
        <f>IF(OR(G48="",Parámetros!$G$8=""),"",IF(G48&gt;Parámetros!$G$8,"SÍ","No"))</f>
        <v/>
      </c>
    </row>
    <row r="49">
      <c r="A49" s="18">
        <f>IF(Colaboradores!A45="","",Colaboradores!A45)</f>
        <v/>
      </c>
      <c r="B49" s="18">
        <f>IF(A49="","",Colaboradores!B45)</f>
        <v/>
      </c>
      <c r="C49" s="18">
        <f>IF(OR(A49="",$E$3=""),"",COUNTIFS('Registro diario'!$B$2:$B$601,A49,'Registro diario'!$I$2:$I$601,$E$3))</f>
        <v/>
      </c>
      <c r="D49" s="20">
        <f>IF(OR(A49="",$E$3=""),"",SUMIFS('Registro diario'!$H$2:$H$601,'Registro diario'!$B$2:$B$601,A49,'Registro diario'!$I$2:$I$601,$E$3))</f>
        <v/>
      </c>
      <c r="E49" s="20">
        <f>IF(OR(A49="",Colaboradores!D45=""),"",Colaboradores!D45)</f>
        <v/>
      </c>
      <c r="F49" s="20">
        <f>IF(OR(D49="",E49=""),"",MAX(0,D49-E49))</f>
        <v/>
      </c>
      <c r="G49" s="20">
        <f>IF(OR(D49="",Parámetros!$G$7=""),"",MAX(0,D49-Parámetros!$G$7))</f>
        <v/>
      </c>
      <c r="H49" s="20">
        <f>IF(OR(A49="",$E$3="",Parámetros!$G$6=""),"",SUMIFS('Registro diario'!$J$2:$J$601,'Registro diario'!$B$2:$B$601,A49,'Registro diario'!$I$2:$I$601,$E$3))</f>
        <v/>
      </c>
      <c r="I49" s="18">
        <f>IF(OR(G49="",Parámetros!$G$8=""),"",IF(G49&gt;Parámetros!$G$8,"SÍ","No"))</f>
        <v/>
      </c>
    </row>
    <row r="50">
      <c r="A50" s="18">
        <f>IF(Colaboradores!A46="","",Colaboradores!A46)</f>
        <v/>
      </c>
      <c r="B50" s="18">
        <f>IF(A50="","",Colaboradores!B46)</f>
        <v/>
      </c>
      <c r="C50" s="18">
        <f>IF(OR(A50="",$E$3=""),"",COUNTIFS('Registro diario'!$B$2:$B$601,A50,'Registro diario'!$I$2:$I$601,$E$3))</f>
        <v/>
      </c>
      <c r="D50" s="20">
        <f>IF(OR(A50="",$E$3=""),"",SUMIFS('Registro diario'!$H$2:$H$601,'Registro diario'!$B$2:$B$601,A50,'Registro diario'!$I$2:$I$601,$E$3))</f>
        <v/>
      </c>
      <c r="E50" s="20">
        <f>IF(OR(A50="",Colaboradores!D46=""),"",Colaboradores!D46)</f>
        <v/>
      </c>
      <c r="F50" s="20">
        <f>IF(OR(D50="",E50=""),"",MAX(0,D50-E50))</f>
        <v/>
      </c>
      <c r="G50" s="20">
        <f>IF(OR(D50="",Parámetros!$G$7=""),"",MAX(0,D50-Parámetros!$G$7))</f>
        <v/>
      </c>
      <c r="H50" s="20">
        <f>IF(OR(A50="",$E$3="",Parámetros!$G$6=""),"",SUMIFS('Registro diario'!$J$2:$J$601,'Registro diario'!$B$2:$B$601,A50,'Registro diario'!$I$2:$I$601,$E$3))</f>
        <v/>
      </c>
      <c r="I50" s="18">
        <f>IF(OR(G50="",Parámetros!$G$8=""),"",IF(G50&gt;Parámetros!$G$8,"SÍ","No"))</f>
        <v/>
      </c>
    </row>
    <row r="51">
      <c r="A51" s="18">
        <f>IF(Colaboradores!A47="","",Colaboradores!A47)</f>
        <v/>
      </c>
      <c r="B51" s="18">
        <f>IF(A51="","",Colaboradores!B47)</f>
        <v/>
      </c>
      <c r="C51" s="18">
        <f>IF(OR(A51="",$E$3=""),"",COUNTIFS('Registro diario'!$B$2:$B$601,A51,'Registro diario'!$I$2:$I$601,$E$3))</f>
        <v/>
      </c>
      <c r="D51" s="20">
        <f>IF(OR(A51="",$E$3=""),"",SUMIFS('Registro diario'!$H$2:$H$601,'Registro diario'!$B$2:$B$601,A51,'Registro diario'!$I$2:$I$601,$E$3))</f>
        <v/>
      </c>
      <c r="E51" s="20">
        <f>IF(OR(A51="",Colaboradores!D47=""),"",Colaboradores!D47)</f>
        <v/>
      </c>
      <c r="F51" s="20">
        <f>IF(OR(D51="",E51=""),"",MAX(0,D51-E51))</f>
        <v/>
      </c>
      <c r="G51" s="20">
        <f>IF(OR(D51="",Parámetros!$G$7=""),"",MAX(0,D51-Parámetros!$G$7))</f>
        <v/>
      </c>
      <c r="H51" s="20">
        <f>IF(OR(A51="",$E$3="",Parámetros!$G$6=""),"",SUMIFS('Registro diario'!$J$2:$J$601,'Registro diario'!$B$2:$B$601,A51,'Registro diario'!$I$2:$I$601,$E$3))</f>
        <v/>
      </c>
      <c r="I51" s="18">
        <f>IF(OR(G51="",Parámetros!$G$8=""),"",IF(G51&gt;Parámetros!$G$8,"SÍ","No"))</f>
        <v/>
      </c>
    </row>
    <row r="52">
      <c r="A52" s="18">
        <f>IF(Colaboradores!A48="","",Colaboradores!A48)</f>
        <v/>
      </c>
      <c r="B52" s="18">
        <f>IF(A52="","",Colaboradores!B48)</f>
        <v/>
      </c>
      <c r="C52" s="18">
        <f>IF(OR(A52="",$E$3=""),"",COUNTIFS('Registro diario'!$B$2:$B$601,A52,'Registro diario'!$I$2:$I$601,$E$3))</f>
        <v/>
      </c>
      <c r="D52" s="20">
        <f>IF(OR(A52="",$E$3=""),"",SUMIFS('Registro diario'!$H$2:$H$601,'Registro diario'!$B$2:$B$601,A52,'Registro diario'!$I$2:$I$601,$E$3))</f>
        <v/>
      </c>
      <c r="E52" s="20">
        <f>IF(OR(A52="",Colaboradores!D48=""),"",Colaboradores!D48)</f>
        <v/>
      </c>
      <c r="F52" s="20">
        <f>IF(OR(D52="",E52=""),"",MAX(0,D52-E52))</f>
        <v/>
      </c>
      <c r="G52" s="20">
        <f>IF(OR(D52="",Parámetros!$G$7=""),"",MAX(0,D52-Parámetros!$G$7))</f>
        <v/>
      </c>
      <c r="H52" s="20">
        <f>IF(OR(A52="",$E$3="",Parámetros!$G$6=""),"",SUMIFS('Registro diario'!$J$2:$J$601,'Registro diario'!$B$2:$B$601,A52,'Registro diario'!$I$2:$I$601,$E$3))</f>
        <v/>
      </c>
      <c r="I52" s="18">
        <f>IF(OR(G52="",Parámetros!$G$8=""),"",IF(G52&gt;Parámetros!$G$8,"SÍ","No"))</f>
        <v/>
      </c>
    </row>
    <row r="53">
      <c r="A53" s="18">
        <f>IF(Colaboradores!A49="","",Colaboradores!A49)</f>
        <v/>
      </c>
      <c r="B53" s="18">
        <f>IF(A53="","",Colaboradores!B49)</f>
        <v/>
      </c>
      <c r="C53" s="18">
        <f>IF(OR(A53="",$E$3=""),"",COUNTIFS('Registro diario'!$B$2:$B$601,A53,'Registro diario'!$I$2:$I$601,$E$3))</f>
        <v/>
      </c>
      <c r="D53" s="20">
        <f>IF(OR(A53="",$E$3=""),"",SUMIFS('Registro diario'!$H$2:$H$601,'Registro diario'!$B$2:$B$601,A53,'Registro diario'!$I$2:$I$601,$E$3))</f>
        <v/>
      </c>
      <c r="E53" s="20">
        <f>IF(OR(A53="",Colaboradores!D49=""),"",Colaboradores!D49)</f>
        <v/>
      </c>
      <c r="F53" s="20">
        <f>IF(OR(D53="",E53=""),"",MAX(0,D53-E53))</f>
        <v/>
      </c>
      <c r="G53" s="20">
        <f>IF(OR(D53="",Parámetros!$G$7=""),"",MAX(0,D53-Parámetros!$G$7))</f>
        <v/>
      </c>
      <c r="H53" s="20">
        <f>IF(OR(A53="",$E$3="",Parámetros!$G$6=""),"",SUMIFS('Registro diario'!$J$2:$J$601,'Registro diario'!$B$2:$B$601,A53,'Registro diario'!$I$2:$I$601,$E$3))</f>
        <v/>
      </c>
      <c r="I53" s="18">
        <f>IF(OR(G53="",Parámetros!$G$8=""),"",IF(G53&gt;Parámetros!$G$8,"SÍ","No"))</f>
        <v/>
      </c>
    </row>
    <row r="54">
      <c r="A54" s="18">
        <f>IF(Colaboradores!A50="","",Colaboradores!A50)</f>
        <v/>
      </c>
      <c r="B54" s="18">
        <f>IF(A54="","",Colaboradores!B50)</f>
        <v/>
      </c>
      <c r="C54" s="18">
        <f>IF(OR(A54="",$E$3=""),"",COUNTIFS('Registro diario'!$B$2:$B$601,A54,'Registro diario'!$I$2:$I$601,$E$3))</f>
        <v/>
      </c>
      <c r="D54" s="20">
        <f>IF(OR(A54="",$E$3=""),"",SUMIFS('Registro diario'!$H$2:$H$601,'Registro diario'!$B$2:$B$601,A54,'Registro diario'!$I$2:$I$601,$E$3))</f>
        <v/>
      </c>
      <c r="E54" s="20">
        <f>IF(OR(A54="",Colaboradores!D50=""),"",Colaboradores!D50)</f>
        <v/>
      </c>
      <c r="F54" s="20">
        <f>IF(OR(D54="",E54=""),"",MAX(0,D54-E54))</f>
        <v/>
      </c>
      <c r="G54" s="20">
        <f>IF(OR(D54="",Parámetros!$G$7=""),"",MAX(0,D54-Parámetros!$G$7))</f>
        <v/>
      </c>
      <c r="H54" s="20">
        <f>IF(OR(A54="",$E$3="",Parámetros!$G$6=""),"",SUMIFS('Registro diario'!$J$2:$J$601,'Registro diario'!$B$2:$B$601,A54,'Registro diario'!$I$2:$I$601,$E$3))</f>
        <v/>
      </c>
      <c r="I54" s="18">
        <f>IF(OR(G54="",Parámetros!$G$8=""),"",IF(G54&gt;Parámetros!$G$8,"SÍ","No"))</f>
        <v/>
      </c>
    </row>
    <row r="55">
      <c r="A55" s="18">
        <f>IF(Colaboradores!A51="","",Colaboradores!A51)</f>
        <v/>
      </c>
      <c r="B55" s="18">
        <f>IF(A55="","",Colaboradores!B51)</f>
        <v/>
      </c>
      <c r="C55" s="18">
        <f>IF(OR(A55="",$E$3=""),"",COUNTIFS('Registro diario'!$B$2:$B$601,A55,'Registro diario'!$I$2:$I$601,$E$3))</f>
        <v/>
      </c>
      <c r="D55" s="20">
        <f>IF(OR(A55="",$E$3=""),"",SUMIFS('Registro diario'!$H$2:$H$601,'Registro diario'!$B$2:$B$601,A55,'Registro diario'!$I$2:$I$601,$E$3))</f>
        <v/>
      </c>
      <c r="E55" s="20">
        <f>IF(OR(A55="",Colaboradores!D51=""),"",Colaboradores!D51)</f>
        <v/>
      </c>
      <c r="F55" s="20">
        <f>IF(OR(D55="",E55=""),"",MAX(0,D55-E55))</f>
        <v/>
      </c>
      <c r="G55" s="20">
        <f>IF(OR(D55="",Parámetros!$G$7=""),"",MAX(0,D55-Parámetros!$G$7))</f>
        <v/>
      </c>
      <c r="H55" s="20">
        <f>IF(OR(A55="",$E$3="",Parámetros!$G$6=""),"",SUMIFS('Registro diario'!$J$2:$J$601,'Registro diario'!$B$2:$B$601,A55,'Registro diario'!$I$2:$I$601,$E$3))</f>
        <v/>
      </c>
      <c r="I55" s="18">
        <f>IF(OR(G55="",Parámetros!$G$8=""),"",IF(G55&gt;Parámetros!$G$8,"SÍ","No"))</f>
        <v/>
      </c>
    </row>
    <row r="56">
      <c r="A56" s="18">
        <f>IF(Colaboradores!A52="","",Colaboradores!A52)</f>
        <v/>
      </c>
      <c r="B56" s="18">
        <f>IF(A56="","",Colaboradores!B52)</f>
        <v/>
      </c>
      <c r="C56" s="18">
        <f>IF(OR(A56="",$E$3=""),"",COUNTIFS('Registro diario'!$B$2:$B$601,A56,'Registro diario'!$I$2:$I$601,$E$3))</f>
        <v/>
      </c>
      <c r="D56" s="20">
        <f>IF(OR(A56="",$E$3=""),"",SUMIFS('Registro diario'!$H$2:$H$601,'Registro diario'!$B$2:$B$601,A56,'Registro diario'!$I$2:$I$601,$E$3))</f>
        <v/>
      </c>
      <c r="E56" s="20">
        <f>IF(OR(A56="",Colaboradores!D52=""),"",Colaboradores!D52)</f>
        <v/>
      </c>
      <c r="F56" s="20">
        <f>IF(OR(D56="",E56=""),"",MAX(0,D56-E56))</f>
        <v/>
      </c>
      <c r="G56" s="20">
        <f>IF(OR(D56="",Parámetros!$G$7=""),"",MAX(0,D56-Parámetros!$G$7))</f>
        <v/>
      </c>
      <c r="H56" s="20">
        <f>IF(OR(A56="",$E$3="",Parámetros!$G$6=""),"",SUMIFS('Registro diario'!$J$2:$J$601,'Registro diario'!$B$2:$B$601,A56,'Registro diario'!$I$2:$I$601,$E$3))</f>
        <v/>
      </c>
      <c r="I56" s="18">
        <f>IF(OR(G56="",Parámetros!$G$8=""),"",IF(G56&gt;Parámetros!$G$8,"SÍ","No"))</f>
        <v/>
      </c>
    </row>
    <row r="57">
      <c r="A57" s="18">
        <f>IF(Colaboradores!A53="","",Colaboradores!A53)</f>
        <v/>
      </c>
      <c r="B57" s="18">
        <f>IF(A57="","",Colaboradores!B53)</f>
        <v/>
      </c>
      <c r="C57" s="18">
        <f>IF(OR(A57="",$E$3=""),"",COUNTIFS('Registro diario'!$B$2:$B$601,A57,'Registro diario'!$I$2:$I$601,$E$3))</f>
        <v/>
      </c>
      <c r="D57" s="20">
        <f>IF(OR(A57="",$E$3=""),"",SUMIFS('Registro diario'!$H$2:$H$601,'Registro diario'!$B$2:$B$601,A57,'Registro diario'!$I$2:$I$601,$E$3))</f>
        <v/>
      </c>
      <c r="E57" s="20">
        <f>IF(OR(A57="",Colaboradores!D53=""),"",Colaboradores!D53)</f>
        <v/>
      </c>
      <c r="F57" s="20">
        <f>IF(OR(D57="",E57=""),"",MAX(0,D57-E57))</f>
        <v/>
      </c>
      <c r="G57" s="20">
        <f>IF(OR(D57="",Parámetros!$G$7=""),"",MAX(0,D57-Parámetros!$G$7))</f>
        <v/>
      </c>
      <c r="H57" s="20">
        <f>IF(OR(A57="",$E$3="",Parámetros!$G$6=""),"",SUMIFS('Registro diario'!$J$2:$J$601,'Registro diario'!$B$2:$B$601,A57,'Registro diario'!$I$2:$I$601,$E$3))</f>
        <v/>
      </c>
      <c r="I57" s="18">
        <f>IF(OR(G57="",Parámetros!$G$8=""),"",IF(G57&gt;Parámetros!$G$8,"SÍ","No"))</f>
        <v/>
      </c>
    </row>
    <row r="58">
      <c r="A58" s="18">
        <f>IF(Colaboradores!A54="","",Colaboradores!A54)</f>
        <v/>
      </c>
      <c r="B58" s="18">
        <f>IF(A58="","",Colaboradores!B54)</f>
        <v/>
      </c>
      <c r="C58" s="18">
        <f>IF(OR(A58="",$E$3=""),"",COUNTIFS('Registro diario'!$B$2:$B$601,A58,'Registro diario'!$I$2:$I$601,$E$3))</f>
        <v/>
      </c>
      <c r="D58" s="20">
        <f>IF(OR(A58="",$E$3=""),"",SUMIFS('Registro diario'!$H$2:$H$601,'Registro diario'!$B$2:$B$601,A58,'Registro diario'!$I$2:$I$601,$E$3))</f>
        <v/>
      </c>
      <c r="E58" s="20">
        <f>IF(OR(A58="",Colaboradores!D54=""),"",Colaboradores!D54)</f>
        <v/>
      </c>
      <c r="F58" s="20">
        <f>IF(OR(D58="",E58=""),"",MAX(0,D58-E58))</f>
        <v/>
      </c>
      <c r="G58" s="20">
        <f>IF(OR(D58="",Parámetros!$G$7=""),"",MAX(0,D58-Parámetros!$G$7))</f>
        <v/>
      </c>
      <c r="H58" s="20">
        <f>IF(OR(A58="",$E$3="",Parámetros!$G$6=""),"",SUMIFS('Registro diario'!$J$2:$J$601,'Registro diario'!$B$2:$B$601,A58,'Registro diario'!$I$2:$I$601,$E$3))</f>
        <v/>
      </c>
      <c r="I58" s="18">
        <f>IF(OR(G58="",Parámetros!$G$8=""),"",IF(G58&gt;Parámetros!$G$8,"SÍ","No"))</f>
        <v/>
      </c>
    </row>
    <row r="59">
      <c r="A59" s="18">
        <f>IF(Colaboradores!A55="","",Colaboradores!A55)</f>
        <v/>
      </c>
      <c r="B59" s="18">
        <f>IF(A59="","",Colaboradores!B55)</f>
        <v/>
      </c>
      <c r="C59" s="18">
        <f>IF(OR(A59="",$E$3=""),"",COUNTIFS('Registro diario'!$B$2:$B$601,A59,'Registro diario'!$I$2:$I$601,$E$3))</f>
        <v/>
      </c>
      <c r="D59" s="20">
        <f>IF(OR(A59="",$E$3=""),"",SUMIFS('Registro diario'!$H$2:$H$601,'Registro diario'!$B$2:$B$601,A59,'Registro diario'!$I$2:$I$601,$E$3))</f>
        <v/>
      </c>
      <c r="E59" s="20">
        <f>IF(OR(A59="",Colaboradores!D55=""),"",Colaboradores!D55)</f>
        <v/>
      </c>
      <c r="F59" s="20">
        <f>IF(OR(D59="",E59=""),"",MAX(0,D59-E59))</f>
        <v/>
      </c>
      <c r="G59" s="20">
        <f>IF(OR(D59="",Parámetros!$G$7=""),"",MAX(0,D59-Parámetros!$G$7))</f>
        <v/>
      </c>
      <c r="H59" s="20">
        <f>IF(OR(A59="",$E$3="",Parámetros!$G$6=""),"",SUMIFS('Registro diario'!$J$2:$J$601,'Registro diario'!$B$2:$B$601,A59,'Registro diario'!$I$2:$I$601,$E$3))</f>
        <v/>
      </c>
      <c r="I59" s="18">
        <f>IF(OR(G59="",Parámetros!$G$8=""),"",IF(G59&gt;Parámetros!$G$8,"SÍ","No"))</f>
        <v/>
      </c>
    </row>
    <row r="60">
      <c r="A60" s="18">
        <f>IF(Colaboradores!A56="","",Colaboradores!A56)</f>
        <v/>
      </c>
      <c r="B60" s="18">
        <f>IF(A60="","",Colaboradores!B56)</f>
        <v/>
      </c>
      <c r="C60" s="18">
        <f>IF(OR(A60="",$E$3=""),"",COUNTIFS('Registro diario'!$B$2:$B$601,A60,'Registro diario'!$I$2:$I$601,$E$3))</f>
        <v/>
      </c>
      <c r="D60" s="20">
        <f>IF(OR(A60="",$E$3=""),"",SUMIFS('Registro diario'!$H$2:$H$601,'Registro diario'!$B$2:$B$601,A60,'Registro diario'!$I$2:$I$601,$E$3))</f>
        <v/>
      </c>
      <c r="E60" s="20">
        <f>IF(OR(A60="",Colaboradores!D56=""),"",Colaboradores!D56)</f>
        <v/>
      </c>
      <c r="F60" s="20">
        <f>IF(OR(D60="",E60=""),"",MAX(0,D60-E60))</f>
        <v/>
      </c>
      <c r="G60" s="20">
        <f>IF(OR(D60="",Parámetros!$G$7=""),"",MAX(0,D60-Parámetros!$G$7))</f>
        <v/>
      </c>
      <c r="H60" s="20">
        <f>IF(OR(A60="",$E$3="",Parámetros!$G$6=""),"",SUMIFS('Registro diario'!$J$2:$J$601,'Registro diario'!$B$2:$B$601,A60,'Registro diario'!$I$2:$I$601,$E$3))</f>
        <v/>
      </c>
      <c r="I60" s="18">
        <f>IF(OR(G60="",Parámetros!$G$8=""),"",IF(G60&gt;Parámetros!$G$8,"SÍ","No"))</f>
        <v/>
      </c>
    </row>
    <row r="61">
      <c r="A61" s="18">
        <f>IF(Colaboradores!A57="","",Colaboradores!A57)</f>
        <v/>
      </c>
      <c r="B61" s="18">
        <f>IF(A61="","",Colaboradores!B57)</f>
        <v/>
      </c>
      <c r="C61" s="18">
        <f>IF(OR(A61="",$E$3=""),"",COUNTIFS('Registro diario'!$B$2:$B$601,A61,'Registro diario'!$I$2:$I$601,$E$3))</f>
        <v/>
      </c>
      <c r="D61" s="20">
        <f>IF(OR(A61="",$E$3=""),"",SUMIFS('Registro diario'!$H$2:$H$601,'Registro diario'!$B$2:$B$601,A61,'Registro diario'!$I$2:$I$601,$E$3))</f>
        <v/>
      </c>
      <c r="E61" s="20">
        <f>IF(OR(A61="",Colaboradores!D57=""),"",Colaboradores!D57)</f>
        <v/>
      </c>
      <c r="F61" s="20">
        <f>IF(OR(D61="",E61=""),"",MAX(0,D61-E61))</f>
        <v/>
      </c>
      <c r="G61" s="20">
        <f>IF(OR(D61="",Parámetros!$G$7=""),"",MAX(0,D61-Parámetros!$G$7))</f>
        <v/>
      </c>
      <c r="H61" s="20">
        <f>IF(OR(A61="",$E$3="",Parámetros!$G$6=""),"",SUMIFS('Registro diario'!$J$2:$J$601,'Registro diario'!$B$2:$B$601,A61,'Registro diario'!$I$2:$I$601,$E$3))</f>
        <v/>
      </c>
      <c r="I61" s="18">
        <f>IF(OR(G61="",Parámetros!$G$8=""),"",IF(G61&gt;Parámetros!$G$8,"SÍ","No"))</f>
        <v/>
      </c>
    </row>
    <row r="62">
      <c r="A62" s="18">
        <f>IF(Colaboradores!A58="","",Colaboradores!A58)</f>
        <v/>
      </c>
      <c r="B62" s="18">
        <f>IF(A62="","",Colaboradores!B58)</f>
        <v/>
      </c>
      <c r="C62" s="18">
        <f>IF(OR(A62="",$E$3=""),"",COUNTIFS('Registro diario'!$B$2:$B$601,A62,'Registro diario'!$I$2:$I$601,$E$3))</f>
        <v/>
      </c>
      <c r="D62" s="20">
        <f>IF(OR(A62="",$E$3=""),"",SUMIFS('Registro diario'!$H$2:$H$601,'Registro diario'!$B$2:$B$601,A62,'Registro diario'!$I$2:$I$601,$E$3))</f>
        <v/>
      </c>
      <c r="E62" s="20">
        <f>IF(OR(A62="",Colaboradores!D58=""),"",Colaboradores!D58)</f>
        <v/>
      </c>
      <c r="F62" s="20">
        <f>IF(OR(D62="",E62=""),"",MAX(0,D62-E62))</f>
        <v/>
      </c>
      <c r="G62" s="20">
        <f>IF(OR(D62="",Parámetros!$G$7=""),"",MAX(0,D62-Parámetros!$G$7))</f>
        <v/>
      </c>
      <c r="H62" s="20">
        <f>IF(OR(A62="",$E$3="",Parámetros!$G$6=""),"",SUMIFS('Registro diario'!$J$2:$J$601,'Registro diario'!$B$2:$B$601,A62,'Registro diario'!$I$2:$I$601,$E$3))</f>
        <v/>
      </c>
      <c r="I62" s="18">
        <f>IF(OR(G62="",Parámetros!$G$8=""),"",IF(G62&gt;Parámetros!$G$8,"SÍ","No"))</f>
        <v/>
      </c>
    </row>
    <row r="63">
      <c r="A63" s="18">
        <f>IF(Colaboradores!A59="","",Colaboradores!A59)</f>
        <v/>
      </c>
      <c r="B63" s="18">
        <f>IF(A63="","",Colaboradores!B59)</f>
        <v/>
      </c>
      <c r="C63" s="18">
        <f>IF(OR(A63="",$E$3=""),"",COUNTIFS('Registro diario'!$B$2:$B$601,A63,'Registro diario'!$I$2:$I$601,$E$3))</f>
        <v/>
      </c>
      <c r="D63" s="20">
        <f>IF(OR(A63="",$E$3=""),"",SUMIFS('Registro diario'!$H$2:$H$601,'Registro diario'!$B$2:$B$601,A63,'Registro diario'!$I$2:$I$601,$E$3))</f>
        <v/>
      </c>
      <c r="E63" s="20">
        <f>IF(OR(A63="",Colaboradores!D59=""),"",Colaboradores!D59)</f>
        <v/>
      </c>
      <c r="F63" s="20">
        <f>IF(OR(D63="",E63=""),"",MAX(0,D63-E63))</f>
        <v/>
      </c>
      <c r="G63" s="20">
        <f>IF(OR(D63="",Parámetros!$G$7=""),"",MAX(0,D63-Parámetros!$G$7))</f>
        <v/>
      </c>
      <c r="H63" s="20">
        <f>IF(OR(A63="",$E$3="",Parámetros!$G$6=""),"",SUMIFS('Registro diario'!$J$2:$J$601,'Registro diario'!$B$2:$B$601,A63,'Registro diario'!$I$2:$I$601,$E$3))</f>
        <v/>
      </c>
      <c r="I63" s="18">
        <f>IF(OR(G63="",Parámetros!$G$8=""),"",IF(G63&gt;Parámetros!$G$8,"SÍ","No"))</f>
        <v/>
      </c>
    </row>
    <row r="64">
      <c r="A64" s="18">
        <f>IF(Colaboradores!A60="","",Colaboradores!A60)</f>
        <v/>
      </c>
      <c r="B64" s="18">
        <f>IF(A64="","",Colaboradores!B60)</f>
        <v/>
      </c>
      <c r="C64" s="18">
        <f>IF(OR(A64="",$E$3=""),"",COUNTIFS('Registro diario'!$B$2:$B$601,A64,'Registro diario'!$I$2:$I$601,$E$3))</f>
        <v/>
      </c>
      <c r="D64" s="20">
        <f>IF(OR(A64="",$E$3=""),"",SUMIFS('Registro diario'!$H$2:$H$601,'Registro diario'!$B$2:$B$601,A64,'Registro diario'!$I$2:$I$601,$E$3))</f>
        <v/>
      </c>
      <c r="E64" s="20">
        <f>IF(OR(A64="",Colaboradores!D60=""),"",Colaboradores!D60)</f>
        <v/>
      </c>
      <c r="F64" s="20">
        <f>IF(OR(D64="",E64=""),"",MAX(0,D64-E64))</f>
        <v/>
      </c>
      <c r="G64" s="20">
        <f>IF(OR(D64="",Parámetros!$G$7=""),"",MAX(0,D64-Parámetros!$G$7))</f>
        <v/>
      </c>
      <c r="H64" s="20">
        <f>IF(OR(A64="",$E$3="",Parámetros!$G$6=""),"",SUMIFS('Registro diario'!$J$2:$J$601,'Registro diario'!$B$2:$B$601,A64,'Registro diario'!$I$2:$I$601,$E$3))</f>
        <v/>
      </c>
      <c r="I64" s="18">
        <f>IF(OR(G64="",Parámetros!$G$8=""),"",IF(G64&gt;Parámetros!$G$8,"SÍ","No"))</f>
        <v/>
      </c>
    </row>
    <row r="65">
      <c r="A65" s="18">
        <f>IF(Colaboradores!A61="","",Colaboradores!A61)</f>
        <v/>
      </c>
      <c r="B65" s="18">
        <f>IF(A65="","",Colaboradores!B61)</f>
        <v/>
      </c>
      <c r="C65" s="18">
        <f>IF(OR(A65="",$E$3=""),"",COUNTIFS('Registro diario'!$B$2:$B$601,A65,'Registro diario'!$I$2:$I$601,$E$3))</f>
        <v/>
      </c>
      <c r="D65" s="20">
        <f>IF(OR(A65="",$E$3=""),"",SUMIFS('Registro diario'!$H$2:$H$601,'Registro diario'!$B$2:$B$601,A65,'Registro diario'!$I$2:$I$601,$E$3))</f>
        <v/>
      </c>
      <c r="E65" s="20">
        <f>IF(OR(A65="",Colaboradores!D61=""),"",Colaboradores!D61)</f>
        <v/>
      </c>
      <c r="F65" s="20">
        <f>IF(OR(D65="",E65=""),"",MAX(0,D65-E65))</f>
        <v/>
      </c>
      <c r="G65" s="20">
        <f>IF(OR(D65="",Parámetros!$G$7=""),"",MAX(0,D65-Parámetros!$G$7))</f>
        <v/>
      </c>
      <c r="H65" s="20">
        <f>IF(OR(A65="",$E$3="",Parámetros!$G$6=""),"",SUMIFS('Registro diario'!$J$2:$J$601,'Registro diario'!$B$2:$B$601,A65,'Registro diario'!$I$2:$I$601,$E$3))</f>
        <v/>
      </c>
      <c r="I65" s="18">
        <f>IF(OR(G65="",Parámetros!$G$8=""),"",IF(G65&gt;Parámetros!$G$8,"SÍ","No"))</f>
        <v/>
      </c>
    </row>
    <row r="66">
      <c r="A66" s="18">
        <f>IF(Colaboradores!A62="","",Colaboradores!A62)</f>
        <v/>
      </c>
      <c r="B66" s="18">
        <f>IF(A66="","",Colaboradores!B62)</f>
        <v/>
      </c>
      <c r="C66" s="18">
        <f>IF(OR(A66="",$E$3=""),"",COUNTIFS('Registro diario'!$B$2:$B$601,A66,'Registro diario'!$I$2:$I$601,$E$3))</f>
        <v/>
      </c>
      <c r="D66" s="20">
        <f>IF(OR(A66="",$E$3=""),"",SUMIFS('Registro diario'!$H$2:$H$601,'Registro diario'!$B$2:$B$601,A66,'Registro diario'!$I$2:$I$601,$E$3))</f>
        <v/>
      </c>
      <c r="E66" s="20">
        <f>IF(OR(A66="",Colaboradores!D62=""),"",Colaboradores!D62)</f>
        <v/>
      </c>
      <c r="F66" s="20">
        <f>IF(OR(D66="",E66=""),"",MAX(0,D66-E66))</f>
        <v/>
      </c>
      <c r="G66" s="20">
        <f>IF(OR(D66="",Parámetros!$G$7=""),"",MAX(0,D66-Parámetros!$G$7))</f>
        <v/>
      </c>
      <c r="H66" s="20">
        <f>IF(OR(A66="",$E$3="",Parámetros!$G$6=""),"",SUMIFS('Registro diario'!$J$2:$J$601,'Registro diario'!$B$2:$B$601,A66,'Registro diario'!$I$2:$I$601,$E$3))</f>
        <v/>
      </c>
      <c r="I66" s="18">
        <f>IF(OR(G66="",Parámetros!$G$8=""),"",IF(G66&gt;Parámetros!$G$8,"SÍ","No"))</f>
        <v/>
      </c>
    </row>
    <row r="67">
      <c r="A67" s="18">
        <f>IF(Colaboradores!A63="","",Colaboradores!A63)</f>
        <v/>
      </c>
      <c r="B67" s="18">
        <f>IF(A67="","",Colaboradores!B63)</f>
        <v/>
      </c>
      <c r="C67" s="18">
        <f>IF(OR(A67="",$E$3=""),"",COUNTIFS('Registro diario'!$B$2:$B$601,A67,'Registro diario'!$I$2:$I$601,$E$3))</f>
        <v/>
      </c>
      <c r="D67" s="20">
        <f>IF(OR(A67="",$E$3=""),"",SUMIFS('Registro diario'!$H$2:$H$601,'Registro diario'!$B$2:$B$601,A67,'Registro diario'!$I$2:$I$601,$E$3))</f>
        <v/>
      </c>
      <c r="E67" s="20">
        <f>IF(OR(A67="",Colaboradores!D63=""),"",Colaboradores!D63)</f>
        <v/>
      </c>
      <c r="F67" s="20">
        <f>IF(OR(D67="",E67=""),"",MAX(0,D67-E67))</f>
        <v/>
      </c>
      <c r="G67" s="20">
        <f>IF(OR(D67="",Parámetros!$G$7=""),"",MAX(0,D67-Parámetros!$G$7))</f>
        <v/>
      </c>
      <c r="H67" s="20">
        <f>IF(OR(A67="",$E$3="",Parámetros!$G$6=""),"",SUMIFS('Registro diario'!$J$2:$J$601,'Registro diario'!$B$2:$B$601,A67,'Registro diario'!$I$2:$I$601,$E$3))</f>
        <v/>
      </c>
      <c r="I67" s="18">
        <f>IF(OR(G67="",Parámetros!$G$8=""),"",IF(G67&gt;Parámetros!$G$8,"SÍ","No"))</f>
        <v/>
      </c>
    </row>
    <row r="68">
      <c r="A68" s="18">
        <f>IF(Colaboradores!A64="","",Colaboradores!A64)</f>
        <v/>
      </c>
      <c r="B68" s="18">
        <f>IF(A68="","",Colaboradores!B64)</f>
        <v/>
      </c>
      <c r="C68" s="18">
        <f>IF(OR(A68="",$E$3=""),"",COUNTIFS('Registro diario'!$B$2:$B$601,A68,'Registro diario'!$I$2:$I$601,$E$3))</f>
        <v/>
      </c>
      <c r="D68" s="20">
        <f>IF(OR(A68="",$E$3=""),"",SUMIFS('Registro diario'!$H$2:$H$601,'Registro diario'!$B$2:$B$601,A68,'Registro diario'!$I$2:$I$601,$E$3))</f>
        <v/>
      </c>
      <c r="E68" s="20">
        <f>IF(OR(A68="",Colaboradores!D64=""),"",Colaboradores!D64)</f>
        <v/>
      </c>
      <c r="F68" s="20">
        <f>IF(OR(D68="",E68=""),"",MAX(0,D68-E68))</f>
        <v/>
      </c>
      <c r="G68" s="20">
        <f>IF(OR(D68="",Parámetros!$G$7=""),"",MAX(0,D68-Parámetros!$G$7))</f>
        <v/>
      </c>
      <c r="H68" s="20">
        <f>IF(OR(A68="",$E$3="",Parámetros!$G$6=""),"",SUMIFS('Registro diario'!$J$2:$J$601,'Registro diario'!$B$2:$B$601,A68,'Registro diario'!$I$2:$I$601,$E$3))</f>
        <v/>
      </c>
      <c r="I68" s="18">
        <f>IF(OR(G68="",Parámetros!$G$8=""),"",IF(G68&gt;Parámetros!$G$8,"SÍ","No"))</f>
        <v/>
      </c>
    </row>
    <row r="69">
      <c r="A69" s="18">
        <f>IF(Colaboradores!A65="","",Colaboradores!A65)</f>
        <v/>
      </c>
      <c r="B69" s="18">
        <f>IF(A69="","",Colaboradores!B65)</f>
        <v/>
      </c>
      <c r="C69" s="18">
        <f>IF(OR(A69="",$E$3=""),"",COUNTIFS('Registro diario'!$B$2:$B$601,A69,'Registro diario'!$I$2:$I$601,$E$3))</f>
        <v/>
      </c>
      <c r="D69" s="20">
        <f>IF(OR(A69="",$E$3=""),"",SUMIFS('Registro diario'!$H$2:$H$601,'Registro diario'!$B$2:$B$601,A69,'Registro diario'!$I$2:$I$601,$E$3))</f>
        <v/>
      </c>
      <c r="E69" s="20">
        <f>IF(OR(A69="",Colaboradores!D65=""),"",Colaboradores!D65)</f>
        <v/>
      </c>
      <c r="F69" s="20">
        <f>IF(OR(D69="",E69=""),"",MAX(0,D69-E69))</f>
        <v/>
      </c>
      <c r="G69" s="20">
        <f>IF(OR(D69="",Parámetros!$G$7=""),"",MAX(0,D69-Parámetros!$G$7))</f>
        <v/>
      </c>
      <c r="H69" s="20">
        <f>IF(OR(A69="",$E$3="",Parámetros!$G$6=""),"",SUMIFS('Registro diario'!$J$2:$J$601,'Registro diario'!$B$2:$B$601,A69,'Registro diario'!$I$2:$I$601,$E$3))</f>
        <v/>
      </c>
      <c r="I69" s="18">
        <f>IF(OR(G69="",Parámetros!$G$8=""),"",IF(G69&gt;Parámetros!$G$8,"SÍ","No"))</f>
        <v/>
      </c>
    </row>
    <row r="70">
      <c r="A70" s="18">
        <f>IF(Colaboradores!A66="","",Colaboradores!A66)</f>
        <v/>
      </c>
      <c r="B70" s="18">
        <f>IF(A70="","",Colaboradores!B66)</f>
        <v/>
      </c>
      <c r="C70" s="18">
        <f>IF(OR(A70="",$E$3=""),"",COUNTIFS('Registro diario'!$B$2:$B$601,A70,'Registro diario'!$I$2:$I$601,$E$3))</f>
        <v/>
      </c>
      <c r="D70" s="20">
        <f>IF(OR(A70="",$E$3=""),"",SUMIFS('Registro diario'!$H$2:$H$601,'Registro diario'!$B$2:$B$601,A70,'Registro diario'!$I$2:$I$601,$E$3))</f>
        <v/>
      </c>
      <c r="E70" s="20">
        <f>IF(OR(A70="",Colaboradores!D66=""),"",Colaboradores!D66)</f>
        <v/>
      </c>
      <c r="F70" s="20">
        <f>IF(OR(D70="",E70=""),"",MAX(0,D70-E70))</f>
        <v/>
      </c>
      <c r="G70" s="20">
        <f>IF(OR(D70="",Parámetros!$G$7=""),"",MAX(0,D70-Parámetros!$G$7))</f>
        <v/>
      </c>
      <c r="H70" s="20">
        <f>IF(OR(A70="",$E$3="",Parámetros!$G$6=""),"",SUMIFS('Registro diario'!$J$2:$J$601,'Registro diario'!$B$2:$B$601,A70,'Registro diario'!$I$2:$I$601,$E$3))</f>
        <v/>
      </c>
      <c r="I70" s="18">
        <f>IF(OR(G70="",Parámetros!$G$8=""),"",IF(G70&gt;Parámetros!$G$8,"SÍ","No"))</f>
        <v/>
      </c>
    </row>
    <row r="71">
      <c r="A71" s="18">
        <f>IF(Colaboradores!A67="","",Colaboradores!A67)</f>
        <v/>
      </c>
      <c r="B71" s="18">
        <f>IF(A71="","",Colaboradores!B67)</f>
        <v/>
      </c>
      <c r="C71" s="18">
        <f>IF(OR(A71="",$E$3=""),"",COUNTIFS('Registro diario'!$B$2:$B$601,A71,'Registro diario'!$I$2:$I$601,$E$3))</f>
        <v/>
      </c>
      <c r="D71" s="20">
        <f>IF(OR(A71="",$E$3=""),"",SUMIFS('Registro diario'!$H$2:$H$601,'Registro diario'!$B$2:$B$601,A71,'Registro diario'!$I$2:$I$601,$E$3))</f>
        <v/>
      </c>
      <c r="E71" s="20">
        <f>IF(OR(A71="",Colaboradores!D67=""),"",Colaboradores!D67)</f>
        <v/>
      </c>
      <c r="F71" s="20">
        <f>IF(OR(D71="",E71=""),"",MAX(0,D71-E71))</f>
        <v/>
      </c>
      <c r="G71" s="20">
        <f>IF(OR(D71="",Parámetros!$G$7=""),"",MAX(0,D71-Parámetros!$G$7))</f>
        <v/>
      </c>
      <c r="H71" s="20">
        <f>IF(OR(A71="",$E$3="",Parámetros!$G$6=""),"",SUMIFS('Registro diario'!$J$2:$J$601,'Registro diario'!$B$2:$B$601,A71,'Registro diario'!$I$2:$I$601,$E$3))</f>
        <v/>
      </c>
      <c r="I71" s="18">
        <f>IF(OR(G71="",Parámetros!$G$8=""),"",IF(G71&gt;Parámetros!$G$8,"SÍ","No"))</f>
        <v/>
      </c>
    </row>
    <row r="72">
      <c r="A72" s="18">
        <f>IF(Colaboradores!A68="","",Colaboradores!A68)</f>
        <v/>
      </c>
      <c r="B72" s="18">
        <f>IF(A72="","",Colaboradores!B68)</f>
        <v/>
      </c>
      <c r="C72" s="18">
        <f>IF(OR(A72="",$E$3=""),"",COUNTIFS('Registro diario'!$B$2:$B$601,A72,'Registro diario'!$I$2:$I$601,$E$3))</f>
        <v/>
      </c>
      <c r="D72" s="20">
        <f>IF(OR(A72="",$E$3=""),"",SUMIFS('Registro diario'!$H$2:$H$601,'Registro diario'!$B$2:$B$601,A72,'Registro diario'!$I$2:$I$601,$E$3))</f>
        <v/>
      </c>
      <c r="E72" s="20">
        <f>IF(OR(A72="",Colaboradores!D68=""),"",Colaboradores!D68)</f>
        <v/>
      </c>
      <c r="F72" s="20">
        <f>IF(OR(D72="",E72=""),"",MAX(0,D72-E72))</f>
        <v/>
      </c>
      <c r="G72" s="20">
        <f>IF(OR(D72="",Parámetros!$G$7=""),"",MAX(0,D72-Parámetros!$G$7))</f>
        <v/>
      </c>
      <c r="H72" s="20">
        <f>IF(OR(A72="",$E$3="",Parámetros!$G$6=""),"",SUMIFS('Registro diario'!$J$2:$J$601,'Registro diario'!$B$2:$B$601,A72,'Registro diario'!$I$2:$I$601,$E$3))</f>
        <v/>
      </c>
      <c r="I72" s="18">
        <f>IF(OR(G72="",Parámetros!$G$8=""),"",IF(G72&gt;Parámetros!$G$8,"SÍ","No"))</f>
        <v/>
      </c>
    </row>
    <row r="73">
      <c r="A73" s="18">
        <f>IF(Colaboradores!A69="","",Colaboradores!A69)</f>
        <v/>
      </c>
      <c r="B73" s="18">
        <f>IF(A73="","",Colaboradores!B69)</f>
        <v/>
      </c>
      <c r="C73" s="18">
        <f>IF(OR(A73="",$E$3=""),"",COUNTIFS('Registro diario'!$B$2:$B$601,A73,'Registro diario'!$I$2:$I$601,$E$3))</f>
        <v/>
      </c>
      <c r="D73" s="20">
        <f>IF(OR(A73="",$E$3=""),"",SUMIFS('Registro diario'!$H$2:$H$601,'Registro diario'!$B$2:$B$601,A73,'Registro diario'!$I$2:$I$601,$E$3))</f>
        <v/>
      </c>
      <c r="E73" s="20">
        <f>IF(OR(A73="",Colaboradores!D69=""),"",Colaboradores!D69)</f>
        <v/>
      </c>
      <c r="F73" s="20">
        <f>IF(OR(D73="",E73=""),"",MAX(0,D73-E73))</f>
        <v/>
      </c>
      <c r="G73" s="20">
        <f>IF(OR(D73="",Parámetros!$G$7=""),"",MAX(0,D73-Parámetros!$G$7))</f>
        <v/>
      </c>
      <c r="H73" s="20">
        <f>IF(OR(A73="",$E$3="",Parámetros!$G$6=""),"",SUMIFS('Registro diario'!$J$2:$J$601,'Registro diario'!$B$2:$B$601,A73,'Registro diario'!$I$2:$I$601,$E$3))</f>
        <v/>
      </c>
      <c r="I73" s="18">
        <f>IF(OR(G73="",Parámetros!$G$8=""),"",IF(G73&gt;Parámetros!$G$8,"SÍ","No"))</f>
        <v/>
      </c>
    </row>
    <row r="74">
      <c r="A74" s="18">
        <f>IF(Colaboradores!A70="","",Colaboradores!A70)</f>
        <v/>
      </c>
      <c r="B74" s="18">
        <f>IF(A74="","",Colaboradores!B70)</f>
        <v/>
      </c>
      <c r="C74" s="18">
        <f>IF(OR(A74="",$E$3=""),"",COUNTIFS('Registro diario'!$B$2:$B$601,A74,'Registro diario'!$I$2:$I$601,$E$3))</f>
        <v/>
      </c>
      <c r="D74" s="20">
        <f>IF(OR(A74="",$E$3=""),"",SUMIFS('Registro diario'!$H$2:$H$601,'Registro diario'!$B$2:$B$601,A74,'Registro diario'!$I$2:$I$601,$E$3))</f>
        <v/>
      </c>
      <c r="E74" s="20">
        <f>IF(OR(A74="",Colaboradores!D70=""),"",Colaboradores!D70)</f>
        <v/>
      </c>
      <c r="F74" s="20">
        <f>IF(OR(D74="",E74=""),"",MAX(0,D74-E74))</f>
        <v/>
      </c>
      <c r="G74" s="20">
        <f>IF(OR(D74="",Parámetros!$G$7=""),"",MAX(0,D74-Parámetros!$G$7))</f>
        <v/>
      </c>
      <c r="H74" s="20">
        <f>IF(OR(A74="",$E$3="",Parámetros!$G$6=""),"",SUMIFS('Registro diario'!$J$2:$J$601,'Registro diario'!$B$2:$B$601,A74,'Registro diario'!$I$2:$I$601,$E$3))</f>
        <v/>
      </c>
      <c r="I74" s="18">
        <f>IF(OR(G74="",Parámetros!$G$8=""),"",IF(G74&gt;Parámetros!$G$8,"SÍ","No"))</f>
        <v/>
      </c>
    </row>
    <row r="75">
      <c r="A75" s="18">
        <f>IF(Colaboradores!A71="","",Colaboradores!A71)</f>
        <v/>
      </c>
      <c r="B75" s="18">
        <f>IF(A75="","",Colaboradores!B71)</f>
        <v/>
      </c>
      <c r="C75" s="18">
        <f>IF(OR(A75="",$E$3=""),"",COUNTIFS('Registro diario'!$B$2:$B$601,A75,'Registro diario'!$I$2:$I$601,$E$3))</f>
        <v/>
      </c>
      <c r="D75" s="20">
        <f>IF(OR(A75="",$E$3=""),"",SUMIFS('Registro diario'!$H$2:$H$601,'Registro diario'!$B$2:$B$601,A75,'Registro diario'!$I$2:$I$601,$E$3))</f>
        <v/>
      </c>
      <c r="E75" s="20">
        <f>IF(OR(A75="",Colaboradores!D71=""),"",Colaboradores!D71)</f>
        <v/>
      </c>
      <c r="F75" s="20">
        <f>IF(OR(D75="",E75=""),"",MAX(0,D75-E75))</f>
        <v/>
      </c>
      <c r="G75" s="20">
        <f>IF(OR(D75="",Parámetros!$G$7=""),"",MAX(0,D75-Parámetros!$G$7))</f>
        <v/>
      </c>
      <c r="H75" s="20">
        <f>IF(OR(A75="",$E$3="",Parámetros!$G$6=""),"",SUMIFS('Registro diario'!$J$2:$J$601,'Registro diario'!$B$2:$B$601,A75,'Registro diario'!$I$2:$I$601,$E$3))</f>
        <v/>
      </c>
      <c r="I75" s="18">
        <f>IF(OR(G75="",Parámetros!$G$8=""),"",IF(G75&gt;Parámetros!$G$8,"SÍ","No"))</f>
        <v/>
      </c>
    </row>
    <row r="76">
      <c r="A76" s="18">
        <f>IF(Colaboradores!A72="","",Colaboradores!A72)</f>
        <v/>
      </c>
      <c r="B76" s="18">
        <f>IF(A76="","",Colaboradores!B72)</f>
        <v/>
      </c>
      <c r="C76" s="18">
        <f>IF(OR(A76="",$E$3=""),"",COUNTIFS('Registro diario'!$B$2:$B$601,A76,'Registro diario'!$I$2:$I$601,$E$3))</f>
        <v/>
      </c>
      <c r="D76" s="20">
        <f>IF(OR(A76="",$E$3=""),"",SUMIFS('Registro diario'!$H$2:$H$601,'Registro diario'!$B$2:$B$601,A76,'Registro diario'!$I$2:$I$601,$E$3))</f>
        <v/>
      </c>
      <c r="E76" s="20">
        <f>IF(OR(A76="",Colaboradores!D72=""),"",Colaboradores!D72)</f>
        <v/>
      </c>
      <c r="F76" s="20">
        <f>IF(OR(D76="",E76=""),"",MAX(0,D76-E76))</f>
        <v/>
      </c>
      <c r="G76" s="20">
        <f>IF(OR(D76="",Parámetros!$G$7=""),"",MAX(0,D76-Parámetros!$G$7))</f>
        <v/>
      </c>
      <c r="H76" s="20">
        <f>IF(OR(A76="",$E$3="",Parámetros!$G$6=""),"",SUMIFS('Registro diario'!$J$2:$J$601,'Registro diario'!$B$2:$B$601,A76,'Registro diario'!$I$2:$I$601,$E$3))</f>
        <v/>
      </c>
      <c r="I76" s="18">
        <f>IF(OR(G76="",Parámetros!$G$8=""),"",IF(G76&gt;Parámetros!$G$8,"SÍ","No"))</f>
        <v/>
      </c>
    </row>
    <row r="77">
      <c r="A77" s="18">
        <f>IF(Colaboradores!A73="","",Colaboradores!A73)</f>
        <v/>
      </c>
      <c r="B77" s="18">
        <f>IF(A77="","",Colaboradores!B73)</f>
        <v/>
      </c>
      <c r="C77" s="18">
        <f>IF(OR(A77="",$E$3=""),"",COUNTIFS('Registro diario'!$B$2:$B$601,A77,'Registro diario'!$I$2:$I$601,$E$3))</f>
        <v/>
      </c>
      <c r="D77" s="20">
        <f>IF(OR(A77="",$E$3=""),"",SUMIFS('Registro diario'!$H$2:$H$601,'Registro diario'!$B$2:$B$601,A77,'Registro diario'!$I$2:$I$601,$E$3))</f>
        <v/>
      </c>
      <c r="E77" s="20">
        <f>IF(OR(A77="",Colaboradores!D73=""),"",Colaboradores!D73)</f>
        <v/>
      </c>
      <c r="F77" s="20">
        <f>IF(OR(D77="",E77=""),"",MAX(0,D77-E77))</f>
        <v/>
      </c>
      <c r="G77" s="20">
        <f>IF(OR(D77="",Parámetros!$G$7=""),"",MAX(0,D77-Parámetros!$G$7))</f>
        <v/>
      </c>
      <c r="H77" s="20">
        <f>IF(OR(A77="",$E$3="",Parámetros!$G$6=""),"",SUMIFS('Registro diario'!$J$2:$J$601,'Registro diario'!$B$2:$B$601,A77,'Registro diario'!$I$2:$I$601,$E$3))</f>
        <v/>
      </c>
      <c r="I77" s="18">
        <f>IF(OR(G77="",Parámetros!$G$8=""),"",IF(G77&gt;Parámetros!$G$8,"SÍ","No"))</f>
        <v/>
      </c>
    </row>
    <row r="78">
      <c r="A78" s="18">
        <f>IF(Colaboradores!A74="","",Colaboradores!A74)</f>
        <v/>
      </c>
      <c r="B78" s="18">
        <f>IF(A78="","",Colaboradores!B74)</f>
        <v/>
      </c>
      <c r="C78" s="18">
        <f>IF(OR(A78="",$E$3=""),"",COUNTIFS('Registro diario'!$B$2:$B$601,A78,'Registro diario'!$I$2:$I$601,$E$3))</f>
        <v/>
      </c>
      <c r="D78" s="20">
        <f>IF(OR(A78="",$E$3=""),"",SUMIFS('Registro diario'!$H$2:$H$601,'Registro diario'!$B$2:$B$601,A78,'Registro diario'!$I$2:$I$601,$E$3))</f>
        <v/>
      </c>
      <c r="E78" s="20">
        <f>IF(OR(A78="",Colaboradores!D74=""),"",Colaboradores!D74)</f>
        <v/>
      </c>
      <c r="F78" s="20">
        <f>IF(OR(D78="",E78=""),"",MAX(0,D78-E78))</f>
        <v/>
      </c>
      <c r="G78" s="20">
        <f>IF(OR(D78="",Parámetros!$G$7=""),"",MAX(0,D78-Parámetros!$G$7))</f>
        <v/>
      </c>
      <c r="H78" s="20">
        <f>IF(OR(A78="",$E$3="",Parámetros!$G$6=""),"",SUMIFS('Registro diario'!$J$2:$J$601,'Registro diario'!$B$2:$B$601,A78,'Registro diario'!$I$2:$I$601,$E$3))</f>
        <v/>
      </c>
      <c r="I78" s="18">
        <f>IF(OR(G78="",Parámetros!$G$8=""),"",IF(G78&gt;Parámetros!$G$8,"SÍ","No"))</f>
        <v/>
      </c>
    </row>
    <row r="79">
      <c r="A79" s="18">
        <f>IF(Colaboradores!A75="","",Colaboradores!A75)</f>
        <v/>
      </c>
      <c r="B79" s="18">
        <f>IF(A79="","",Colaboradores!B75)</f>
        <v/>
      </c>
      <c r="C79" s="18">
        <f>IF(OR(A79="",$E$3=""),"",COUNTIFS('Registro diario'!$B$2:$B$601,A79,'Registro diario'!$I$2:$I$601,$E$3))</f>
        <v/>
      </c>
      <c r="D79" s="20">
        <f>IF(OR(A79="",$E$3=""),"",SUMIFS('Registro diario'!$H$2:$H$601,'Registro diario'!$B$2:$B$601,A79,'Registro diario'!$I$2:$I$601,$E$3))</f>
        <v/>
      </c>
      <c r="E79" s="20">
        <f>IF(OR(A79="",Colaboradores!D75=""),"",Colaboradores!D75)</f>
        <v/>
      </c>
      <c r="F79" s="20">
        <f>IF(OR(D79="",E79=""),"",MAX(0,D79-E79))</f>
        <v/>
      </c>
      <c r="G79" s="20">
        <f>IF(OR(D79="",Parámetros!$G$7=""),"",MAX(0,D79-Parámetros!$G$7))</f>
        <v/>
      </c>
      <c r="H79" s="20">
        <f>IF(OR(A79="",$E$3="",Parámetros!$G$6=""),"",SUMIFS('Registro diario'!$J$2:$J$601,'Registro diario'!$B$2:$B$601,A79,'Registro diario'!$I$2:$I$601,$E$3))</f>
        <v/>
      </c>
      <c r="I79" s="18">
        <f>IF(OR(G79="",Parámetros!$G$8=""),"",IF(G79&gt;Parámetros!$G$8,"SÍ","No"))</f>
        <v/>
      </c>
    </row>
    <row r="80">
      <c r="A80" s="18">
        <f>IF(Colaboradores!A76="","",Colaboradores!A76)</f>
        <v/>
      </c>
      <c r="B80" s="18">
        <f>IF(A80="","",Colaboradores!B76)</f>
        <v/>
      </c>
      <c r="C80" s="18">
        <f>IF(OR(A80="",$E$3=""),"",COUNTIFS('Registro diario'!$B$2:$B$601,A80,'Registro diario'!$I$2:$I$601,$E$3))</f>
        <v/>
      </c>
      <c r="D80" s="20">
        <f>IF(OR(A80="",$E$3=""),"",SUMIFS('Registro diario'!$H$2:$H$601,'Registro diario'!$B$2:$B$601,A80,'Registro diario'!$I$2:$I$601,$E$3))</f>
        <v/>
      </c>
      <c r="E80" s="20">
        <f>IF(OR(A80="",Colaboradores!D76=""),"",Colaboradores!D76)</f>
        <v/>
      </c>
      <c r="F80" s="20">
        <f>IF(OR(D80="",E80=""),"",MAX(0,D80-E80))</f>
        <v/>
      </c>
      <c r="G80" s="20">
        <f>IF(OR(D80="",Parámetros!$G$7=""),"",MAX(0,D80-Parámetros!$G$7))</f>
        <v/>
      </c>
      <c r="H80" s="20">
        <f>IF(OR(A80="",$E$3="",Parámetros!$G$6=""),"",SUMIFS('Registro diario'!$J$2:$J$601,'Registro diario'!$B$2:$B$601,A80,'Registro diario'!$I$2:$I$601,$E$3))</f>
        <v/>
      </c>
      <c r="I80" s="18">
        <f>IF(OR(G80="",Parámetros!$G$8=""),"",IF(G80&gt;Parámetros!$G$8,"SÍ","No"))</f>
        <v/>
      </c>
    </row>
    <row r="81">
      <c r="A81" s="18">
        <f>IF(Colaboradores!A77="","",Colaboradores!A77)</f>
        <v/>
      </c>
      <c r="B81" s="18">
        <f>IF(A81="","",Colaboradores!B77)</f>
        <v/>
      </c>
      <c r="C81" s="18">
        <f>IF(OR(A81="",$E$3=""),"",COUNTIFS('Registro diario'!$B$2:$B$601,A81,'Registro diario'!$I$2:$I$601,$E$3))</f>
        <v/>
      </c>
      <c r="D81" s="20">
        <f>IF(OR(A81="",$E$3=""),"",SUMIFS('Registro diario'!$H$2:$H$601,'Registro diario'!$B$2:$B$601,A81,'Registro diario'!$I$2:$I$601,$E$3))</f>
        <v/>
      </c>
      <c r="E81" s="20">
        <f>IF(OR(A81="",Colaboradores!D77=""),"",Colaboradores!D77)</f>
        <v/>
      </c>
      <c r="F81" s="20">
        <f>IF(OR(D81="",E81=""),"",MAX(0,D81-E81))</f>
        <v/>
      </c>
      <c r="G81" s="20">
        <f>IF(OR(D81="",Parámetros!$G$7=""),"",MAX(0,D81-Parámetros!$G$7))</f>
        <v/>
      </c>
      <c r="H81" s="20">
        <f>IF(OR(A81="",$E$3="",Parámetros!$G$6=""),"",SUMIFS('Registro diario'!$J$2:$J$601,'Registro diario'!$B$2:$B$601,A81,'Registro diario'!$I$2:$I$601,$E$3))</f>
        <v/>
      </c>
      <c r="I81" s="18">
        <f>IF(OR(G81="",Parámetros!$G$8=""),"",IF(G81&gt;Parámetros!$G$8,"SÍ","No"))</f>
        <v/>
      </c>
    </row>
    <row r="82">
      <c r="A82" s="18">
        <f>IF(Colaboradores!A78="","",Colaboradores!A78)</f>
        <v/>
      </c>
      <c r="B82" s="18">
        <f>IF(A82="","",Colaboradores!B78)</f>
        <v/>
      </c>
      <c r="C82" s="18">
        <f>IF(OR(A82="",$E$3=""),"",COUNTIFS('Registro diario'!$B$2:$B$601,A82,'Registro diario'!$I$2:$I$601,$E$3))</f>
        <v/>
      </c>
      <c r="D82" s="20">
        <f>IF(OR(A82="",$E$3=""),"",SUMIFS('Registro diario'!$H$2:$H$601,'Registro diario'!$B$2:$B$601,A82,'Registro diario'!$I$2:$I$601,$E$3))</f>
        <v/>
      </c>
      <c r="E82" s="20">
        <f>IF(OR(A82="",Colaboradores!D78=""),"",Colaboradores!D78)</f>
        <v/>
      </c>
      <c r="F82" s="20">
        <f>IF(OR(D82="",E82=""),"",MAX(0,D82-E82))</f>
        <v/>
      </c>
      <c r="G82" s="20">
        <f>IF(OR(D82="",Parámetros!$G$7=""),"",MAX(0,D82-Parámetros!$G$7))</f>
        <v/>
      </c>
      <c r="H82" s="20">
        <f>IF(OR(A82="",$E$3="",Parámetros!$G$6=""),"",SUMIFS('Registro diario'!$J$2:$J$601,'Registro diario'!$B$2:$B$601,A82,'Registro diario'!$I$2:$I$601,$E$3))</f>
        <v/>
      </c>
      <c r="I82" s="18">
        <f>IF(OR(G82="",Parámetros!$G$8=""),"",IF(G82&gt;Parámetros!$G$8,"SÍ","No"))</f>
        <v/>
      </c>
    </row>
    <row r="83">
      <c r="A83" s="18">
        <f>IF(Colaboradores!A79="","",Colaboradores!A79)</f>
        <v/>
      </c>
      <c r="B83" s="18">
        <f>IF(A83="","",Colaboradores!B79)</f>
        <v/>
      </c>
      <c r="C83" s="18">
        <f>IF(OR(A83="",$E$3=""),"",COUNTIFS('Registro diario'!$B$2:$B$601,A83,'Registro diario'!$I$2:$I$601,$E$3))</f>
        <v/>
      </c>
      <c r="D83" s="20">
        <f>IF(OR(A83="",$E$3=""),"",SUMIFS('Registro diario'!$H$2:$H$601,'Registro diario'!$B$2:$B$601,A83,'Registro diario'!$I$2:$I$601,$E$3))</f>
        <v/>
      </c>
      <c r="E83" s="20">
        <f>IF(OR(A83="",Colaboradores!D79=""),"",Colaboradores!D79)</f>
        <v/>
      </c>
      <c r="F83" s="20">
        <f>IF(OR(D83="",E83=""),"",MAX(0,D83-E83))</f>
        <v/>
      </c>
      <c r="G83" s="20">
        <f>IF(OR(D83="",Parámetros!$G$7=""),"",MAX(0,D83-Parámetros!$G$7))</f>
        <v/>
      </c>
      <c r="H83" s="20">
        <f>IF(OR(A83="",$E$3="",Parámetros!$G$6=""),"",SUMIFS('Registro diario'!$J$2:$J$601,'Registro diario'!$B$2:$B$601,A83,'Registro diario'!$I$2:$I$601,$E$3))</f>
        <v/>
      </c>
      <c r="I83" s="18">
        <f>IF(OR(G83="",Parámetros!$G$8=""),"",IF(G83&gt;Parámetros!$G$8,"SÍ","No"))</f>
        <v/>
      </c>
    </row>
    <row r="84">
      <c r="A84" s="18">
        <f>IF(Colaboradores!A80="","",Colaboradores!A80)</f>
        <v/>
      </c>
      <c r="B84" s="18">
        <f>IF(A84="","",Colaboradores!B80)</f>
        <v/>
      </c>
      <c r="C84" s="18">
        <f>IF(OR(A84="",$E$3=""),"",COUNTIFS('Registro diario'!$B$2:$B$601,A84,'Registro diario'!$I$2:$I$601,$E$3))</f>
        <v/>
      </c>
      <c r="D84" s="20">
        <f>IF(OR(A84="",$E$3=""),"",SUMIFS('Registro diario'!$H$2:$H$601,'Registro diario'!$B$2:$B$601,A84,'Registro diario'!$I$2:$I$601,$E$3))</f>
        <v/>
      </c>
      <c r="E84" s="20">
        <f>IF(OR(A84="",Colaboradores!D80=""),"",Colaboradores!D80)</f>
        <v/>
      </c>
      <c r="F84" s="20">
        <f>IF(OR(D84="",E84=""),"",MAX(0,D84-E84))</f>
        <v/>
      </c>
      <c r="G84" s="20">
        <f>IF(OR(D84="",Parámetros!$G$7=""),"",MAX(0,D84-Parámetros!$G$7))</f>
        <v/>
      </c>
      <c r="H84" s="20">
        <f>IF(OR(A84="",$E$3="",Parámetros!$G$6=""),"",SUMIFS('Registro diario'!$J$2:$J$601,'Registro diario'!$B$2:$B$601,A84,'Registro diario'!$I$2:$I$601,$E$3))</f>
        <v/>
      </c>
      <c r="I84" s="18">
        <f>IF(OR(G84="",Parámetros!$G$8=""),"",IF(G84&gt;Parámetros!$G$8,"SÍ","No"))</f>
        <v/>
      </c>
    </row>
    <row r="85">
      <c r="A85" s="18">
        <f>IF(Colaboradores!A81="","",Colaboradores!A81)</f>
        <v/>
      </c>
      <c r="B85" s="18">
        <f>IF(A85="","",Colaboradores!B81)</f>
        <v/>
      </c>
      <c r="C85" s="18">
        <f>IF(OR(A85="",$E$3=""),"",COUNTIFS('Registro diario'!$B$2:$B$601,A85,'Registro diario'!$I$2:$I$601,$E$3))</f>
        <v/>
      </c>
      <c r="D85" s="20">
        <f>IF(OR(A85="",$E$3=""),"",SUMIFS('Registro diario'!$H$2:$H$601,'Registro diario'!$B$2:$B$601,A85,'Registro diario'!$I$2:$I$601,$E$3))</f>
        <v/>
      </c>
      <c r="E85" s="20">
        <f>IF(OR(A85="",Colaboradores!D81=""),"",Colaboradores!D81)</f>
        <v/>
      </c>
      <c r="F85" s="20">
        <f>IF(OR(D85="",E85=""),"",MAX(0,D85-E85))</f>
        <v/>
      </c>
      <c r="G85" s="20">
        <f>IF(OR(D85="",Parámetros!$G$7=""),"",MAX(0,D85-Parámetros!$G$7))</f>
        <v/>
      </c>
      <c r="H85" s="20">
        <f>IF(OR(A85="",$E$3="",Parámetros!$G$6=""),"",SUMIFS('Registro diario'!$J$2:$J$601,'Registro diario'!$B$2:$B$601,A85,'Registro diario'!$I$2:$I$601,$E$3))</f>
        <v/>
      </c>
      <c r="I85" s="18">
        <f>IF(OR(G85="",Parámetros!$G$8=""),"",IF(G85&gt;Parámetros!$G$8,"SÍ","No"))</f>
        <v/>
      </c>
    </row>
    <row r="86">
      <c r="A86" s="18">
        <f>IF(Colaboradores!A82="","",Colaboradores!A82)</f>
        <v/>
      </c>
      <c r="B86" s="18">
        <f>IF(A86="","",Colaboradores!B82)</f>
        <v/>
      </c>
      <c r="C86" s="18">
        <f>IF(OR(A86="",$E$3=""),"",COUNTIFS('Registro diario'!$B$2:$B$601,A86,'Registro diario'!$I$2:$I$601,$E$3))</f>
        <v/>
      </c>
      <c r="D86" s="20">
        <f>IF(OR(A86="",$E$3=""),"",SUMIFS('Registro diario'!$H$2:$H$601,'Registro diario'!$B$2:$B$601,A86,'Registro diario'!$I$2:$I$601,$E$3))</f>
        <v/>
      </c>
      <c r="E86" s="20">
        <f>IF(OR(A86="",Colaboradores!D82=""),"",Colaboradores!D82)</f>
        <v/>
      </c>
      <c r="F86" s="20">
        <f>IF(OR(D86="",E86=""),"",MAX(0,D86-E86))</f>
        <v/>
      </c>
      <c r="G86" s="20">
        <f>IF(OR(D86="",Parámetros!$G$7=""),"",MAX(0,D86-Parámetros!$G$7))</f>
        <v/>
      </c>
      <c r="H86" s="20">
        <f>IF(OR(A86="",$E$3="",Parámetros!$G$6=""),"",SUMIFS('Registro diario'!$J$2:$J$601,'Registro diario'!$B$2:$B$601,A86,'Registro diario'!$I$2:$I$601,$E$3))</f>
        <v/>
      </c>
      <c r="I86" s="18">
        <f>IF(OR(G86="",Parámetros!$G$8=""),"",IF(G86&gt;Parámetros!$G$8,"SÍ","No"))</f>
        <v/>
      </c>
    </row>
    <row r="87">
      <c r="A87" s="18">
        <f>IF(Colaboradores!A83="","",Colaboradores!A83)</f>
        <v/>
      </c>
      <c r="B87" s="18">
        <f>IF(A87="","",Colaboradores!B83)</f>
        <v/>
      </c>
      <c r="C87" s="18">
        <f>IF(OR(A87="",$E$3=""),"",COUNTIFS('Registro diario'!$B$2:$B$601,A87,'Registro diario'!$I$2:$I$601,$E$3))</f>
        <v/>
      </c>
      <c r="D87" s="20">
        <f>IF(OR(A87="",$E$3=""),"",SUMIFS('Registro diario'!$H$2:$H$601,'Registro diario'!$B$2:$B$601,A87,'Registro diario'!$I$2:$I$601,$E$3))</f>
        <v/>
      </c>
      <c r="E87" s="20">
        <f>IF(OR(A87="",Colaboradores!D83=""),"",Colaboradores!D83)</f>
        <v/>
      </c>
      <c r="F87" s="20">
        <f>IF(OR(D87="",E87=""),"",MAX(0,D87-E87))</f>
        <v/>
      </c>
      <c r="G87" s="20">
        <f>IF(OR(D87="",Parámetros!$G$7=""),"",MAX(0,D87-Parámetros!$G$7))</f>
        <v/>
      </c>
      <c r="H87" s="20">
        <f>IF(OR(A87="",$E$3="",Parámetros!$G$6=""),"",SUMIFS('Registro diario'!$J$2:$J$601,'Registro diario'!$B$2:$B$601,A87,'Registro diario'!$I$2:$I$601,$E$3))</f>
        <v/>
      </c>
      <c r="I87" s="18">
        <f>IF(OR(G87="",Parámetros!$G$8=""),"",IF(G87&gt;Parámetros!$G$8,"SÍ","No"))</f>
        <v/>
      </c>
    </row>
    <row r="88">
      <c r="A88" s="18">
        <f>IF(Colaboradores!A84="","",Colaboradores!A84)</f>
        <v/>
      </c>
      <c r="B88" s="18">
        <f>IF(A88="","",Colaboradores!B84)</f>
        <v/>
      </c>
      <c r="C88" s="18">
        <f>IF(OR(A88="",$E$3=""),"",COUNTIFS('Registro diario'!$B$2:$B$601,A88,'Registro diario'!$I$2:$I$601,$E$3))</f>
        <v/>
      </c>
      <c r="D88" s="20">
        <f>IF(OR(A88="",$E$3=""),"",SUMIFS('Registro diario'!$H$2:$H$601,'Registro diario'!$B$2:$B$601,A88,'Registro diario'!$I$2:$I$601,$E$3))</f>
        <v/>
      </c>
      <c r="E88" s="20">
        <f>IF(OR(A88="",Colaboradores!D84=""),"",Colaboradores!D84)</f>
        <v/>
      </c>
      <c r="F88" s="20">
        <f>IF(OR(D88="",E88=""),"",MAX(0,D88-E88))</f>
        <v/>
      </c>
      <c r="G88" s="20">
        <f>IF(OR(D88="",Parámetros!$G$7=""),"",MAX(0,D88-Parámetros!$G$7))</f>
        <v/>
      </c>
      <c r="H88" s="20">
        <f>IF(OR(A88="",$E$3="",Parámetros!$G$6=""),"",SUMIFS('Registro diario'!$J$2:$J$601,'Registro diario'!$B$2:$B$601,A88,'Registro diario'!$I$2:$I$601,$E$3))</f>
        <v/>
      </c>
      <c r="I88" s="18">
        <f>IF(OR(G88="",Parámetros!$G$8=""),"",IF(G88&gt;Parámetros!$G$8,"SÍ","No"))</f>
        <v/>
      </c>
    </row>
    <row r="89">
      <c r="A89" s="18">
        <f>IF(Colaboradores!A85="","",Colaboradores!A85)</f>
        <v/>
      </c>
      <c r="B89" s="18">
        <f>IF(A89="","",Colaboradores!B85)</f>
        <v/>
      </c>
      <c r="C89" s="18">
        <f>IF(OR(A89="",$E$3=""),"",COUNTIFS('Registro diario'!$B$2:$B$601,A89,'Registro diario'!$I$2:$I$601,$E$3))</f>
        <v/>
      </c>
      <c r="D89" s="20">
        <f>IF(OR(A89="",$E$3=""),"",SUMIFS('Registro diario'!$H$2:$H$601,'Registro diario'!$B$2:$B$601,A89,'Registro diario'!$I$2:$I$601,$E$3))</f>
        <v/>
      </c>
      <c r="E89" s="20">
        <f>IF(OR(A89="",Colaboradores!D85=""),"",Colaboradores!D85)</f>
        <v/>
      </c>
      <c r="F89" s="20">
        <f>IF(OR(D89="",E89=""),"",MAX(0,D89-E89))</f>
        <v/>
      </c>
      <c r="G89" s="20">
        <f>IF(OR(D89="",Parámetros!$G$7=""),"",MAX(0,D89-Parámetros!$G$7))</f>
        <v/>
      </c>
      <c r="H89" s="20">
        <f>IF(OR(A89="",$E$3="",Parámetros!$G$6=""),"",SUMIFS('Registro diario'!$J$2:$J$601,'Registro diario'!$B$2:$B$601,A89,'Registro diario'!$I$2:$I$601,$E$3))</f>
        <v/>
      </c>
      <c r="I89" s="18">
        <f>IF(OR(G89="",Parámetros!$G$8=""),"",IF(G89&gt;Parámetros!$G$8,"SÍ","No"))</f>
        <v/>
      </c>
    </row>
    <row r="90">
      <c r="A90" s="18">
        <f>IF(Colaboradores!A86="","",Colaboradores!A86)</f>
        <v/>
      </c>
      <c r="B90" s="18">
        <f>IF(A90="","",Colaboradores!B86)</f>
        <v/>
      </c>
      <c r="C90" s="18">
        <f>IF(OR(A90="",$E$3=""),"",COUNTIFS('Registro diario'!$B$2:$B$601,A90,'Registro diario'!$I$2:$I$601,$E$3))</f>
        <v/>
      </c>
      <c r="D90" s="20">
        <f>IF(OR(A90="",$E$3=""),"",SUMIFS('Registro diario'!$H$2:$H$601,'Registro diario'!$B$2:$B$601,A90,'Registro diario'!$I$2:$I$601,$E$3))</f>
        <v/>
      </c>
      <c r="E90" s="20">
        <f>IF(OR(A90="",Colaboradores!D86=""),"",Colaboradores!D86)</f>
        <v/>
      </c>
      <c r="F90" s="20">
        <f>IF(OR(D90="",E90=""),"",MAX(0,D90-E90))</f>
        <v/>
      </c>
      <c r="G90" s="20">
        <f>IF(OR(D90="",Parámetros!$G$7=""),"",MAX(0,D90-Parámetros!$G$7))</f>
        <v/>
      </c>
      <c r="H90" s="20">
        <f>IF(OR(A90="",$E$3="",Parámetros!$G$6=""),"",SUMIFS('Registro diario'!$J$2:$J$601,'Registro diario'!$B$2:$B$601,A90,'Registro diario'!$I$2:$I$601,$E$3))</f>
        <v/>
      </c>
      <c r="I90" s="18">
        <f>IF(OR(G90="",Parámetros!$G$8=""),"",IF(G90&gt;Parámetros!$G$8,"SÍ","No"))</f>
        <v/>
      </c>
    </row>
    <row r="91">
      <c r="A91" s="18">
        <f>IF(Colaboradores!A87="","",Colaboradores!A87)</f>
        <v/>
      </c>
      <c r="B91" s="18">
        <f>IF(A91="","",Colaboradores!B87)</f>
        <v/>
      </c>
      <c r="C91" s="18">
        <f>IF(OR(A91="",$E$3=""),"",COUNTIFS('Registro diario'!$B$2:$B$601,A91,'Registro diario'!$I$2:$I$601,$E$3))</f>
        <v/>
      </c>
      <c r="D91" s="20">
        <f>IF(OR(A91="",$E$3=""),"",SUMIFS('Registro diario'!$H$2:$H$601,'Registro diario'!$B$2:$B$601,A91,'Registro diario'!$I$2:$I$601,$E$3))</f>
        <v/>
      </c>
      <c r="E91" s="20">
        <f>IF(OR(A91="",Colaboradores!D87=""),"",Colaboradores!D87)</f>
        <v/>
      </c>
      <c r="F91" s="20">
        <f>IF(OR(D91="",E91=""),"",MAX(0,D91-E91))</f>
        <v/>
      </c>
      <c r="G91" s="20">
        <f>IF(OR(D91="",Parámetros!$G$7=""),"",MAX(0,D91-Parámetros!$G$7))</f>
        <v/>
      </c>
      <c r="H91" s="20">
        <f>IF(OR(A91="",$E$3="",Parámetros!$G$6=""),"",SUMIFS('Registro diario'!$J$2:$J$601,'Registro diario'!$B$2:$B$601,A91,'Registro diario'!$I$2:$I$601,$E$3))</f>
        <v/>
      </c>
      <c r="I91" s="18">
        <f>IF(OR(G91="",Parámetros!$G$8=""),"",IF(G91&gt;Parámetros!$G$8,"SÍ","No"))</f>
        <v/>
      </c>
    </row>
    <row r="92">
      <c r="A92" s="18">
        <f>IF(Colaboradores!A88="","",Colaboradores!A88)</f>
        <v/>
      </c>
      <c r="B92" s="18">
        <f>IF(A92="","",Colaboradores!B88)</f>
        <v/>
      </c>
      <c r="C92" s="18">
        <f>IF(OR(A92="",$E$3=""),"",COUNTIFS('Registro diario'!$B$2:$B$601,A92,'Registro diario'!$I$2:$I$601,$E$3))</f>
        <v/>
      </c>
      <c r="D92" s="20">
        <f>IF(OR(A92="",$E$3=""),"",SUMIFS('Registro diario'!$H$2:$H$601,'Registro diario'!$B$2:$B$601,A92,'Registro diario'!$I$2:$I$601,$E$3))</f>
        <v/>
      </c>
      <c r="E92" s="20">
        <f>IF(OR(A92="",Colaboradores!D88=""),"",Colaboradores!D88)</f>
        <v/>
      </c>
      <c r="F92" s="20">
        <f>IF(OR(D92="",E92=""),"",MAX(0,D92-E92))</f>
        <v/>
      </c>
      <c r="G92" s="20">
        <f>IF(OR(D92="",Parámetros!$G$7=""),"",MAX(0,D92-Parámetros!$G$7))</f>
        <v/>
      </c>
      <c r="H92" s="20">
        <f>IF(OR(A92="",$E$3="",Parámetros!$G$6=""),"",SUMIFS('Registro diario'!$J$2:$J$601,'Registro diario'!$B$2:$B$601,A92,'Registro diario'!$I$2:$I$601,$E$3))</f>
        <v/>
      </c>
      <c r="I92" s="18">
        <f>IF(OR(G92="",Parámetros!$G$8=""),"",IF(G92&gt;Parámetros!$G$8,"SÍ","No"))</f>
        <v/>
      </c>
    </row>
    <row r="93">
      <c r="A93" s="18">
        <f>IF(Colaboradores!A89="","",Colaboradores!A89)</f>
        <v/>
      </c>
      <c r="B93" s="18">
        <f>IF(A93="","",Colaboradores!B89)</f>
        <v/>
      </c>
      <c r="C93" s="18">
        <f>IF(OR(A93="",$E$3=""),"",COUNTIFS('Registro diario'!$B$2:$B$601,A93,'Registro diario'!$I$2:$I$601,$E$3))</f>
        <v/>
      </c>
      <c r="D93" s="20">
        <f>IF(OR(A93="",$E$3=""),"",SUMIFS('Registro diario'!$H$2:$H$601,'Registro diario'!$B$2:$B$601,A93,'Registro diario'!$I$2:$I$601,$E$3))</f>
        <v/>
      </c>
      <c r="E93" s="20">
        <f>IF(OR(A93="",Colaboradores!D89=""),"",Colaboradores!D89)</f>
        <v/>
      </c>
      <c r="F93" s="20">
        <f>IF(OR(D93="",E93=""),"",MAX(0,D93-E93))</f>
        <v/>
      </c>
      <c r="G93" s="20">
        <f>IF(OR(D93="",Parámetros!$G$7=""),"",MAX(0,D93-Parámetros!$G$7))</f>
        <v/>
      </c>
      <c r="H93" s="20">
        <f>IF(OR(A93="",$E$3="",Parámetros!$G$6=""),"",SUMIFS('Registro diario'!$J$2:$J$601,'Registro diario'!$B$2:$B$601,A93,'Registro diario'!$I$2:$I$601,$E$3))</f>
        <v/>
      </c>
      <c r="I93" s="18">
        <f>IF(OR(G93="",Parámetros!$G$8=""),"",IF(G93&gt;Parámetros!$G$8,"SÍ","No"))</f>
        <v/>
      </c>
    </row>
    <row r="94">
      <c r="A94" s="18">
        <f>IF(Colaboradores!A90="","",Colaboradores!A90)</f>
        <v/>
      </c>
      <c r="B94" s="18">
        <f>IF(A94="","",Colaboradores!B90)</f>
        <v/>
      </c>
      <c r="C94" s="18">
        <f>IF(OR(A94="",$E$3=""),"",COUNTIFS('Registro diario'!$B$2:$B$601,A94,'Registro diario'!$I$2:$I$601,$E$3))</f>
        <v/>
      </c>
      <c r="D94" s="20">
        <f>IF(OR(A94="",$E$3=""),"",SUMIFS('Registro diario'!$H$2:$H$601,'Registro diario'!$B$2:$B$601,A94,'Registro diario'!$I$2:$I$601,$E$3))</f>
        <v/>
      </c>
      <c r="E94" s="20">
        <f>IF(OR(A94="",Colaboradores!D90=""),"",Colaboradores!D90)</f>
        <v/>
      </c>
      <c r="F94" s="20">
        <f>IF(OR(D94="",E94=""),"",MAX(0,D94-E94))</f>
        <v/>
      </c>
      <c r="G94" s="20">
        <f>IF(OR(D94="",Parámetros!$G$7=""),"",MAX(0,D94-Parámetros!$G$7))</f>
        <v/>
      </c>
      <c r="H94" s="20">
        <f>IF(OR(A94="",$E$3="",Parámetros!$G$6=""),"",SUMIFS('Registro diario'!$J$2:$J$601,'Registro diario'!$B$2:$B$601,A94,'Registro diario'!$I$2:$I$601,$E$3))</f>
        <v/>
      </c>
      <c r="I94" s="18">
        <f>IF(OR(G94="",Parámetros!$G$8=""),"",IF(G94&gt;Parámetros!$G$8,"SÍ","No"))</f>
        <v/>
      </c>
    </row>
    <row r="95">
      <c r="A95" s="18">
        <f>IF(Colaboradores!A91="","",Colaboradores!A91)</f>
        <v/>
      </c>
      <c r="B95" s="18">
        <f>IF(A95="","",Colaboradores!B91)</f>
        <v/>
      </c>
      <c r="C95" s="18">
        <f>IF(OR(A95="",$E$3=""),"",COUNTIFS('Registro diario'!$B$2:$B$601,A95,'Registro diario'!$I$2:$I$601,$E$3))</f>
        <v/>
      </c>
      <c r="D95" s="20">
        <f>IF(OR(A95="",$E$3=""),"",SUMIFS('Registro diario'!$H$2:$H$601,'Registro diario'!$B$2:$B$601,A95,'Registro diario'!$I$2:$I$601,$E$3))</f>
        <v/>
      </c>
      <c r="E95" s="20">
        <f>IF(OR(A95="",Colaboradores!D91=""),"",Colaboradores!D91)</f>
        <v/>
      </c>
      <c r="F95" s="20">
        <f>IF(OR(D95="",E95=""),"",MAX(0,D95-E95))</f>
        <v/>
      </c>
      <c r="G95" s="20">
        <f>IF(OR(D95="",Parámetros!$G$7=""),"",MAX(0,D95-Parámetros!$G$7))</f>
        <v/>
      </c>
      <c r="H95" s="20">
        <f>IF(OR(A95="",$E$3="",Parámetros!$G$6=""),"",SUMIFS('Registro diario'!$J$2:$J$601,'Registro diario'!$B$2:$B$601,A95,'Registro diario'!$I$2:$I$601,$E$3))</f>
        <v/>
      </c>
      <c r="I95" s="18">
        <f>IF(OR(G95="",Parámetros!$G$8=""),"",IF(G95&gt;Parámetros!$G$8,"SÍ","No"))</f>
        <v/>
      </c>
    </row>
    <row r="96">
      <c r="A96" s="18">
        <f>IF(Colaboradores!A92="","",Colaboradores!A92)</f>
        <v/>
      </c>
      <c r="B96" s="18">
        <f>IF(A96="","",Colaboradores!B92)</f>
        <v/>
      </c>
      <c r="C96" s="18">
        <f>IF(OR(A96="",$E$3=""),"",COUNTIFS('Registro diario'!$B$2:$B$601,A96,'Registro diario'!$I$2:$I$601,$E$3))</f>
        <v/>
      </c>
      <c r="D96" s="20">
        <f>IF(OR(A96="",$E$3=""),"",SUMIFS('Registro diario'!$H$2:$H$601,'Registro diario'!$B$2:$B$601,A96,'Registro diario'!$I$2:$I$601,$E$3))</f>
        <v/>
      </c>
      <c r="E96" s="20">
        <f>IF(OR(A96="",Colaboradores!D92=""),"",Colaboradores!D92)</f>
        <v/>
      </c>
      <c r="F96" s="20">
        <f>IF(OR(D96="",E96=""),"",MAX(0,D96-E96))</f>
        <v/>
      </c>
      <c r="G96" s="20">
        <f>IF(OR(D96="",Parámetros!$G$7=""),"",MAX(0,D96-Parámetros!$G$7))</f>
        <v/>
      </c>
      <c r="H96" s="20">
        <f>IF(OR(A96="",$E$3="",Parámetros!$G$6=""),"",SUMIFS('Registro diario'!$J$2:$J$601,'Registro diario'!$B$2:$B$601,A96,'Registro diario'!$I$2:$I$601,$E$3))</f>
        <v/>
      </c>
      <c r="I96" s="18">
        <f>IF(OR(G96="",Parámetros!$G$8=""),"",IF(G96&gt;Parámetros!$G$8,"SÍ","No"))</f>
        <v/>
      </c>
    </row>
    <row r="97">
      <c r="A97" s="18">
        <f>IF(Colaboradores!A93="","",Colaboradores!A93)</f>
        <v/>
      </c>
      <c r="B97" s="18">
        <f>IF(A97="","",Colaboradores!B93)</f>
        <v/>
      </c>
      <c r="C97" s="18">
        <f>IF(OR(A97="",$E$3=""),"",COUNTIFS('Registro diario'!$B$2:$B$601,A97,'Registro diario'!$I$2:$I$601,$E$3))</f>
        <v/>
      </c>
      <c r="D97" s="20">
        <f>IF(OR(A97="",$E$3=""),"",SUMIFS('Registro diario'!$H$2:$H$601,'Registro diario'!$B$2:$B$601,A97,'Registro diario'!$I$2:$I$601,$E$3))</f>
        <v/>
      </c>
      <c r="E97" s="20">
        <f>IF(OR(A97="",Colaboradores!D93=""),"",Colaboradores!D93)</f>
        <v/>
      </c>
      <c r="F97" s="20">
        <f>IF(OR(D97="",E97=""),"",MAX(0,D97-E97))</f>
        <v/>
      </c>
      <c r="G97" s="20">
        <f>IF(OR(D97="",Parámetros!$G$7=""),"",MAX(0,D97-Parámetros!$G$7))</f>
        <v/>
      </c>
      <c r="H97" s="20">
        <f>IF(OR(A97="",$E$3="",Parámetros!$G$6=""),"",SUMIFS('Registro diario'!$J$2:$J$601,'Registro diario'!$B$2:$B$601,A97,'Registro diario'!$I$2:$I$601,$E$3))</f>
        <v/>
      </c>
      <c r="I97" s="18">
        <f>IF(OR(G97="",Parámetros!$G$8=""),"",IF(G97&gt;Parámetros!$G$8,"SÍ","No"))</f>
        <v/>
      </c>
    </row>
    <row r="98">
      <c r="A98" s="18">
        <f>IF(Colaboradores!A94="","",Colaboradores!A94)</f>
        <v/>
      </c>
      <c r="B98" s="18">
        <f>IF(A98="","",Colaboradores!B94)</f>
        <v/>
      </c>
      <c r="C98" s="18">
        <f>IF(OR(A98="",$E$3=""),"",COUNTIFS('Registro diario'!$B$2:$B$601,A98,'Registro diario'!$I$2:$I$601,$E$3))</f>
        <v/>
      </c>
      <c r="D98" s="20">
        <f>IF(OR(A98="",$E$3=""),"",SUMIFS('Registro diario'!$H$2:$H$601,'Registro diario'!$B$2:$B$601,A98,'Registro diario'!$I$2:$I$601,$E$3))</f>
        <v/>
      </c>
      <c r="E98" s="20">
        <f>IF(OR(A98="",Colaboradores!D94=""),"",Colaboradores!D94)</f>
        <v/>
      </c>
      <c r="F98" s="20">
        <f>IF(OR(D98="",E98=""),"",MAX(0,D98-E98))</f>
        <v/>
      </c>
      <c r="G98" s="20">
        <f>IF(OR(D98="",Parámetros!$G$7=""),"",MAX(0,D98-Parámetros!$G$7))</f>
        <v/>
      </c>
      <c r="H98" s="20">
        <f>IF(OR(A98="",$E$3="",Parámetros!$G$6=""),"",SUMIFS('Registro diario'!$J$2:$J$601,'Registro diario'!$B$2:$B$601,A98,'Registro diario'!$I$2:$I$601,$E$3))</f>
        <v/>
      </c>
      <c r="I98" s="18">
        <f>IF(OR(G98="",Parámetros!$G$8=""),"",IF(G98&gt;Parámetros!$G$8,"SÍ","No"))</f>
        <v/>
      </c>
    </row>
    <row r="99">
      <c r="A99" s="18">
        <f>IF(Colaboradores!A95="","",Colaboradores!A95)</f>
        <v/>
      </c>
      <c r="B99" s="18">
        <f>IF(A99="","",Colaboradores!B95)</f>
        <v/>
      </c>
      <c r="C99" s="18">
        <f>IF(OR(A99="",$E$3=""),"",COUNTIFS('Registro diario'!$B$2:$B$601,A99,'Registro diario'!$I$2:$I$601,$E$3))</f>
        <v/>
      </c>
      <c r="D99" s="20">
        <f>IF(OR(A99="",$E$3=""),"",SUMIFS('Registro diario'!$H$2:$H$601,'Registro diario'!$B$2:$B$601,A99,'Registro diario'!$I$2:$I$601,$E$3))</f>
        <v/>
      </c>
      <c r="E99" s="20">
        <f>IF(OR(A99="",Colaboradores!D95=""),"",Colaboradores!D95)</f>
        <v/>
      </c>
      <c r="F99" s="20">
        <f>IF(OR(D99="",E99=""),"",MAX(0,D99-E99))</f>
        <v/>
      </c>
      <c r="G99" s="20">
        <f>IF(OR(D99="",Parámetros!$G$7=""),"",MAX(0,D99-Parámetros!$G$7))</f>
        <v/>
      </c>
      <c r="H99" s="20">
        <f>IF(OR(A99="",$E$3="",Parámetros!$G$6=""),"",SUMIFS('Registro diario'!$J$2:$J$601,'Registro diario'!$B$2:$B$601,A99,'Registro diario'!$I$2:$I$601,$E$3))</f>
        <v/>
      </c>
      <c r="I99" s="18">
        <f>IF(OR(G99="",Parámetros!$G$8=""),"",IF(G99&gt;Parámetros!$G$8,"SÍ","No"))</f>
        <v/>
      </c>
    </row>
    <row r="100">
      <c r="A100" s="18">
        <f>IF(Colaboradores!A96="","",Colaboradores!A96)</f>
        <v/>
      </c>
      <c r="B100" s="18">
        <f>IF(A100="","",Colaboradores!B96)</f>
        <v/>
      </c>
      <c r="C100" s="18">
        <f>IF(OR(A100="",$E$3=""),"",COUNTIFS('Registro diario'!$B$2:$B$601,A100,'Registro diario'!$I$2:$I$601,$E$3))</f>
        <v/>
      </c>
      <c r="D100" s="20">
        <f>IF(OR(A100="",$E$3=""),"",SUMIFS('Registro diario'!$H$2:$H$601,'Registro diario'!$B$2:$B$601,A100,'Registro diario'!$I$2:$I$601,$E$3))</f>
        <v/>
      </c>
      <c r="E100" s="20">
        <f>IF(OR(A100="",Colaboradores!D96=""),"",Colaboradores!D96)</f>
        <v/>
      </c>
      <c r="F100" s="20">
        <f>IF(OR(D100="",E100=""),"",MAX(0,D100-E100))</f>
        <v/>
      </c>
      <c r="G100" s="20">
        <f>IF(OR(D100="",Parámetros!$G$7=""),"",MAX(0,D100-Parámetros!$G$7))</f>
        <v/>
      </c>
      <c r="H100" s="20">
        <f>IF(OR(A100="",$E$3="",Parámetros!$G$6=""),"",SUMIFS('Registro diario'!$J$2:$J$601,'Registro diario'!$B$2:$B$601,A100,'Registro diario'!$I$2:$I$601,$E$3))</f>
        <v/>
      </c>
      <c r="I100" s="18">
        <f>IF(OR(G100="",Parámetros!$G$8=""),"",IF(G100&gt;Parámetros!$G$8,"SÍ","No"))</f>
        <v/>
      </c>
    </row>
    <row r="101">
      <c r="A101" s="18">
        <f>IF(Colaboradores!A97="","",Colaboradores!A97)</f>
        <v/>
      </c>
      <c r="B101" s="18">
        <f>IF(A101="","",Colaboradores!B97)</f>
        <v/>
      </c>
      <c r="C101" s="18">
        <f>IF(OR(A101="",$E$3=""),"",COUNTIFS('Registro diario'!$B$2:$B$601,A101,'Registro diario'!$I$2:$I$601,$E$3))</f>
        <v/>
      </c>
      <c r="D101" s="20">
        <f>IF(OR(A101="",$E$3=""),"",SUMIFS('Registro diario'!$H$2:$H$601,'Registro diario'!$B$2:$B$601,A101,'Registro diario'!$I$2:$I$601,$E$3))</f>
        <v/>
      </c>
      <c r="E101" s="20">
        <f>IF(OR(A101="",Colaboradores!D97=""),"",Colaboradores!D97)</f>
        <v/>
      </c>
      <c r="F101" s="20">
        <f>IF(OR(D101="",E101=""),"",MAX(0,D101-E101))</f>
        <v/>
      </c>
      <c r="G101" s="20">
        <f>IF(OR(D101="",Parámetros!$G$7=""),"",MAX(0,D101-Parámetros!$G$7))</f>
        <v/>
      </c>
      <c r="H101" s="20">
        <f>IF(OR(A101="",$E$3="",Parámetros!$G$6=""),"",SUMIFS('Registro diario'!$J$2:$J$601,'Registro diario'!$B$2:$B$601,A101,'Registro diario'!$I$2:$I$601,$E$3))</f>
        <v/>
      </c>
      <c r="I101" s="18">
        <f>IF(OR(G101="",Parámetros!$G$8=""),"",IF(G101&gt;Parámetros!$G$8,"SÍ","No"))</f>
        <v/>
      </c>
    </row>
    <row r="102">
      <c r="A102" s="18">
        <f>IF(Colaboradores!A98="","",Colaboradores!A98)</f>
        <v/>
      </c>
      <c r="B102" s="18">
        <f>IF(A102="","",Colaboradores!B98)</f>
        <v/>
      </c>
      <c r="C102" s="18">
        <f>IF(OR(A102="",$E$3=""),"",COUNTIFS('Registro diario'!$B$2:$B$601,A102,'Registro diario'!$I$2:$I$601,$E$3))</f>
        <v/>
      </c>
      <c r="D102" s="20">
        <f>IF(OR(A102="",$E$3=""),"",SUMIFS('Registro diario'!$H$2:$H$601,'Registro diario'!$B$2:$B$601,A102,'Registro diario'!$I$2:$I$601,$E$3))</f>
        <v/>
      </c>
      <c r="E102" s="20">
        <f>IF(OR(A102="",Colaboradores!D98=""),"",Colaboradores!D98)</f>
        <v/>
      </c>
      <c r="F102" s="20">
        <f>IF(OR(D102="",E102=""),"",MAX(0,D102-E102))</f>
        <v/>
      </c>
      <c r="G102" s="20">
        <f>IF(OR(D102="",Parámetros!$G$7=""),"",MAX(0,D102-Parámetros!$G$7))</f>
        <v/>
      </c>
      <c r="H102" s="20">
        <f>IF(OR(A102="",$E$3="",Parámetros!$G$6=""),"",SUMIFS('Registro diario'!$J$2:$J$601,'Registro diario'!$B$2:$B$601,A102,'Registro diario'!$I$2:$I$601,$E$3))</f>
        <v/>
      </c>
      <c r="I102" s="18">
        <f>IF(OR(G102="",Parámetros!$G$8=""),"",IF(G102&gt;Parámetros!$G$8,"SÍ","No"))</f>
        <v/>
      </c>
    </row>
    <row r="103">
      <c r="A103" s="18">
        <f>IF(Colaboradores!A99="","",Colaboradores!A99)</f>
        <v/>
      </c>
      <c r="B103" s="18">
        <f>IF(A103="","",Colaboradores!B99)</f>
        <v/>
      </c>
      <c r="C103" s="18">
        <f>IF(OR(A103="",$E$3=""),"",COUNTIFS('Registro diario'!$B$2:$B$601,A103,'Registro diario'!$I$2:$I$601,$E$3))</f>
        <v/>
      </c>
      <c r="D103" s="20">
        <f>IF(OR(A103="",$E$3=""),"",SUMIFS('Registro diario'!$H$2:$H$601,'Registro diario'!$B$2:$B$601,A103,'Registro diario'!$I$2:$I$601,$E$3))</f>
        <v/>
      </c>
      <c r="E103" s="20">
        <f>IF(OR(A103="",Colaboradores!D99=""),"",Colaboradores!D99)</f>
        <v/>
      </c>
      <c r="F103" s="20">
        <f>IF(OR(D103="",E103=""),"",MAX(0,D103-E103))</f>
        <v/>
      </c>
      <c r="G103" s="20">
        <f>IF(OR(D103="",Parámetros!$G$7=""),"",MAX(0,D103-Parámetros!$G$7))</f>
        <v/>
      </c>
      <c r="H103" s="20">
        <f>IF(OR(A103="",$E$3="",Parámetros!$G$6=""),"",SUMIFS('Registro diario'!$J$2:$J$601,'Registro diario'!$B$2:$B$601,A103,'Registro diario'!$I$2:$I$601,$E$3))</f>
        <v/>
      </c>
      <c r="I103" s="18">
        <f>IF(OR(G103="",Parámetros!$G$8=""),"",IF(G103&gt;Parámetros!$G$8,"SÍ","No"))</f>
        <v/>
      </c>
    </row>
    <row r="104">
      <c r="A104" s="18">
        <f>IF(Colaboradores!A100="","",Colaboradores!A100)</f>
        <v/>
      </c>
      <c r="B104" s="18">
        <f>IF(A104="","",Colaboradores!B100)</f>
        <v/>
      </c>
      <c r="C104" s="18">
        <f>IF(OR(A104="",$E$3=""),"",COUNTIFS('Registro diario'!$B$2:$B$601,A104,'Registro diario'!$I$2:$I$601,$E$3))</f>
        <v/>
      </c>
      <c r="D104" s="20">
        <f>IF(OR(A104="",$E$3=""),"",SUMIFS('Registro diario'!$H$2:$H$601,'Registro diario'!$B$2:$B$601,A104,'Registro diario'!$I$2:$I$601,$E$3))</f>
        <v/>
      </c>
      <c r="E104" s="20">
        <f>IF(OR(A104="",Colaboradores!D100=""),"",Colaboradores!D100)</f>
        <v/>
      </c>
      <c r="F104" s="20">
        <f>IF(OR(D104="",E104=""),"",MAX(0,D104-E104))</f>
        <v/>
      </c>
      <c r="G104" s="20">
        <f>IF(OR(D104="",Parámetros!$G$7=""),"",MAX(0,D104-Parámetros!$G$7))</f>
        <v/>
      </c>
      <c r="H104" s="20">
        <f>IF(OR(A104="",$E$3="",Parámetros!$G$6=""),"",SUMIFS('Registro diario'!$J$2:$J$601,'Registro diario'!$B$2:$B$601,A104,'Registro diario'!$I$2:$I$601,$E$3))</f>
        <v/>
      </c>
      <c r="I104" s="18">
        <f>IF(OR(G104="",Parámetros!$G$8=""),"",IF(G104&gt;Parámetros!$G$8,"SÍ","No"))</f>
        <v/>
      </c>
    </row>
    <row r="105">
      <c r="A105" s="18">
        <f>IF(Colaboradores!A101="","",Colaboradores!A101)</f>
        <v/>
      </c>
      <c r="B105" s="18">
        <f>IF(A105="","",Colaboradores!B101)</f>
        <v/>
      </c>
      <c r="C105" s="18">
        <f>IF(OR(A105="",$E$3=""),"",COUNTIFS('Registro diario'!$B$2:$B$601,A105,'Registro diario'!$I$2:$I$601,$E$3))</f>
        <v/>
      </c>
      <c r="D105" s="20">
        <f>IF(OR(A105="",$E$3=""),"",SUMIFS('Registro diario'!$H$2:$H$601,'Registro diario'!$B$2:$B$601,A105,'Registro diario'!$I$2:$I$601,$E$3))</f>
        <v/>
      </c>
      <c r="E105" s="20">
        <f>IF(OR(A105="",Colaboradores!D101=""),"",Colaboradores!D101)</f>
        <v/>
      </c>
      <c r="F105" s="20">
        <f>IF(OR(D105="",E105=""),"",MAX(0,D105-E105))</f>
        <v/>
      </c>
      <c r="G105" s="20">
        <f>IF(OR(D105="",Parámetros!$G$7=""),"",MAX(0,D105-Parámetros!$G$7))</f>
        <v/>
      </c>
      <c r="H105" s="20">
        <f>IF(OR(A105="",$E$3="",Parámetros!$G$6=""),"",SUMIFS('Registro diario'!$J$2:$J$601,'Registro diario'!$B$2:$B$601,A105,'Registro diario'!$I$2:$I$601,$E$3))</f>
        <v/>
      </c>
      <c r="I105" s="18">
        <f>IF(OR(G105="",Parámetros!$G$8=""),"",IF(G105&gt;Parámetros!$G$8,"SÍ","No"))</f>
        <v/>
      </c>
    </row>
    <row r="106">
      <c r="A106" s="8" t="inlineStr">
        <is>
          <t>TOTAL</t>
        </is>
      </c>
      <c r="C106" s="24">
        <f>SUM(C6:C105)</f>
        <v/>
      </c>
      <c r="D106" s="24">
        <f>SUM(D6:D105)</f>
        <v/>
      </c>
      <c r="F106" s="24">
        <f>SUM(F6:F105)</f>
        <v/>
      </c>
      <c r="G106" s="24">
        <f>SUM(G6:G105)</f>
        <v/>
      </c>
      <c r="H106" s="24">
        <f>SUM(H6:H105)</f>
        <v/>
      </c>
    </row>
    <row r="108">
      <c r="A108" s="7" t="inlineStr">
        <is>
          <t>Si las columnas [NORMA LOCAL] aparecen vacías, completa la pestaña «Parámetros».</t>
        </is>
      </c>
    </row>
    <row r="109">
      <c r="A109" s="14" t="inlineStr">
        <is>
          <t>Hecho por HOLO Humanos – holohumanos.com</t>
        </is>
      </c>
    </row>
  </sheetData>
  <conditionalFormatting sqref="G6:G105">
    <cfRule type="expression" priority="1" dxfId="0">
      <formula>AND(ISNUMBER(G6),G6&gt;0)</formula>
    </cfRule>
  </conditionalFormatting>
  <conditionalFormatting sqref="I6:I105">
    <cfRule type="expression" priority="2" dxfId="0">
      <formula>I6="SÍ"</formula>
    </cfRule>
  </conditionalFormatting>
  <conditionalFormatting sqref="F6:F105">
    <cfRule type="expression" priority="3" dxfId="1">
      <formula>AND(ISNUMBER(F6),F6&gt;0)</formula>
    </cfRule>
  </conditionalFormatting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Hecho por HOLO Humanos – holohumanos.com</t>
        </is>
      </c>
    </row>
    <row r="2">
      <c r="A2" s="26" t="inlineStr"/>
    </row>
    <row r="3">
      <c r="A3" s="26" t="inlineStr">
        <is>
          <t>Esta plantilla es gratuita y puedes adaptarla a tu empresa.</t>
        </is>
      </c>
    </row>
    <row r="4">
      <c r="A4" s="26" t="inlineStr">
        <is>
          <t>¿El Excel empieza a quedar chico (varias sucursales, permisos por WhatsApp, horas extra sin autorización por escrito)? HOLO Humanos reúne jornada, asistencia, solicitudes y aprobaciones en un solo lugar (módulo OPERACIONES), sin cambiar tu sistema de sueldos.</t>
        </is>
      </c>
    </row>
    <row r="5">
      <c r="A5" s="27" t="inlineStr">
        <is>
          <t>Pruébalo 7 días gratis en holohumanos.com</t>
        </is>
      </c>
    </row>
    <row r="6">
      <c r="A6" s="26" t="inlineStr"/>
    </row>
    <row r="7">
      <c r="A7" s="28" t="inlineStr">
        <is>
          <t>Plantilla orientativa: no sustituye asesoría laboral ni el cálculo de tu nómina.</t>
        </is>
      </c>
    </row>
  </sheetData>
  <pageMargins left="0.75" right="0.75" top="1" bottom="1" header="0.5" footer="0.5"/>
  <headerFooter>
    <oddHeader/>
    <oddFooter>&amp;CHecho por HOLO Humanos – holohumanos.com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2026-10-09T00:12:18Z</dcterms:created>
  <dcterms:modified xmlns:dcterms="http://purl.org/dc/terms/" xmlns:xsi="http://www.w3.org/2001/XMLSchema-instance" xsi:type="dcterms:W3CDTF">2026-10-09T00:12:18Z</dcterms:modified>
</cp:coreProperties>
</file>